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en_skoroszyt"/>
  <mc:AlternateContent xmlns:mc="http://schemas.openxmlformats.org/markup-compatibility/2006">
    <mc:Choice Requires="x15">
      <x15ac:absPath xmlns:x15ac="http://schemas.microsoft.com/office/spreadsheetml/2010/11/ac" url="Z:\GRUPA ROBOCZA\Grupa Robocza ds. KSOW\GR KSOW_2022\2. Uchwała nr 65 i 66_spotkanie on_line 20.05.2022\5 uchwała nr 66_ PO 2022-2023\"/>
    </mc:Choice>
  </mc:AlternateContent>
  <xr:revisionPtr revIDLastSave="0" documentId="13_ncr:1_{A55700D3-E27B-4CC3-B24B-41C7A3E61773}" xr6:coauthVersionLast="47" xr6:coauthVersionMax="47" xr10:uidLastSave="{00000000-0000-0000-0000-000000000000}"/>
  <bookViews>
    <workbookView xWindow="-120" yWindow="-120" windowWidth="29040" windowHeight="15840" tabRatio="851" firstSheet="4" activeTab="12"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3" r:id="rId18"/>
    <sheet name="ARiMR" sheetId="20" r:id="rId19"/>
    <sheet name="KOWR" sheetId="19" r:id="rId20"/>
  </sheets>
  <definedNames>
    <definedName name="_xlnm.Print_Area" localSheetId="5">'SW łódzkiego'!$A$1:$S$12</definedName>
    <definedName name="_xlnm.Print_Area" localSheetId="6">'SW małopolskiego'!$A$3:$S$5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2" i="13" l="1"/>
  <c r="R12" i="13"/>
  <c r="R20" i="23"/>
  <c r="Q20" i="23"/>
  <c r="S20" i="23" s="1"/>
  <c r="Q13" i="14" l="1"/>
  <c r="S13" i="14" s="1"/>
  <c r="R14" i="20"/>
  <c r="Q14" i="20"/>
  <c r="R20" i="17"/>
  <c r="Q20" i="17"/>
  <c r="R14" i="16"/>
  <c r="Q14" i="16"/>
  <c r="R13" i="15"/>
  <c r="Q13" i="15"/>
  <c r="Q14" i="10"/>
  <c r="S14" i="10" s="1"/>
  <c r="S20" i="17" l="1"/>
  <c r="Q15" i="6"/>
  <c r="Q14" i="4" l="1"/>
  <c r="S14" i="4" s="1"/>
  <c r="P14" i="5"/>
  <c r="R14" i="5" s="1"/>
  <c r="Q15" i="11"/>
  <c r="S15" i="11" s="1"/>
  <c r="Q14" i="22" l="1"/>
  <c r="S14" i="22" s="1"/>
  <c r="Q14" i="7"/>
  <c r="Q9" i="9"/>
  <c r="Q8" i="9"/>
  <c r="Q7" i="9"/>
  <c r="Q6" i="9"/>
  <c r="Q14" i="9" l="1"/>
  <c r="S14" i="9" s="1"/>
  <c r="Q14" i="12"/>
  <c r="S14" i="12" s="1"/>
  <c r="Q14" i="2" l="1"/>
  <c r="S14" i="2" s="1"/>
  <c r="R10" i="19" l="1"/>
  <c r="Q10" i="19"/>
  <c r="S10" i="19" l="1"/>
  <c r="S12" i="13"/>
  <c r="S14" i="20"/>
  <c r="S13" i="15"/>
  <c r="C25" i="1"/>
  <c r="Q15" i="3"/>
  <c r="S15" i="6" l="1"/>
  <c r="S15" i="3"/>
  <c r="S14" i="16"/>
  <c r="D25" i="1"/>
</calcChain>
</file>

<file path=xl/sharedStrings.xml><?xml version="1.0" encoding="utf-8"?>
<sst xmlns="http://schemas.openxmlformats.org/spreadsheetml/2006/main" count="2202" uniqueCount="932">
  <si>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</si>
  <si>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</si>
  <si>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</si>
  <si>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</si>
  <si>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</si>
  <si>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</si>
  <si>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</si>
  <si>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</si>
  <si>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</si>
  <si>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</si>
  <si>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</si>
  <si>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</si>
  <si>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</si>
  <si>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</si>
  <si>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</si>
  <si>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</si>
  <si>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</si>
  <si>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</si>
  <si>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</si>
  <si>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</si>
  <si>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</si>
  <si>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</si>
  <si>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</si>
  <si>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</si>
  <si>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</si>
  <si>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</si>
  <si>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</si>
  <si>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</si>
  <si>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</si>
  <si>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</si>
  <si>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</si>
  <si>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</si>
  <si>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</si>
  <si>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</si>
  <si>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</si>
  <si>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</si>
  <si>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</si>
  <si>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</si>
  <si>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</si>
  <si>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</si>
  <si>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</si>
  <si>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</si>
  <si>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</si>
  <si>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</si>
  <si>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</si>
  <si>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</si>
  <si>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</si>
  <si>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</si>
  <si>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</si>
  <si>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</si>
  <si>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</si>
  <si>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</si>
  <si>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</si>
  <si>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</si>
  <si>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</si>
  <si>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</si>
  <si>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</si>
  <si>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</si>
  <si>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</si>
  <si>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</si>
  <si>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</si>
  <si>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</si>
  <si>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</si>
  <si>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t>
  </si>
  <si>
    <t>I-IV</t>
  </si>
  <si>
    <t>Ogół społeczeństwa, beneficjenci, potencjalni beneficjenci</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</si>
  <si>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</si>
  <si>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</si>
  <si>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Ułatwienie transferu wiedzy i innowacji w rolnictwie i leśnictwie oraz na obszarach wiejskich</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</si>
  <si>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</si>
  <si>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III-IV</t>
  </si>
  <si>
    <t>Strona internetowa</t>
  </si>
  <si>
    <t>Promowanie włączenia społecznego, ograniczenia ubóstwa i rozwoju gospodarczego na obszarach wiejskich</t>
  </si>
  <si>
    <t>II-IV</t>
  </si>
  <si>
    <t>r</t>
  </si>
  <si>
    <t>Upowszechnianie wiedzy ogólnej i szczegółowej na temat PROW 2014-2020, rezultatów jego realizacji oraz informowanie o wkładzie UE w realizację PROW 2014-2020.</t>
  </si>
  <si>
    <t xml:space="preserve">Podniesienie jakości wdrażania PROW
 Informowanie społeczeństwa i potencjalnych beneficjentów o polityce rozwoju obszarów wiejskich i wsparciu finansowym
</t>
  </si>
  <si>
    <t>Audycje, programy, spoty w radio, telewizji i Internecie
Słuchalność/oglądalność audycji, programów, spotów</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</si>
  <si>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</si>
  <si>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</si>
  <si>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</si>
  <si>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</si>
  <si>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</si>
  <si>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</si>
  <si>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</si>
  <si>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</si>
  <si>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</si>
  <si>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</si>
  <si>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</si>
  <si>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Budżet PT PROW 2014-2020 operacji 
(brutto w zł)</t>
  </si>
  <si>
    <t>Promowanie włączenia społecznego, zmniejszenia ubóstwa oraz rozwoju gospodarczego na obszarach wiejskich.</t>
  </si>
  <si>
    <t>Ogół społeczeństwa, Beneficjenci i potencjalni beneficjenci</t>
  </si>
  <si>
    <t>Podniesienie jakości wdrażania PROW, Informowanie społeczeństwa i potencjalnych beneficjentów o polityce rozwoju obszarów wiejskich i wsparciu finansowym.</t>
  </si>
  <si>
    <t>Ogół społeczeństwa, potencjalni beneficjenci, beneficjenci</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</si>
  <si>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</si>
  <si>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</si>
  <si>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</si>
  <si>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1</t>
  </si>
  <si>
    <t>III</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</si>
  <si>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</si>
  <si>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</si>
  <si>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</si>
  <si>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</si>
  <si>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</si>
  <si>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</si>
  <si>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</si>
  <si>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</si>
  <si>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</si>
  <si>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</si>
  <si>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</si>
  <si>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Współpraca Departamentu Rozwoju Obszarów Wiejskich  ze środkami masowego przekazu</t>
  </si>
  <si>
    <t>Audycje, programy w radio i telewizji</t>
  </si>
  <si>
    <t>Audycja, programy w radio i telewizji
Słuchalność/ oglądalność audycji i programów</t>
  </si>
  <si>
    <t>Beneficjenci i potencjalni beneficjenci PROW 2014-2020 w 
województwie wielkopolskim, ogół społeczeństwa, media</t>
  </si>
  <si>
    <t>Liczba stron internetowych</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</si>
  <si>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</si>
  <si>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Ogół Społeczeństwa</t>
  </si>
  <si>
    <t>Kampania informacyjno-edukacyjna w telewizji ogólnopolskiej</t>
  </si>
  <si>
    <t>ARiMR</t>
  </si>
  <si>
    <t xml:space="preserve">Łączna liczba audycji wyemitowanych w telewizji ogólnopolskiej 
Oglądalność audycji </t>
  </si>
  <si>
    <t>Działania informacyjne i promocyjne realizowane w ramach PROW 2014-2020</t>
  </si>
  <si>
    <t>KOWR</t>
  </si>
  <si>
    <t>Organizacja szkolenia dla pracowników punktów informacyjnych i doradców</t>
  </si>
  <si>
    <t>Pracownicy punktów informacyjnych</t>
  </si>
  <si>
    <t>Szkolenie dla pracowników punktów informacyjnych i doradców
Uczestnicy szkoleń dla pracowników punktów informacyjnych i doradców</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</si>
  <si>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</si>
  <si>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</si>
  <si>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</si>
  <si>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</si>
  <si>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</si>
  <si>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</si>
  <si>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1. Upowszechnianie wiedzy ogólnej i szczegółowej na temat PROW 2014-2020, rezultatów jego realizacji oraz informowanie o wkładzie UE w realizację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</si>
  <si>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</si>
  <si>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</si>
  <si>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</si>
  <si>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</si>
  <si>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</si>
  <si>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</si>
  <si>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</si>
  <si>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</si>
  <si>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</si>
  <si>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</si>
  <si>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III,IV</t>
  </si>
  <si>
    <t>Zwiększenie rentowności gospodarstw i konkurencyjność. 
Promowanie włączenia społecznego, zmniejszenia ubóstwa oraz rozwoju gospodarczego na obszarach wiejskich</t>
  </si>
  <si>
    <t>1.Upowszechnianie wiedzy ogólnej i szczegółowej na temat PROW 2014-2020, rezultatów jego realizacji oraz informowanie o wkładzie UE w realizację PROW 2014-2020</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</si>
  <si>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</si>
  <si>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</si>
  <si>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</si>
  <si>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</si>
  <si>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Liczba</t>
  </si>
  <si>
    <t>Kwota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</si>
  <si>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</si>
  <si>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</si>
  <si>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</si>
  <si>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</si>
  <si>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</si>
  <si>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</si>
  <si>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</si>
  <si>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</si>
  <si>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</si>
  <si>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</si>
  <si>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</si>
  <si>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</si>
  <si>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Ministerstwo Rolinictwa i Rowzwoju Wsi</t>
  </si>
  <si>
    <t>Samorząd Województwa Mazowieckiego</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</si>
  <si>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</si>
  <si>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t>4/450</t>
  </si>
  <si>
    <t>1/ 
50</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</si>
  <si>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</si>
  <si>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</si>
  <si>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</si>
  <si>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4/2000</t>
  </si>
  <si>
    <t xml:space="preserve">Imprezy regionalne o charakterze rolniczym
/Uczestnicy imprez regionalnych o charakterze rolniczym
</t>
  </si>
  <si>
    <t>20
3000
10
2000
21000</t>
  </si>
  <si>
    <t>30 000
15 000</t>
  </si>
  <si>
    <t>20/1500</t>
  </si>
  <si>
    <t>7
1
400</t>
  </si>
  <si>
    <t>szkolenia (7), spotkania (1)</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</si>
  <si>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</si>
  <si>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</si>
  <si>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</si>
  <si>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</si>
  <si>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</si>
  <si>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</si>
  <si>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</si>
  <si>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</si>
  <si>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Konsultacje (udzielanie informacji osobom zgłaszającym się do punktów informacyjnych - bezporśredni kontakt z klientami punktów, informacje udzielane przez telefon, pisemne udzielanie informacji poprzez pocztę elektroniczną).</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</si>
  <si>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</si>
  <si>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Promocja PROW poprzez stronę internetową </t>
  </si>
  <si>
    <t>Strona internetowa dedykowana PROW 2014 -2020</t>
  </si>
  <si>
    <t>Liczba użytkowników strony internetowej</t>
  </si>
  <si>
    <t>Ogół społeczeństwa, potencjalni beneficjenci PROW 2014 - 2020</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</si>
  <si>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</si>
  <si>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</si>
  <si>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</si>
  <si>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</si>
  <si>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</si>
  <si>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</si>
  <si>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</si>
  <si>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</si>
  <si>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Wykonanie zdjęć projektów zrealizowanych w ramach PROW 2014-2020 celem zamieszczenia na stronie internetowej</t>
  </si>
  <si>
    <t>100</t>
  </si>
  <si>
    <t xml:space="preserve">Promocja PROW poprzez przeprowadzenie kampanii reklamowej w Internecie </t>
  </si>
  <si>
    <t>Promocja PROW poprzez przeprowadzenie kampanii reklamowej w Internecie</t>
  </si>
  <si>
    <t>Podniesienie jakości wdrażania PROW; Informowanie społeczeństwa i potencjalnych beneficjentów o polityce rozwoju obszarów wiejskich i wsparciu finansowym</t>
  </si>
  <si>
    <t>Celem przeprowadzenia kampanii promocyjnej w Internecie,  jest pokazanie efektów działań związanych z realizacją PROW 2014-2020, wzrost świadomości mieszkańców Małopolski nt. PROW, wzrost świadomości społeczeństwa co do polityki rozwoju obszarów wiejskich oraz zachęcenie kolejnych potencjalnych beneficjentów do skorzystania z środków unijnych.</t>
  </si>
  <si>
    <t>Punkt informacyjny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</si>
  <si>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</si>
  <si>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Punkt informacyjny </t>
  </si>
  <si>
    <t>Liczba udzielonych konsultacji w ramach punktu informacyjnego</t>
  </si>
  <si>
    <t>500</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</si>
  <si>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</si>
  <si>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</si>
  <si>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</si>
  <si>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</si>
  <si>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</si>
  <si>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</si>
  <si>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</si>
  <si>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t>Organizacja spotkania szkoleniowego dla Lokalnych Grup Działania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</si>
  <si>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</si>
  <si>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</si>
  <si>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</si>
  <si>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</si>
  <si>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 xml:space="preserve">Spotkanie
Ilość osób
</t>
  </si>
  <si>
    <t>10000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</si>
  <si>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</si>
  <si>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</si>
  <si>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Spotkanie dwudniowe
</t>
  </si>
  <si>
    <t>1
70</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</si>
  <si>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</si>
  <si>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</si>
  <si>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Artykuł w prasie regionalnej</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</si>
  <si>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</si>
  <si>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</si>
  <si>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</si>
  <si>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</si>
  <si>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</si>
  <si>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</si>
  <si>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</si>
  <si>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 xml:space="preserve"> -</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</si>
  <si>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</si>
  <si>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</si>
  <si>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</si>
  <si>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</si>
  <si>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</si>
  <si>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</si>
  <si>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</si>
  <si>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</si>
  <si>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</si>
  <si>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</si>
  <si>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</si>
  <si>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</si>
  <si>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</si>
  <si>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</si>
  <si>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</si>
  <si>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</si>
  <si>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</si>
  <si>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</si>
  <si>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</si>
  <si>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</si>
  <si>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 xml:space="preserve">
6-7
180 000 - 240 000
</t>
  </si>
  <si>
    <t xml:space="preserve">Potencjalni beneficjenci, beneficjenci, instytucje zaangażowane pośrednio we wdrażanie Programu, ogół społeczeństwa </t>
  </si>
  <si>
    <t xml:space="preserve">Upowszechnianie wiedzy ogólnej i szczególowej na temat PROW 2014-2020, rezultatów jego realizacji oraz informowanie o wkładzie UE w realizację PROW 2014-2020 </t>
  </si>
  <si>
    <t>Podpisanie umów z Partnerami KSOW w ramach konkursu 6/2022</t>
  </si>
  <si>
    <t>spotkanie</t>
  </si>
  <si>
    <t>Partnerzy KSOW</t>
  </si>
  <si>
    <t>II, III</t>
  </si>
  <si>
    <t>Szkolenie dla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</si>
  <si>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</si>
  <si>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t>
  </si>
  <si>
    <t xml:space="preserve">Informowanie o PROW 2014-2020 w TV, radio i prasie o zasięgu 
regionalnym
</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</si>
  <si>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</si>
  <si>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</si>
  <si>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6/200/15000/10000</t>
  </si>
  <si>
    <t>I-IV kwartał</t>
  </si>
  <si>
    <t xml:space="preserve">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</si>
  <si>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</si>
  <si>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</si>
  <si>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</si>
  <si>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</si>
  <si>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</si>
  <si>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</si>
  <si>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</si>
  <si>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</si>
  <si>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</si>
  <si>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</si>
  <si>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</si>
  <si>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</si>
  <si>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Uzasadnienie: Niezbędne jest promowanie Programu poprzez wizualizację. Dotarcie z wersją elektroniczną publikacji, ulotek itp. do szerokiego grona odbiorców korzystających z internetu oraz portali społecznościowych. Przekazywanie na bieżąco akutalności, dokumentacji, legislacji, ogłoszeń, podsumowanie wydarzeń itd.</t>
  </si>
  <si>
    <t>1.	Upowszechnianie wiedzy ogólnej i szczegółowej na temat PROW 2014-2020, rezultatów jego realizacji oraz informowanie o wkładzie UE w realizację PROW 2014-2020</t>
  </si>
  <si>
    <t>Informowanie społeczeństwa i potencjalnych beneficjentów o polityce rozwoju obszarów wiejskich i o możliwościach finansowania</t>
  </si>
  <si>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</si>
  <si>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</si>
  <si>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Liczba przeszkolonych potencjalnych wnioskodawców/Liczba szkoleń/</t>
  </si>
  <si>
    <t>30/1</t>
  </si>
  <si>
    <t>Partnerzy Krajowej Sieci Obszarów Wiejskich - potencjalni wnioskodawcy</t>
  </si>
  <si>
    <t>II- IV</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</si>
  <si>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</si>
  <si>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</si>
  <si>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</si>
  <si>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2/ 150</t>
  </si>
  <si>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</si>
  <si>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</si>
  <si>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</si>
  <si>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</si>
  <si>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</si>
  <si>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</si>
  <si>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</si>
  <si>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</si>
  <si>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</si>
  <si>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</si>
  <si>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t xml:space="preserve">I-IV </t>
  </si>
  <si>
    <t>Zapewnienie informacji pracownikom punktów informacyjnych PROW 2014-2010, PIFE oraz podmiotom doradczym i LGD</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</si>
  <si>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</si>
  <si>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</si>
  <si>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</si>
  <si>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 xml:space="preserve">II-IV </t>
  </si>
  <si>
    <t>Konferencja dot. dotychczasowego stanu wdrażania PROW 2014-2020 oraz planów na nowy okres programowania</t>
  </si>
  <si>
    <t>realizacja operacji przyczyni się do wymiany doświadczeń między beneficjentami PROW i umożliwi nawiązywanie kontaktów umożliwiających przyszłą współpracę</t>
  </si>
  <si>
    <t>konferencja</t>
  </si>
  <si>
    <t>Liczba konferencji/ liczba uczestników konferencji</t>
  </si>
  <si>
    <t>1/ 85</t>
  </si>
  <si>
    <t xml:space="preserve">II - IV </t>
  </si>
  <si>
    <t xml:space="preserve"> Zapewnienie informacji pracownikom punktów informacyjnych, PIFE oraz doradcom i LGD</t>
  </si>
  <si>
    <t>Szkolenie dla pracowników punktów informacyjnych i doradców</t>
  </si>
  <si>
    <t>Liczba szkoleń/liczba uczestników szkoleń</t>
  </si>
  <si>
    <t>1/20</t>
  </si>
  <si>
    <t>Pracownicy punktów informacyjnych i doradcy</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</si>
  <si>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</si>
  <si>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</si>
  <si>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</si>
  <si>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</si>
  <si>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</si>
  <si>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Strona internetowa poświęcona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</si>
  <si>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</si>
  <si>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Cykl spotkań informacyjno - promocyjnych oraz realizacja działań informacyjno - promocyjnych (w tym stoiska informacyjne podczas spotkań,materiały promocyjne oraz kalendarze na 2023 rok) </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</si>
  <si>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</si>
  <si>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Działania prowadzone poprzez stronę internetową w 2022 i 2023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</si>
  <si>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</si>
  <si>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</si>
  <si>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17 169</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</si>
  <si>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</si>
  <si>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</si>
  <si>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</si>
  <si>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</si>
  <si>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2 800/
45 000,00zł</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</si>
  <si>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</si>
  <si>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</si>
  <si>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</si>
  <si>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Spot w telewizji
Oglądalność spotów
Spot w radiu
Słuchalność spotów</t>
  </si>
  <si>
    <t>Ogół społeczeństwa</t>
  </si>
  <si>
    <t>II,III,IV</t>
  </si>
  <si>
    <t xml:space="preserve">Spotkania informacyjno-szkoleniowe z Lokalnymi Grupami Działania </t>
  </si>
  <si>
    <t xml:space="preserve">Zwiększenie poziomu wiedzy nt. prawidłowej realizacji zadań w ramach PROW 2014-2020.     </t>
  </si>
  <si>
    <t>Szkolenia/
Uczestnicy szkoleń</t>
  </si>
  <si>
    <t xml:space="preserve">2/60
</t>
  </si>
  <si>
    <t>Członkowie zarządu i pracownicy LGD Województwa Świętokrzyskiego</t>
  </si>
  <si>
    <t>III, IV</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</si>
  <si>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</si>
  <si>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</si>
  <si>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</si>
  <si>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</si>
  <si>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 xml:space="preserve">Spotkania szkoleniowe dot. PROW 2014-2020 </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</si>
  <si>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oraz zasad przyznawania pomocy na realizację operacji. </t>
  </si>
  <si>
    <t>Szkolenia/seminaria/inne formy szkoleniowe</t>
  </si>
  <si>
    <t>Szkolenia/seminaria/inne formy szkoleniowe dla potencjalnych beneficjentów i beneficjentów/ Uczestnicy szkoleń/seminariów/innych form szkoleniowych dla potencjalnych benefi-cjentów i beneficjentów</t>
  </si>
  <si>
    <t>3/150</t>
  </si>
  <si>
    <t>Beneficjenci/potencjalni beneficjenci</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</si>
  <si>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</si>
  <si>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</si>
  <si>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t>Zapewnienie informacji o nowym okresie programowania 2021-2027</t>
  </si>
  <si>
    <t>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w zakresie realizacji lokalnych projektów.</t>
  </si>
  <si>
    <t>1/50</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</si>
  <si>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</si>
  <si>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</si>
  <si>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</si>
  <si>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</si>
  <si>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Kampania promocyjna dot. PROW 2014-2020 </t>
  </si>
  <si>
    <t xml:space="preserve">Celem operacji jest przedstawienie efektów wdrażania działań w ramach PROW 2014-2020 województwie pomorskim oraz zachęcenie  potencjalnych beneficjentów do realizacji zadań na rzecz rozwoju obszarów wiejskich. Realizacja filmu promocyjnego ma na celu  wskazanie mieszkańcom województwa 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</si>
  <si>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Film promocyjny</t>
  </si>
  <si>
    <t>1/35000/50000</t>
  </si>
  <si>
    <t xml:space="preserve">Beneficjenci/potencjalni beneficjenci, ogół społeczeństwa </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</si>
  <si>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</si>
  <si>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</si>
  <si>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Strona internetowa i media społecznościowe</t>
  </si>
  <si>
    <t>Operacja swoim zakresem obejmuje zadania związane z prowadzeniem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</si>
  <si>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Informacje na stronie internetowej i w mediach społecznościowych</t>
  </si>
  <si>
    <t>Strony internetowe/odwiedziny strony internetowej/media społecznościowe</t>
  </si>
  <si>
    <t>1/10000/2</t>
  </si>
  <si>
    <t>Beneficjenci/potencjalni beneficjenci, ogół społeczeństwa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</si>
  <si>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</si>
  <si>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Upowszechnianie wiedzy ogólnej i szczegółowej na temat PROW 2014-2020, rezultatów jego realizacji oraz informowanie o wkładzie UE w realizację PROW 2014-2025</t>
  </si>
  <si>
    <t>Punkt informacyjny 2022</t>
  </si>
  <si>
    <t>Operacja  ma na celu przekazanie praktycznej, rzetelnej i szczegółowej informacji na temat działań wdrażanych przez SW w ramach PROW 2014-2020 oraz informacji o nowym okresie programowania 2021-2027.</t>
  </si>
  <si>
    <t>Upowszechnianie w regionalnych rozgłośniach telewizyjnych wiedzy o Programie Rozwoju Obszarów Wiejskich na lata 2014-2020</t>
  </si>
  <si>
    <t xml:space="preserve">Audycje telewizyjne </t>
  </si>
  <si>
    <t>10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</si>
  <si>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</si>
  <si>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</si>
  <si>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</si>
  <si>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 18                  /191 000</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</si>
  <si>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</si>
  <si>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Informowanie i promocja o Programie Rozwoju Obszarów Wiejskich na lata 2014 -2020 poprzez stronę internetową</t>
  </si>
  <si>
    <t>Przekazanie informacji dotyczących PROW 2014- 2020, realizowanych projektów, możliwości aplikowania, warunków i trybu przyznawania pomocy.</t>
  </si>
  <si>
    <t>Konferencja podsumowująca wdrażanie PROW  2014-2020 w województwie podkarpackim.</t>
  </si>
  <si>
    <t xml:space="preserve">Organizowana konferencja  będzie okazją do ukazania rezultatów wdrażania PROW 2014-2020, wymiany cennych informacji i doświadczeń w zakresie realizacji tego programu , uwidocznienie roli UE we współfinansowaniu rozwoju obszarów wiejskich w Polsce, a w szczególności przyszłych działań w ramach nowej perspektywy PROW 2021-2027. </t>
  </si>
  <si>
    <t>Konferencja połączona z nagraniem filmu podsumowującego .</t>
  </si>
  <si>
    <t xml:space="preserve">Konferencja
</t>
  </si>
  <si>
    <t xml:space="preserve">Beneficjenci, instytucje pozarolnicze oraz instytucje mający wpływ na rozwój obszarów wiejskich w województwie podkarpackim </t>
  </si>
  <si>
    <t>SUMA 2022 + 2023</t>
  </si>
  <si>
    <t xml:space="preserve">Punkt informacyjny PROW 2014-2020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</si>
  <si>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</si>
  <si>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Punkt informacyjny PROW 2014-2020
Drukowane materiały informacyjne i promocyjne:
- kalendarze na 2023 rok dla beneficjentów i potencjalnych beneficjentów PROW 2014-2020, ogółu społeczeństwa
- koperty z logo, teczki tekturowe, torby papierowe które będą wykorzystane podczas bieżącej korespondencji i spotkań z beneficjentami i potencjalnymi beneficjentami PROW 2014-2020</t>
  </si>
  <si>
    <t>Udzielone konsultacje w punkcie informacyjnym PROW 2014-2020 (wartość szacunkowa) Materiały promocyjne (kalendarze, koperty z logo, teczki tekturowe 
i torby papierowe)</t>
  </si>
  <si>
    <t>beneficjenci i potencjalni beneficjenci PROW 2014-2020, ogół społeczeństwa</t>
  </si>
  <si>
    <t>Podniesienie jakości wdrażania PROW.
Informowanie społeczeństwa i potencjalnych beneficjentów o polityce rozwoju obszarów wiejskich i wsparciu finansowym</t>
  </si>
  <si>
    <t>XV Mazowiecki Kongres Rozwoju Obszarów Wiejskich</t>
  </si>
  <si>
    <t>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XV Mazowiecki Kongres Rozwoju Obszarów Wiejskich.</t>
  </si>
  <si>
    <t xml:space="preserve">Konferencje 
Uczestnicy konferencji  </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</si>
  <si>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</si>
  <si>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</si>
  <si>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</si>
  <si>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</si>
  <si>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Targi, wystawy, imprezy o charakterze rolniczym:
jedno stoisko informacyjno-promocyjne podczas imprezy o charakterze rolniczym z degustacją potraw tradycyjnych i regionalnych (wielkość stoiska – 50 m2)
Konkurs wiedzy o PROW 2014-2020  z nagrodami w postaci materiałów promocyjnych</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</si>
  <si>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</si>
  <si>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</si>
  <si>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</si>
  <si>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Prowadzenie działań informacyjnych i reklamowych na koncie Facebook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</si>
  <si>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Celem operacji jest również przekazywanie bieżących informacji nt. obszarów wiejskich i działalności KSOW. </t>
  </si>
  <si>
    <t xml:space="preserve">Media społecznościowe </t>
  </si>
  <si>
    <t xml:space="preserve">Fora internetowe, media społecznościowe, itp.  Unikalni użytkownicy forów internetowych, mediów społecznościowych, itp. </t>
  </si>
  <si>
    <t>1                 12.000 osób</t>
  </si>
  <si>
    <t xml:space="preserve">Zakup i emisja na antenie telewizji regionalnej audycji  promującej PROW 2014-2020 </t>
  </si>
  <si>
    <r>
      <t>Konferencja podsumowująca wdrażanie działań delegowanych PROW 2014-2020</t>
    </r>
    <r>
      <rPr>
        <b/>
        <sz val="11"/>
        <color rgb="FFFF0000"/>
        <rFont val="Calibri"/>
        <family val="2"/>
        <charset val="238"/>
      </rPr>
      <t xml:space="preserve">      </t>
    </r>
    <r>
      <rPr>
        <b/>
        <sz val="11"/>
        <color rgb="FF000000"/>
        <rFont val="Calibri"/>
        <family val="2"/>
        <charset val="238"/>
      </rPr>
      <t xml:space="preserve">w 2022 roku  </t>
    </r>
  </si>
  <si>
    <t xml:space="preserve">Podniesienie jakości wdrażania PROW,
Informowanie społeczeństwa i potencjalnych beneficjentów o polityce rozwoju obszarów wiejskich i wsparciu finansowym
</t>
  </si>
  <si>
    <r>
      <rPr>
        <b/>
        <sz val="10"/>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</si>
  <si>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</si>
  <si>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</si>
  <si>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liczba spotkań/ szkoleń 
liczba uczestników</t>
  </si>
  <si>
    <t>8
240</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</si>
  <si>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</si>
  <si>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</si>
  <si>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Liczba targów/imprez regionalnych</t>
  </si>
  <si>
    <t>Ogół społeczeństwa, instytucje zaangażowane pośrednio we wdrażanie Programu, potencjalni beneficjenci i beneficjenci PROW 2014-2020</t>
  </si>
  <si>
    <t>Podniesienie jakości wdrażania PROW;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</si>
  <si>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</si>
  <si>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t>Współpraca ze środkami masowego przekazu w ramach PROW 2014-2020</t>
  </si>
  <si>
    <t xml:space="preserve">Planowane 6 spotów radiowych przede wszystkim przyczyni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zapowiedzi oraz spotów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</si>
  <si>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liczba spotów</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</si>
  <si>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</si>
  <si>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</si>
  <si>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</si>
  <si>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Publikacja aktualnych informacji i dokumentów dotyczących PROW 2014-2020 w Internecie </t>
  </si>
  <si>
    <t>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t>
  </si>
  <si>
    <t>Liczba odwiedzin strony internetowej
Liczba wykorzystywanych narzędzi</t>
  </si>
  <si>
    <t>7 000
1</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</si>
  <si>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</si>
  <si>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</si>
  <si>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Punkt informacyjny w ramach PROW 2014-2020</t>
  </si>
  <si>
    <t>W wyniku realizacji operacji grupa docelowa pozyska niezbędne informacje nt. zasad i warunków pozyskania środków w ramach programu. Potencjalnym beneficjentom/beneficjentom Programu zostanie przekazana szczegółowa informacja dotycząca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 jednocześnie są zgodne z celami głównymi i celami szczegółowymi określonymi w Stretegii.</t>
  </si>
  <si>
    <t xml:space="preserve">Punkt informacyjny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</si>
  <si>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</si>
  <si>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Liczba udzielonych konsultacji w ramach punktu informacyjnego w 2022 r.
</t>
  </si>
  <si>
    <t>9 000</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</si>
  <si>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</si>
  <si>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</si>
  <si>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</si>
  <si>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</si>
  <si>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</si>
  <si>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w 2022 r
Liczba unikalnych odsłon strony internetowej w 2022 r
</t>
  </si>
  <si>
    <t xml:space="preserve">10 000
6 000
</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</si>
  <si>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</si>
  <si>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</si>
  <si>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</si>
  <si>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</si>
  <si>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 materiały promocyjne</t>
  </si>
  <si>
    <t xml:space="preserve">Targi, wystawy, imprezy lokalne, regionalne, krajowe i międzynarodowe w 2022 r.
Liczba udzielonych konsultacji
Łączny koszt wykonania materiałów promocyjnych
</t>
  </si>
  <si>
    <t>30
400
63 000</t>
  </si>
  <si>
    <t>Ogół społeczeństwa, beneficjenci i potencjalni beneficjenci oraz osoby zainteresowane rozwojem obszarów wiejskich</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</si>
  <si>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</si>
  <si>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</si>
  <si>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Spotkanie informacyjne dla beneficjentów PROW 2014-2020 z zakresu budowy lub modernizacji dróg lokalnych </t>
  </si>
  <si>
    <t>Celem działania jest zwiększenie poziomu wiedzy ogólnej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</si>
  <si>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</si>
  <si>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
Liczba uczestników spotkań informacyjnych dla beneficjentów PROW 2014-2020</t>
  </si>
  <si>
    <t>1
120</t>
  </si>
  <si>
    <t xml:space="preserve"> Beneficjenci i potencjalni beneficjenci PROW 2014-2020 </t>
  </si>
  <si>
    <r>
      <t xml:space="preserve">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na wdrażanie operacji w ramach strategii rozwoju lokalnego kierowanego przez społeczność
      </t>
    </r>
  </si>
  <si>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</si>
  <si>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</si>
  <si>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</si>
  <si>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</si>
  <si>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</si>
  <si>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</si>
  <si>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</si>
  <si>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1.</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</si>
  <si>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</si>
  <si>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t>Podniesienie jakości wdrażania PROW;
Informowanie społeczeństwa i potencjalnych beneficjentów o polityce rozwoju obszarów wiejskich i wsparciu finansowym.</t>
  </si>
  <si>
    <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</si>
  <si>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</si>
  <si>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</si>
  <si>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</si>
  <si>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 xml:space="preserve">Strony internetowe/
Odwiedziny strony internetowej/
Audycje  w radio
</t>
  </si>
  <si>
    <t>2.</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</si>
  <si>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</si>
  <si>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</si>
  <si>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</si>
  <si>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 xml:space="preserve">Prowadzenie punktów informacyjnych PROW 2014-2020 w woj. podlaskim, w tym przekazywanie informacji o PROW 2014 - 2020 pracownikom punktów informacyjnych oraz podmiotom doradczym (w tym LGD)       </t>
  </si>
  <si>
    <r>
      <rPr>
        <sz val="9"/>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rFont val="Calibri"/>
        <family val="2"/>
        <charset val="238"/>
        <scheme val="minor"/>
      </rPr>
      <t xml:space="preserve">
</t>
    </r>
  </si>
  <si>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</si>
  <si>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</si>
  <si>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3.</t>
  </si>
  <si>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-Wsparcie na wdrażanie operacji w ramach strategii lokalnego rozwoju kierowanego przez społeczność.</t>
    </r>
    <r>
      <rPr>
        <b/>
        <sz val="9"/>
        <rFont val="Calibri"/>
        <family val="2"/>
        <charset val="238"/>
        <scheme val="minor"/>
      </rPr>
      <t xml:space="preserve">
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</si>
  <si>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</si>
  <si>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</si>
  <si>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Wsparcie działań informacyjno-promocyjnych PROW 2014-2020 na obszarze woj. podlaskiego - Terenowe punkty informacyjne</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</si>
  <si>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</si>
  <si>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</si>
  <si>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</si>
  <si>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</si>
  <si>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4.</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</si>
  <si>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</si>
  <si>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</si>
  <si>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</si>
  <si>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</si>
  <si>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</si>
  <si>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</si>
  <si>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</si>
  <si>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2/ 65</t>
  </si>
  <si>
    <t>Potencjalni beneficjenci/beneficjenci oraz podmioty zaangażowane we wdrażanie PROW 2014-2020</t>
  </si>
  <si>
    <t>5.</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</si>
  <si>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</si>
  <si>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 xml:space="preserve">Wsparcie działań informacyjno-promocyjnych PROW 2014-2020 na obszarze woj. podlaskiego - Konkursy dot. PROW 2014-2020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</si>
  <si>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</si>
  <si>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</si>
  <si>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konkursów
</t>
  </si>
  <si>
    <t xml:space="preserve"> 1/                          15                   </t>
  </si>
  <si>
    <t xml:space="preserve">Ogół społeczeństwa, 
</t>
  </si>
  <si>
    <t>Nowy okres programowania (WPR 2023-2027)</t>
  </si>
  <si>
    <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</si>
  <si>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Zapewnienie informacji o nowym okresie programowania 2021-2027.</t>
  </si>
  <si>
    <t>Konferencja dotyczącą przyszłości polskiego rolnictwa w kontekście kluczowych zmian w ramach WPR 2023-2027</t>
  </si>
  <si>
    <t xml:space="preserve">Przekazanie mieszkańcom woj. podlaskiego informacji nt. nowego okresu programowania oraz prezentacja możliwości związanych z szeroko rozumianym rozwojem obszarów wiejskich. </t>
  </si>
  <si>
    <t xml:space="preserve">Liczba konferencji/ Uczestnicy konferencji
</t>
  </si>
  <si>
    <t>1/ 450</t>
  </si>
  <si>
    <t>I-II</t>
  </si>
  <si>
    <t>liczba spotkan /liczba uczestników</t>
  </si>
  <si>
    <t>1/30</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</si>
  <si>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</si>
  <si>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t xml:space="preserve">Informowanie o PROW 2014-2020 na stronie internetowej 
</t>
  </si>
  <si>
    <t>Operacja adresowana jest do beneficjentów oraz potencjalnych beneficjentów. Grupa odbiorców uprawnionych do korzystania ze środków finansowych w ramach PROW 2014-2020.</t>
  </si>
  <si>
    <r>
      <rPr>
        <b/>
        <sz val="11"/>
        <color rgb="FF000000"/>
        <rFont val="Calibri"/>
        <family val="2"/>
        <charset val="238"/>
      </rPr>
      <t>Zapewnienie pewnej, aktualnej i przejrzystej informacji o PROW 2014-2020 dla ogółu interesariuszy oraz promowanie Programu, jako instrumentu wspierającego rozwój rolnictwa i obszarów wiejskich w Polsce:</t>
    </r>
    <r>
      <rPr>
        <sz val="11"/>
        <color rgb="FF000000"/>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</si>
  <si>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</si>
  <si>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</si>
  <si>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</si>
  <si>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</si>
  <si>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</si>
  <si>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Media - telewizja. Planowana ilosć audycji 6-7</t>
  </si>
  <si>
    <t xml:space="preserve">Podniesienie jakości wdrażania PROW,
 Informowanie społeczeństwa i potencjalnych beneficjentów o polityce rozwoju obszarów wiejskich i wsparciu finansowym
</t>
  </si>
  <si>
    <r>
      <rPr>
        <b/>
        <sz val="11"/>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</si>
  <si>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</si>
  <si>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Inwestycje w środki trwałe</t>
    </r>
    <r>
      <rPr>
        <sz val="11"/>
        <rFont val="Calibri"/>
        <family val="2"/>
        <charset val="238"/>
      </rPr>
      <t xml:space="preserve">
- Wsparcie na inwestycje związane z rozwojem, modernizacją i dostosowywaniem rolnictwa i leśnictwa,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</si>
  <si>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</si>
  <si>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t xml:space="preserve">Ułatwienie transferu wiedzy i innowacji w rolnictwie i leśnictwie oraz na obszarach wiejskich, Promowanie włączenia społecznego, zmniejszenia ubóstwa oraz rozwoju gospodarczego 
na obszarach wiejskich
</t>
  </si>
  <si>
    <t>SzkoleniE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</si>
  <si>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</si>
  <si>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</si>
  <si>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</si>
  <si>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Seminaria informacyjne
Uczestnicy seminariów informacyjnych
Imprezy lokalne o charakterze rolniczym
Uczestnicy imprez lokalnych o charakterze rolniczym
Materiały promocyjne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</si>
  <si>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</si>
  <si>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</si>
  <si>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</si>
  <si>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</si>
  <si>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</si>
  <si>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</si>
  <si>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spotkanie robocze</t>
  </si>
  <si>
    <t>Operacja jest adresowana do beneficjentów,  potencjalnych beneficjentów oraz do przedstawicieli Lokalnych Grup Działania z terenu województwa lubelskiego. Grupa odbiorców uprawnionych do korzystania ze środków finansowych w ramach PROW 2014-2020</t>
  </si>
  <si>
    <t>III - IV</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</si>
  <si>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</si>
  <si>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Wsparcie inwestycji w tworzenie, ulepszanie i rozwijanie podstawowych usług lokalnych dla ludności wiejskiej, w tym rekreacji i kultury, i powiązanej infrastruktury</t>
    </r>
  </si>
  <si>
    <r>
      <rPr>
        <b/>
        <sz val="9"/>
        <rFont val="Calibri"/>
        <family val="2"/>
        <charset val="238"/>
        <scheme val="minor"/>
      </rPr>
      <t>Podstawowe usługi i odnowa wsi na obszarach wiejskich.</t>
    </r>
    <r>
      <rPr>
        <sz val="9"/>
        <rFont val="Calibri"/>
        <family val="2"/>
        <charset val="238"/>
        <scheme val="minor"/>
      </rPr>
      <t xml:space="preserve"> Wsparcie inwestycji w tworzenie, ulepszanie i rozwijanie podstawowych usług lokalnych dla ludności wiejskiej, w tym rekreacji i kultury, i powiązanej infrastruktury</t>
    </r>
  </si>
  <si>
    <t xml:space="preserve"> liczba uczestników</t>
  </si>
  <si>
    <t>25</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</si>
  <si>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</si>
  <si>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t>Kampanie informacyjne w mediach (telewizja, radio, prasa)</t>
  </si>
  <si>
    <t>Informowanie społeczeństwa i potencjalnych beneficjentów o polityce rozwoju ob-szarów wiejskich i wsparciu finansowym</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</si>
  <si>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</si>
  <si>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 xml:space="preserve">1)Liczba emisji w telewizji 2) Liczba odbiorców 3) Liczba publikacji w prasie 4) Liczba audycji w radio, 5) Liczba odbiorców, 6) Liczba filmów </t>
  </si>
  <si>
    <t>1) 5,                                                      2) 20 000,                                       3) 5,                                                        4) 5,                                                       5) 10  000,                                       6) 1</t>
  </si>
  <si>
    <t xml:space="preserve">Operacja adresowana jest do beneficjentów oraz potencjalnych beneficjentów. Grupa odbiorców uprawnionych do korzystania ze środków finansowych w ramach PROW 2014-2020 (np.: mieszkańcy obszarów wiejskich biorący udział w imprezach plenerowych, konferencjach, kongresach, szkoleniach, konkursach). </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</si>
  <si>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t>
    </r>
  </si>
  <si>
    <t>Podstawowe usługi i odnowa wsi na obszarach wiejskich. 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</si>
  <si>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t>
    </r>
  </si>
  <si>
    <t>Spotkania/seminaria informacyjne, konferencje, kalendarze/ materiały promocyjne</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</si>
  <si>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</si>
  <si>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1. Spotkania/seminaria informacyjne/ konferencje,        2. Uczestnicy seminariów informacyjnych, 3. Kalendarze, 4. Materiały promocyjne</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</si>
  <si>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</si>
  <si>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</si>
  <si>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</si>
  <si>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</si>
  <si>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Artykuły prasowe i audycje radiowe w mediach regionalnych</t>
  </si>
  <si>
    <t>Artykuły prasowe, Audycje radiowe, Słuchalność audycji</t>
  </si>
  <si>
    <t>5/5/100 000</t>
  </si>
  <si>
    <t>I</t>
  </si>
  <si>
    <t>Liczba artykułów w Internecie</t>
  </si>
  <si>
    <t>Podniesienie jakości wdrażania PROW; 
Informowanie społeczeństwa i potencjalnych beneficjentów o polityce rozwoju obszarów wiejskich i o możliwości finansowania</t>
  </si>
  <si>
    <t xml:space="preserve">Baza dobrych praktyk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</si>
  <si>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</si>
  <si>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strona internetowa (baza dobrych praktyk)</t>
  </si>
  <si>
    <t>Liczba artykułów /wkładek w Internecie</t>
  </si>
  <si>
    <t>Zwiększenie rentowności gospodarstw i konkurencyjność, Promowanie włączenia społecznego, zmniejszenia ubóstwa oraz rozwoju gospodarczego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</si>
  <si>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</si>
  <si>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3500 / 130.000 zł</t>
  </si>
  <si>
    <t>Jednodniowa konferencja w formule online: 
-wynajem studia z profesjonalnym sprzętem i obsługą
-wynajem platformy eventowej z produkcją i realizacją transmisji wideo, przygotowaniem materiałów graficznych, możliwa post produkcja
- wynagrodzenie dla wykładowców i ekspertów (1-6 osób)</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</si>
  <si>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</si>
  <si>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Zapewnienie odpowiedniej wizualizacji PROW 2014-2020</t>
  </si>
  <si>
    <t xml:space="preserve">1. Targi, wystawy, imprezy lokalne, regionalne, krajowe i międzynarodowe (stoisko) 
2. Konkursy 
3. Uczestnicy konkursów 
4. Materiały promocyjne </t>
  </si>
  <si>
    <t xml:space="preserve">1/35.000 zł 
1
 700 osób 
25.000 zł 
</t>
  </si>
  <si>
    <t xml:space="preserve">2/ szacunkowy koszt prowadzenia 12 000, 00 zł     
24.000 osób </t>
  </si>
  <si>
    <r>
      <rPr>
        <b/>
        <sz val="9"/>
        <rFont val="Calibri"/>
        <family val="2"/>
        <charset val="238"/>
        <scheme val="minor"/>
      </rPr>
      <t xml:space="preserve">Zapewnienie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</si>
  <si>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Upowszechnianie wiedzy ogólnej i szczegółowej na temat PROW 2014-2020, rezultatów jego realizacji oraz informowanie o wkładzie UE w realizację PROW 2014-2020, Zapewnienie informacji o nowym okresie programowania 2021-2027</t>
  </si>
  <si>
    <t>Samorząd Województwa Opolskiego</t>
  </si>
  <si>
    <t>Instytucje zaangażowane pośrednio we wdrażanie Programu: Lokalne Grupy Działania oraz potencjalni beneficjenci i beneficjenci PROW 2014-2020</t>
  </si>
  <si>
    <r>
      <t xml:space="preserve">
</t>
    </r>
    <r>
      <rPr>
        <b/>
        <sz val="10"/>
        <rFont val="Calibri"/>
        <family val="2"/>
        <charset val="238"/>
        <scheme val="minor"/>
      </rPr>
      <t>Podstawowe usługi i odnowa wsi na obszarach wiejskich</t>
    </r>
    <r>
      <rPr>
        <sz val="10"/>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                                                                                                                                                                                    </t>
    </r>
  </si>
  <si>
    <t>Punkt informacyjny PROW 2014-2020
–  2 operacje o charakterze wystawienniczym promujące PROW 2014-2020, w tym m.in.:
stoiska promocyjne, elementy wizualizacji PROW 2014-2020, materiały promocyjne.</t>
  </si>
  <si>
    <t>Planowane imprezy o charakterze wystawienniczym o tematyce rozwoju obszarów wiejskich przyczynią się prze-de wszystkim do zwiększenia poziomu wiedzy dotyczącej PROW 2014-2020, wzrostu rozpoznawalności Programu oraz efektów jego wdrażania, co przyczyni się do zwiększenia udziału zainteresowanych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</si>
  <si>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 xml:space="preserve">Emisja 6 spotów radiowych </t>
  </si>
  <si>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funkcjo_x0002_nowanie krajowej sieci obszarów wiejskich.</t>
    </r>
    <r>
      <rPr>
        <sz val="9"/>
        <rFont val="Calibri"/>
        <family val="2"/>
        <charset val="238"/>
        <scheme val="minor"/>
      </rPr>
      <t xml:space="preserve"> </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</si>
  <si>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 xml:space="preserve">Wsparcie na utworzenie i funkcjonowanie krajowej sieci obszarów wiejskich   </t>
    </r>
    <r>
      <rPr>
        <sz val="9"/>
        <rFont val="Calibri"/>
        <family val="2"/>
        <charset val="238"/>
        <scheme val="minor"/>
      </rPr>
      <t xml:space="preserve">                                                                                                                                                                                                                         </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</si>
  <si>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r>
      <rPr>
        <sz val="9"/>
        <rFont val="Calibri"/>
        <family val="2"/>
        <charset val="238"/>
        <scheme val="minor"/>
      </rPr>
      <t xml:space="preserve">                                                                                                                                                                                                                         </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</si>
  <si>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</si>
  <si>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</si>
  <si>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</si>
  <si>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</si>
  <si>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</si>
  <si>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</si>
  <si>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</si>
  <si>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t xml:space="preserve"> 
</t>
    </r>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r>
      <rPr>
        <b/>
        <sz val="10"/>
        <rFont val="Calibri"/>
        <family val="2"/>
        <charset val="238"/>
        <scheme val="minor"/>
      </rPr>
      <t xml:space="preserve"> Wsparcie na utworzenie i funkcjonowanie krajowej sieci obszarów wiejskich</t>
    </r>
    <r>
      <rPr>
        <sz val="10"/>
        <rFont val="Calibri"/>
        <family val="2"/>
        <charset val="238"/>
        <scheme val="minor"/>
      </rPr>
      <t xml:space="preserve">  </t>
    </r>
  </si>
  <si>
    <t>Strona internetowa (zakładka),
Portal Facebook – profil #opolskiPROW - promocja postów</t>
  </si>
  <si>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</si>
  <si>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</si>
  <si>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Liczba osób, którym udzielono informacji w punkcie informacyjnym</t>
  </si>
  <si>
    <t>Kampania informacyjna w mediach (telewizja)
Audycja telewizyjna: 10</t>
  </si>
  <si>
    <t xml:space="preserve"> Zapewnienie odpowiedniej wizualizacji PROW 2014-2020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</si>
  <si>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</si>
  <si>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</si>
  <si>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1"/>
        <rFont val="Calibri"/>
        <family val="2"/>
        <charset val="238"/>
        <scheme val="minor"/>
      </rPr>
      <t xml:space="preserve"> 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</si>
  <si>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Informacja i promocja PROW 2014-2020 poprzez zapewnienie odpowiedniej wizualizacji Programu podczas wydarzeń związanych z wspieraniem obszarów wiejskich.</t>
  </si>
  <si>
    <t>ogół społeczeństwa</t>
  </si>
  <si>
    <r>
      <rPr>
        <b/>
        <sz val="11"/>
        <rFont val="Calibri"/>
        <family val="2"/>
        <charset val="238"/>
        <scheme val="minor"/>
      </rPr>
      <t>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</si>
  <si>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</si>
  <si>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Informowanie i promocja Programu Rozwoju Obszarów Wiejskich na lata 2014-2020 poprzez prowadzenie punktu informacyjnego i jego doposażenie w materiały informacyjno- promocyjne.</t>
  </si>
  <si>
    <t>Udzielone konsultacje w punkcie informacyjnym PROW 2014-2020/
Łączny koszt wykonanych materiałów promocyjnych</t>
  </si>
  <si>
    <t>min. 3 tygodniowo /50 000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</si>
  <si>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</si>
  <si>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Łączna liczba artykułów opublikowanych w  internecie 
Koszty artykułów opublikowanych w  internecie</t>
  </si>
  <si>
    <t xml:space="preserve"> Upowszechnianie wiedzy ogólnej i szczegółowej na temat PROW 2014-2020, rezultatów jego realizacji oraz informowanie o wkładzie UE w realizację PROW 2014-2020. </t>
  </si>
  <si>
    <r>
      <rPr>
        <b/>
        <sz val="11"/>
        <rFont val="Calibri"/>
        <family val="2"/>
        <charset val="238"/>
        <scheme val="minor"/>
      </rPr>
      <t>Transfer wiedzy i działalność informacyjna  -</t>
    </r>
    <r>
      <rPr>
        <sz val="11"/>
        <rFont val="Calibri"/>
        <family val="2"/>
        <charset val="238"/>
        <scheme val="minor"/>
      </rPr>
      <t>Wsparcie dla działań w zakresie kształcenia zawodowego i nabywania umiejętności - Wsparcie dla projektów demonstracyjnych i działań informacyjnych</t>
    </r>
    <r>
      <rPr>
        <b/>
        <sz val="11"/>
        <rFont val="Calibri"/>
        <family val="2"/>
        <charset val="238"/>
        <scheme val="minor"/>
      </rPr>
      <t xml:space="preserve">, Systemy jakości produktów rolnych i środków spożywczych </t>
    </r>
    <r>
      <rPr>
        <sz val="11"/>
        <rFont val="Calibri"/>
        <family val="2"/>
        <charset val="238"/>
        <scheme val="minor"/>
      </rPr>
      <t xml:space="preserve">- Wsparcie na przystępowanie do systemów jakości - Wsparcie działań informacyjnych i promocyjnych realizowanych przez grupy producentów na rynku wewnętrznym </t>
    </r>
    <r>
      <rPr>
        <b/>
        <sz val="11"/>
        <rFont val="Calibri"/>
        <family val="2"/>
        <charset val="238"/>
        <scheme val="minor"/>
      </rPr>
      <t xml:space="preserve"> Inwestycje w środki trwałe. </t>
    </r>
    <r>
      <rPr>
        <sz val="11"/>
        <rFont val="Calibri"/>
        <family val="2"/>
        <charset val="238"/>
        <scheme val="minor"/>
      </rPr>
      <t xml:space="preserve">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</si>
  <si>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Strona internetowa,  audycje  w radio</t>
  </si>
  <si>
    <t>6.</t>
  </si>
  <si>
    <t>Samorząd Województwa Podlaskiego</t>
  </si>
  <si>
    <t>1/
6380/
 4</t>
  </si>
  <si>
    <t>Udzielone konsultacje w punkcie informacyjnym PROW 2014-2020 62 Uczestnicy szkoleń/ innych form szkoleniowych dla pracowników punktów infor_x0002_macyjnych i doradców</t>
  </si>
  <si>
    <t xml:space="preserve">
62/
8</t>
  </si>
  <si>
    <t>94                                 /  66.000,00 zł</t>
  </si>
  <si>
    <t>Cykl spotkań informacyjno-szkoleniowych potencjalnym beneficjentom i beneficjentom PROW 2014-2020</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</si>
  <si>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</si>
  <si>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t>Potencjalni beneficjenci Programu</t>
  </si>
  <si>
    <t>Podniesienie jakości wdrażania PROW,   Informowanie społeczeństwa i potencjalnych beneficjentów o polityce rozwoju obszarów wiejskich i wsparciu finansowym. 
Wspieranie innowacji w rolnictwie, produkcji żywności, leśnictwie i na obszarach wiejskich.</t>
  </si>
  <si>
    <t>Spotkanie szkoleniowe dot. nowego okresu programowania</t>
  </si>
  <si>
    <r>
      <t>Szkolenia/seminaria/inne formy szkoleniowe</t>
    </r>
    <r>
      <rPr>
        <b/>
        <sz val="9"/>
        <rFont val="Calibri"/>
        <family val="2"/>
        <charset val="238"/>
        <scheme val="minor"/>
      </rPr>
      <t xml:space="preserve">/ </t>
    </r>
    <r>
      <rPr>
        <sz val="9"/>
        <rFont val="Calibri"/>
        <family val="2"/>
        <charset val="238"/>
        <scheme val="minor"/>
      </rPr>
      <t>Uczestnicy szkoleń/seminariów/innych form szkoleniowych</t>
    </r>
  </si>
  <si>
    <t xml:space="preserve">Audycje, programy, spoty w radio, telewizji i internecie (liczba filmów wyemitowanych w internecie)/
Koszt emisji filmu w internecie/
Słuchalność/oglądalność audycji, programów, spotów (liczba wyświetleń filmu w internecie) </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</si>
  <si>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</si>
  <si>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t>
    </r>
  </si>
  <si>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</si>
  <si>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(kontakt bezpośredni, telefoniczny, elektroniczny)</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</si>
  <si>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t>
    </r>
  </si>
  <si>
    <t>udzielone konsultacje</t>
  </si>
  <si>
    <t>Działania informacyjno-promocyjne w 2022 roku</t>
  </si>
  <si>
    <t>Audycje telewizyjne</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</si>
  <si>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</si>
  <si>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</si>
  <si>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Audycje, programy, spoty w radio, telewizji i internecie</t>
  </si>
  <si>
    <t>12</t>
  </si>
  <si>
    <t>Punkt informacyjny w 2022 roku</t>
  </si>
  <si>
    <t>Punkt informacyjny (informacje udzielane są przez pracowników Departamentu Terenów Wiejskich zajmujących się PROW)</t>
  </si>
  <si>
    <t>Potencjalni beneficjenci i beneficjenci PROW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</si>
  <si>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</si>
  <si>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uwidocznienie roli Wspólnoty we współfinansowaniu rozwoju obszarów wiejskich w Polsce,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</si>
  <si>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</si>
  <si>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Przekazanie wiedzy ogólnej i szczegółowej dotyczącej PROW 2014 – 2020 beneficjentom, potencjalnym beneficjentom.</t>
  </si>
  <si>
    <t>Udzielone konsultacje w punkcie informacyjnym PROW 2014-2020</t>
  </si>
  <si>
    <t>Strona internetowa dot. PROW 2014-2020 w 2022 roku</t>
  </si>
  <si>
    <t>Ogół społeczeństwa, Potencjalni beneficjenci i beneficjenci PROW</t>
  </si>
  <si>
    <t>1. Ułatwienie transferu wiedzy i innowacji w rolnictwie i leśnictwie oraz na obszarach wiejskich</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</si>
  <si>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</si>
  <si>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Przekazanie wiedzy ogólnej i szczegółowej dotyczącej PROW 2014 – 2020 beneficjentom, potencjalnym beneficjentom i ogółowi społeczeństwa.</t>
  </si>
  <si>
    <t>Liczba odwiedzin strony
Liczba unikalnych użytkowników strony</t>
  </si>
  <si>
    <t>35 000
11 000</t>
  </si>
  <si>
    <t>Samorząd Województwa Świętokrzyskiego</t>
  </si>
  <si>
    <t>Prowadzenie działań na stronie internetowej www.dprow.umww.pl – publikacja aktualnych informacji i 
dokumentów dotyczących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</si>
  <si>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</si>
  <si>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</si>
  <si>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</si>
  <si>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</si>
  <si>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</si>
  <si>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</si>
  <si>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t>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</si>
  <si>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t xml:space="preserve">Udzielone konsultacje w punkcie informacyjnym PROW 2014-2020/Materiały promocyjne </t>
  </si>
  <si>
    <t>100/85.000 zł</t>
  </si>
  <si>
    <t>Szkolenia i spotkania dla Lokalnych Grup Działania</t>
  </si>
  <si>
    <t>Szkolenie/spotkanie</t>
  </si>
  <si>
    <t xml:space="preserve">Beneficjenci PROW 2014-2020 – przedstawiciele Lokalnych Grup Działania </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</si>
  <si>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</si>
  <si>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</si>
  <si>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w ramach działania Lea-der. Dodatkowo niezbędne jest przekazanie wiedzy na temat przygotowania strategii rozwoju lokalnego kierowanego przez społeczność, które będą realizowane przez LGD w ramach Pla-nu Strategicznego dla Wspólnej Polityki Rolnej 2023-2027. Planuje się również umożliwienie spotkania online przedstawicielom wielkopolskich LGD z przedstawicielami instytucji unijnych odpowiedzialnych za opracowanie założeń Wspólnej Polityki Rolnej w nowej perspektywie finansowej.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</si>
  <si>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Liczba szkoleń/spotkań
Liczba uczestników</t>
  </si>
  <si>
    <t>6
200</t>
  </si>
  <si>
    <t>Szkolenia i spotkania dla potencjalnych beneficjentów, beneficjentów i partnerów KSOW</t>
  </si>
  <si>
    <t>Beneficjenci i potencjalni beneficjenci PROW 2014-2020 w zakresie działań wdrażanych przez Samorząd Województwa Wielkopolskiego</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</si>
  <si>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</si>
  <si>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t>
    </r>
    <r>
      <rPr>
        <b/>
        <sz val="9"/>
        <rFont val="Calibri"/>
        <family val="2"/>
        <charset val="238"/>
        <scheme val="minor"/>
      </rPr>
      <t>Wsparcie na utworzenie i funkcjonowanie krajowej sieci obszarów wiejskich.</t>
    </r>
  </si>
  <si>
    <t>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t>
  </si>
  <si>
    <t>2/350</t>
  </si>
  <si>
    <t>Kampania informacyjna w mediach (prasa, Internet, radio, telewizja)</t>
  </si>
  <si>
    <t>Artykuły w prasie, artykuły na portalach internetowych, spoty lub wywiady radiowe, reportaże telewizyjne</t>
  </si>
  <si>
    <t>Ogół społeczeństwa, potencjalni beneficjenci, beneficjenci, 
media</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</si>
  <si>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</si>
  <si>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</si>
  <si>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Liczba artykułówArtykuły/ wkładki w prasie lokalneji w internecie
Liczba artykułów w Internecie
Liczba rozgłośni radiowych, w których emitowane są spoty/wywiady radioweAudycje, programy, spoty w radio, telewizji </t>
  </si>
  <si>
    <t>35/
2</t>
  </si>
  <si>
    <t>Samorząd Województwa Zachodniopomorskiego</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</si>
  <si>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</si>
  <si>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</si>
  <si>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t>Wsparcie na utworzenie i funkcjonowanie krajowej sieci obszarów wiejskich.</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</si>
  <si>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</si>
  <si>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</si>
  <si>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</si>
  <si>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</si>
  <si>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t>Cykl szkoleń/spotkań z lokalnymi grupami działania</t>
  </si>
  <si>
    <t>Pracownicy i przedstawiciele zachodniopomorskich LGD</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</si>
  <si>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</si>
  <si>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</si>
  <si>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t>Potencjalni beneficjenci, beneficjenci, instytucje zaangażowane pośrednio we wdrażanie Programu</t>
  </si>
  <si>
    <t>Punkt informacyjny oraz materiały informacyjno-promocyjne</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</si>
  <si>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</si>
  <si>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</si>
  <si>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Kampania informacyjno-promocyjna PROW 2014-2020 w internecie</t>
  </si>
  <si>
    <t>Internet</t>
  </si>
  <si>
    <t>Potencjalni beneficjenci, beneficjenci, ogół społeczeństwa.</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</si>
  <si>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</si>
  <si>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</si>
  <si>
    <t xml:space="preserve">1. Unikalni użytkownicy strony internetowej 2. Liczba odwiedzin strony internetowej  3. Liczba forów internetowych, mediów społecznościowych
4. Liczba unikalnych użytkowników forów internetowych, mediów społecznościowych
5. Liczba odwiedzin forów internetowych, mediów społecznościowych
</t>
  </si>
  <si>
    <t>20000/50000/1/10000/20000</t>
  </si>
  <si>
    <t>2022 r. – emisja do 35 audycji informujących o pomocy
z PROW 2014-2020
2023 r. - emisja do 35 audycji informujących o pomocy
z PROW 2014-2020</t>
  </si>
  <si>
    <t>potencjalni beneficjenci i beneficjenci PROW 2014-2020/ mieszkańcy wsi/ ogół społeczeństwa</t>
  </si>
  <si>
    <t>2. Zwiększenie rentowności gospodarstw i konkurencyjność3. Wspieranie organizacji łańcucha żywnościowego
4. Odtwarzanie, ochrona i wzbogacanie ekosystemów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</si>
  <si>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</si>
  <si>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xml:space="preserve">- Wsparcie tworzenia i działania grup operacyjnych EPI na rzecz wydajnego i zrównoważonego rolnictwa </t>
    </r>
    <r>
      <rPr>
        <b/>
        <sz val="9"/>
        <rFont val="Calibri"/>
        <family val="2"/>
        <charset val="238"/>
        <scheme val="minor"/>
      </rPr>
      <t xml:space="preserve">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</si>
  <si>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15 000 000
2023 r. – wskaźnik oglądalności wszystkich audycji – 15 000 000</t>
  </si>
  <si>
    <t>2022 r.: 35,
15 000 000/2023 r.: 35, 15 000 000</t>
  </si>
  <si>
    <t>Kampania informacyjno-edukacyjna na antenie ogólnopolskiej rozgłośni radiowej</t>
  </si>
  <si>
    <t>2022 r. – emisja do 27 audycji informujących o pomocy
z PROW 2014-2020 w paśmie porannym i do 28 audycji w paśmie popołudniowym
2023 r. - emisja do 27 audycji informujących o pomocy
z PROW 2014-2020 w paśmie porannym i do 28 audycji w paśmie popołudniowym</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</si>
  <si>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10 000 000
2023 r. – wskaźnik oglądalności wszystkich audycji – 10 000 000</t>
  </si>
  <si>
    <t>Łączna liczba audycji wyemitowanych na antenie radiowej rozgłośni ogólnopolskiej/
Słuchalność audycji</t>
  </si>
  <si>
    <t>2022 r.: 55, 10 000 000 / 2023 r.: 55, 10 000 000</t>
  </si>
  <si>
    <t>Kampania informacyjno-edukacyjna na antenie regionalnych rozgłośni radiowych</t>
  </si>
  <si>
    <t>2022 r. – emisja do 15 audycji i 15 powtórek informujących o pomocy z PROW 2014-2020 w 17 rozgłośniach regionalnych
2023 r. - emisja do 15 audycji i 15 powtórek informujących o pomocy z PROW 2014-2020 w 17 rozgłośniach regionalnych</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</si>
  <si>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słuchalności wszystkich audycji – 450 000
2023 r. – wskaźnik słuchalności wszystkich audycji – 450 000</t>
  </si>
  <si>
    <t>UZASADNINIE: Jednym z zadań ARiMR jest informowanie o możliwości skorzystania z pomocy oferowanej w ramach Programu Rozwoju Obszarów Wiejskich na lata 2014-2020, a także o efektach tego wsparcia. Od 2023 r. ARiMR będzie informowała również o działaniach dostępnych w ramach Planu Strategicznego WPR na lata 2023-2027. Do tego celu wykorzystywane będą różne ka-nały informacyjne. Emisja programów o działalności ARiMR w radiowych rozgłośniach regio-nalnych jest uzupełnieniem i poszerzeniem zakresu dotarcia do konkretnej grupy docelowej – rolników i mieszkańców wsi.</t>
  </si>
  <si>
    <t>Łączna liczba audycji wyemitowanych na antenie radiowej rozgłośni regionalnychj/
Słuchalność audycji</t>
  </si>
  <si>
    <t>2022 r.: 30, 450 000 / 2023 r.: 30, 450 000</t>
  </si>
  <si>
    <t>Kampania informacyjno-edukacyjna w dzienniku ogólnopolskim</t>
  </si>
  <si>
    <t>2022 r. – publikacja 10 artykułów informujących o pomocy
z PROW 2014-2020
2023 r. - publikacja 10 artykułów informujących o pomocy
z PROW 2014-2020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</si>
  <si>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łączny nakład wszystkich wydań z materiałami ARiMR – 430 000
2023 r. – łączny nakład wszystkich wydań z materiałami ARiMR – 430 000</t>
  </si>
  <si>
    <t>Artykuły/wkładki w prasie i w internecie
Łączny nakład dzienników z materiałami ARiMR</t>
  </si>
  <si>
    <t>2022 r.: 10, 430 000 / 2023 r.: 10, 430 000</t>
  </si>
  <si>
    <t>Spotkania/szkolenia: 
8 spotkań/szkoleń, w tym:
–  2 spotkania/szkolenia dwudniowe dla LGD wynikające z potrzeb dotyczących bieżącej realizacji LSR, wraz z wyżywieniem i noclegiem,
- 6 jednodniowych spotkań, w tym:  dla LGD, wynikające z potrzeb dotyczących bieżącej realizacji LSR oraz dla beneficjentów/potencjalnych beneficjentów w związku z ogłaszanymi naborami wniosków przez Samo-rząd Województwa Opolskiego, materiały promocyjne</t>
  </si>
  <si>
    <t xml:space="preserve">Plan operacyjny KSOW na lata 2022-2023 dla działania 8 Plan komunikacyjny - Samorząd Województwa Dolnośląskiego - maj 2022 r. </t>
  </si>
  <si>
    <t xml:space="preserve">Plan operacyjny KSOW na lata 2022-2023 dla działania 8 Plan komunikacyjny - Samorząd Województwa Kujawsko-Pomorskiego - maj 2022 r. </t>
  </si>
  <si>
    <t>Samorząd Województwa  Podkarpackiego</t>
  </si>
  <si>
    <t>Plan operacyjny KSOW na lata 2022-2023 dla działania 8 Plan komunikacyjny - Samorząd Województwa Podkarpackiego - maj 2022 r.</t>
  </si>
  <si>
    <t xml:space="preserve">Plan operacyjny KSOW na lata 2022-2023 dla działania 8 Plan komunikacyjny - Samorząd Województwa Podlaskiego -  maj 2022 r. </t>
  </si>
  <si>
    <t xml:space="preserve">Plan operacyjny KSOW na lata 2022-2023 dla działania 8 Plan komunikacyjny - Samorząd Województwa Pomorskiego - maj 2022 r. </t>
  </si>
  <si>
    <t xml:space="preserve">Plan operacyjny KSOW na lata 2022-2023 dla działania 8 Plan komunikacyjny - Samorząd Województwa Ślaskiego - maj 2022 r. </t>
  </si>
  <si>
    <t xml:space="preserve">Plan operacyjny KSOW na lata 2022-2023 dla działania 8 Plan komunikacyjny - Samorząd Województwa Wielkopolskiego -  maj 2022 r. </t>
  </si>
  <si>
    <t xml:space="preserve">Plan operacyjny KSOW na lata 2022-2023 dla działania 8 Plan komunikacyjny - Samorząd Województwa Zachodniopomorskiego - maj 2022 r. </t>
  </si>
  <si>
    <t xml:space="preserve">Plan operacyjny KSOW na lata 2022-2023 dla działania 8 Plan komunikacyjny - Agencja Restrukturyzacji i Modernizacji Rolnictwa - maj 2022 r. </t>
  </si>
  <si>
    <t xml:space="preserve">Plan operacyjny KSOW na lata 2022-2023 dla działania 8 Plan komunikacyjny - Krajowy Ośrodek Wsparcia Rolnictwa - maj 2022 r. </t>
  </si>
  <si>
    <t xml:space="preserve">Plan operacyjny KSOW na lata 2022-2023 dla działania 8 Plan komunikacyjny - Samorząd Województwa Lubelskiego - maj 2022 r. </t>
  </si>
  <si>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Dobrostan zwierząt,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</si>
  <si>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t xml:space="preserve">Plan operacyjny KSOW na lata 2022-2023 dla działania 8 Plan komunikacyjny - Samorząd Województwa Lubuskiego - maj 2022 r. </t>
  </si>
  <si>
    <t xml:space="preserve">Plan operacyjny KSOW na lata 2022-2023 dla działania 8 Plan komunikacyjny - Samorząd Województwa Łódzkiego - maj 2022 r. </t>
  </si>
  <si>
    <t xml:space="preserve">Plan operacyjny KSOW na lata 2022-2023 dla działania 8 Plan komunikacyjny - Samorząd Województwa Małopolskiego - maj 2022 r. </t>
  </si>
  <si>
    <t xml:space="preserve">Plan operacyjny KSOW na lata 2022-2023 dla działania 8 Plan komunikacyjny - Samorząd Województwa Mazowieckiego - maj 2022 r. </t>
  </si>
  <si>
    <t xml:space="preserve">Plan operacyjny KSOW na lata 2022-2023 dla działania 8 Plan komunikacyjny - Samorząd Województwa Opolskiego - maj 2022 r. </t>
  </si>
  <si>
    <t xml:space="preserve">Plan operacyjny KSOW na lata 2022-2023 dla działania 8 Plan komunikacyjny - Samorząd Województw Świętokrzyskiego - maj 2022 r. </t>
  </si>
  <si>
    <t xml:space="preserve">Plan operacyjny KSOW na lata 2022-2023 dla działania 8 Plan komunikacyjny - Samorząd Województwa Warmińsko-mazurskiego - maj 2022 r. </t>
  </si>
  <si>
    <t>Przez cały okres trwania Programu Rozwoju Obszarów Wiejskich KOWR będzie upowszechniał wiedzę i informował na temat PROW 2014-2020 odnośnie działania 3 „Systemy jakości pro_x0002_duktów rolnych i środków spożywczych” (poddziałania: 3.1 „Wsparcie na przystępowanie do systemów jakości” oraz pod_x0002_działania 3.2 „Wsparcie działań informacyjnych i promocyjnych realizowanych przez grupy producentów na rynku wewnętrz_x0002_nym”), tj. przekazywał informację, kto może być beneficjentem danego poddziałania, informację o terminach naboru wniosków. W roku 2022 planowane są następujące działania: 1 ogłoszenie prasowe, 16 publikacji prasowych, 5 audycji/ogłoszeń telewizyj_x0002_nych, 1 informacja radiowa (produkcja i emisja), 17 punktów in_x0002_formacyjnych dla wnioskodawców, prowadzenie strony interne_x0002_towej, prowadzenie infolinii (Telefoniczny Punkt Informacyjny). W roku 2023 planowane są następujące działania: 16 publikacji prasowych, 1 informacja radiowa, 5 audycji/ogłoszeń telewizyj_x0002_nych, 17 punktów informacyjnych dla wnioskodawców, prowa_x0002_dzenie strony internetowej, prowadzenie infolinii (Telefoniczny Punkt Informacyjny)</t>
  </si>
  <si>
    <t>1. Potencjalni beneficjenci poddziałania 3.2 „Wsparcie działań informacyjnych i promocyjnych realizowanych przez grupy producentów na rynku wewnętrznym”; 2. Rolnicy i ich grupy; 3. Przedstawiciele instytucji lub jednostek naukowych; 4. Przedstawiciele uczelni; 5. Przedstawiciele organizacji branżowych i międzybranżo_x0002_wych; 6. Przedsiębiorcy sektora rolnego lub rolno-spożywczego; 7. Przedstawiciele instytucji związanych z doradztwem i ob_x0002_sługą przedsiębiorców rolnych; 8. Przedstawiciele jednostek samorządu terytorialnego i admi_x0002_nistracji rządowej w województwach; 9. Przedstawiciele szkolnictwa o profilu rolniczym; 10. Przedstawiciele organizacji pozarządowych związanych z rolnictwem.</t>
  </si>
  <si>
    <r>
      <rPr>
        <b/>
        <sz val="9"/>
        <rFont val="Calibri"/>
        <family val="2"/>
        <charset val="238"/>
        <scheme val="minor"/>
      </rPr>
      <t>Systemy jakości produktów rolnych i środków spożywczych</t>
    </r>
    <r>
      <rPr>
        <sz val="9"/>
        <rFont val="Calibri"/>
        <family val="2"/>
        <charset val="238"/>
        <scheme val="minor"/>
      </rPr>
      <t xml:space="preserve">
-Wsparcie na przystępowanie do systemów jakości,
Wsparcie działań informacyjnych i promocyjnych reali_x0002_zowanych przez grupy producentów na rynku we_x0002_wnętrznym</t>
    </r>
  </si>
  <si>
    <t>Celem realizacji operacji jest upowszechnienie wiedzy ogólnej na temat Programu Rozwoju Ob_x0002_szarów Wiejskich 2014-2020. Realizowane w ramach operacji działania mają na celu zapewnienie odpowiedniego poziomu wiedzy o PROW 2014-2020. Informacje przekazywane będą poprzez: strona 6 stronę internetową KOWR, rozmowy konsultantów infolinii KOWR (tzw. Telefoniczny Punkt Infor_x0002_macyjny) z beneficjentami, artykuły adresowane do potencjalnych beneficjentów działań oraz ar_x0002_tykuły informujące o przebiegu i efektach realizacji poddziałań. Głównym celem operacji w 2022 r. jest upowszechnienie wiedzy praktycznej o możliwości ubie_x0002_gania się o wsparcie w ramach podziałania 3.2 „Wsparcie działań informacyjnych i promocyjnych realizowanych przez grupy producentów na rynku wewnętrznym, co powinno zachęcić do składa_x0002_nia wniosków o przyznanie pomocy oraz zbudowanie i utrzymanie wysokiej rozpoznawalności EFRROW i PROW 2014-2020. Głównym celem operacji w 2023 r. jest informowanie społeczeń_x0002_stwa o polityce rozwoju obszarów wiejskich i realizowanym wsparciu finansowym, w szczególności w zakresie działań PROW administrowanych przez KOWR oraz zbudowanie i utrzymanie wysokiej rozpoznawalności EFRROW i PROW 2014-2020.</t>
  </si>
  <si>
    <t>1. Artykuły/ wkładki w prasie i internecie (ogłoszenie prasowe) 2. Artykuły/ wkładki w prasie i internecie (Artykuły w prasie)  3. Nagranie i emisja informacji radiowej 4. Audycje, programy, spoty w radio, telewizji i w internecie (audycje/ogłoszenia w telewizji) 5. Strona internetowa 6. Infolinia (Telefoniczny Punkt Informacyjny) 7. Punkty informacyjne w OT KOWR dla wnioskodawców i beneficjentów</t>
  </si>
  <si>
    <t xml:space="preserve">	
1
32
2
10
1
1
17
</t>
  </si>
  <si>
    <r>
      <rPr>
        <sz val="9"/>
        <rFont val="Calibri"/>
        <family val="2"/>
        <charset val="238"/>
        <scheme val="minor"/>
      </rPr>
      <t xml:space="preserve">88 000                                             500 </t>
    </r>
    <r>
      <rPr>
        <sz val="9"/>
        <color rgb="FFFF0000"/>
        <rFont val="Calibri"/>
        <family val="2"/>
        <charset val="238"/>
        <scheme val="minor"/>
      </rPr>
      <t xml:space="preserve">                 </t>
    </r>
  </si>
  <si>
    <t xml:space="preserve">1.  materiały informacyjno -  promocyjne                                         2. Liczba udzielonych informacji     </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</si>
  <si>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utworzenie i funkcjonowanie krajowej sieci ob-szarów wiejskich.</t>
    </r>
  </si>
  <si>
    <r>
      <rPr>
        <b/>
        <sz val="11"/>
        <color rgb="FF000000"/>
        <rFont val="Calibri"/>
        <family val="2"/>
        <charset val="238"/>
      </rPr>
      <t>Inwestycje w środki trwałe</t>
    </r>
    <r>
      <rPr>
        <sz val="11"/>
        <color rgb="FF000000"/>
        <rFont val="Calibri"/>
        <family val="2"/>
        <charset val="238"/>
      </rPr>
      <t xml:space="preserve">
- inwestycje związane z rozwojem, moder_x0002_nizacją i dostosowywaniem rolnictwa i leśnictwa </t>
    </r>
    <r>
      <rPr>
        <b/>
        <sz val="11"/>
        <color rgb="FF000000"/>
        <rFont val="Calibri"/>
        <family val="2"/>
        <charset val="238"/>
      </rPr>
      <t>Podstawowe usługi i odnowa wsi na obszarach wiejskich</t>
    </r>
    <r>
      <rPr>
        <sz val="11"/>
        <color rgb="FF000000"/>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color rgb="FF000000"/>
        <rFont val="Calibri"/>
        <family val="2"/>
        <charset val="238"/>
      </rPr>
      <t>Wsparcie dla rozwoju lokalnego w ramach inicjatywy LEADER (RLKS - rozwój lokalny kierowany przez społeczność)</t>
    </r>
    <r>
      <rPr>
        <sz val="11"/>
        <color rgb="FF000000"/>
        <rFont val="Calibri"/>
        <family val="2"/>
        <charset val="238"/>
      </rPr>
      <t xml:space="preserve">
- Wsparcie na wdrażanie operacji w ramach strategii rozwoju lokalnego kierowanego przez społeczność</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</si>
  <si>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utworzenie i funkcjonowanie krajowej sieci obszarów wiejskich. </t>
    </r>
  </si>
  <si>
    <t>Podniesienie jakości wdrażania PROW
Informowanie społeczeństwa i potencjalnych beneficjentów o polityce rozwoju obszarów wiejskich i wsparciu finansowym</t>
  </si>
  <si>
    <t>1/koszt: 60.000 zł / 200 osób</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</si>
  <si>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</si>
  <si>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</si>
  <si>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</si>
  <si>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</si>
  <si>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</si>
  <si>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</si>
  <si>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t>Filmy informacyjno-promocyjne (8 filmów)
Reklama w radiu (5 spotów)</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</si>
  <si>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</si>
  <si>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t>18/45750,10
143 344
40/5000
139 000</t>
  </si>
  <si>
    <t>2 spotkania informacyjno-szkoleniowe</t>
  </si>
  <si>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</si>
  <si>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</si>
  <si>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</si>
  <si>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</si>
  <si>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</si>
  <si>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</si>
  <si>
    <t xml:space="preserve">Produkcja i emisja materiałów dotyczących PROW 2014-2020 
w audycjach radiowych.
</t>
  </si>
  <si>
    <t>Wzrost liczby osób, zarówno ogółu społeczeństwa jak i potencjalnych beneficjentów, poinformowanych o polityce rozwoju obszarów wiejskich oraz możliwościach finansowania. Zwiększenie poziomu wiedzy ogólnej i szczegółowej dotyczącej PROW 2014-2020, w tym zapewnienie informacji dotyczących warunków i trybu przyznawania pomocy.</t>
  </si>
  <si>
    <t xml:space="preserve">Produkcja i emisja materiałów zamieszczanych w audycjach radiowych. Rozgłośnie regionalne. Długość materiału: min. 5 minut. </t>
  </si>
  <si>
    <t>Produkcja materiału w 2022 r.
Produkcja materiału w 2023 r.
                                                                                 Emisje materiału w 2022 r.
Emisje materiału w 2023 r.</t>
  </si>
  <si>
    <t>13
13
221
221</t>
  </si>
  <si>
    <t>Rolnicy oraz osoby zainteresowane tematyką rolnictwa i obszarów wiejskich.</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</si>
  <si>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</si>
  <si>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</si>
  <si>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Upowszechnianie wiedzy ogólnej i szczegółowej na temat PROW 2014-2020, rezultatów jego realizacji oraz informowanie o wkładzie UE w realizację PROW 2014-2021. Zapewnienie informacji o nowym okresie programowania 2021-2027</t>
  </si>
  <si>
    <t>Zamieszczenie  w „Kalendarzu Rolników” na rok 2023 oraz 2024 materiału informacyjnego MRiRW dotyczącego PROW 2014-2020.</t>
  </si>
  <si>
    <t xml:space="preserve">2 kalendarze w nakładzie:
- 140 000 egz. w 2022 r. (Kalendarz Rolników na 2023 rok)
- 140 000 egz. w 2023 r. (Kalendarz Rolników na 2024 rok)
Materiał o objętości 18 stron formaty A4.
</t>
  </si>
  <si>
    <t>Tytuły publikacji wydanych w formie papierowej 2022 r.
Tytuły publikacji wydanych w formie papierowej 2023 r.                                                                        
                                                                                        Koszt zamieszczenia materiału informacyjnego dot. PROW 2014-2020 w Kalendarzu Rolników na rok 2023 w 2022 r.
                                                                                        Koszt zamieszczenia materiału informacyjnego dot. PROW 2014-2020 w Kalendarzu Rolników na rok 2024 w 2023 r.</t>
  </si>
  <si>
    <t>1
1
                                                                 70 000,00 zł
                                                                                                                                                                                                                                                                                                                                                                                                                                                                                                                                                                                                                                                                                                                                                                                                                                                                      70 000,00 zł</t>
  </si>
  <si>
    <t>Ogół społeczeństwa, potencjalni beneficjenci, beneficjenci, instytucje zaangażowane bezpośrednio we wdrożenie Programu, instytucje zaangażowane pośrednio we wdrożenie Programu.</t>
  </si>
  <si>
    <t>Systemy jakości produktów rolnych i środków spożywczych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</si>
  <si>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oraz dla beneficjentów w zakresie przygotowywania wniosków o płatność</t>
  </si>
  <si>
    <t>Wydanie publikacji informacyjnej z zakresu systemu Chronio-nych Nazw Pochodzenia (ChNP), Chronionych Oznaczeń Geograficznych (ChOG), Gwarantowanych Tradycyjnych Specjalności (GTS) z przepisami kulinarnymi w języku polskim.</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</si>
  <si>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</si>
  <si>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 xml:space="preserve">Publikacja w nakładzie:
2022 r. - 3 000 egzemplarzy publikacji 
2023 r. - 5 000 egzemplarzy publikacji
</t>
  </si>
  <si>
    <t>Liczba tytułów wydanych publikacji w 2022 r.
Liczba tytułów wydanych publikacji w 2023 r.
Nakład publikacji w 2022 r.
Nakład publikacji w 2023 r.</t>
  </si>
  <si>
    <t>1
1
3 000 egz.
5 000 egz.</t>
  </si>
  <si>
    <t>Ogół społeczeństwa, konsumenci, rolnicy i producenci odwiedzjący targi i inne imprezy.</t>
  </si>
  <si>
    <t>Ułatwienie transferu wiedzy i innowacji w rolnictwie i leśnictwie oraz na obszarach wiejskich
 Zwiększenie rentowności gospodarstw i konkurencyjność
Wspieranie organizacji łańcucha żywnościowego</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</si>
  <si>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</si>
  <si>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</si>
  <si>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Organizacja stoisk informacyjno – promocyjnych dot. PROW 2014-2020 podczas targów i wystaw</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</si>
  <si>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</si>
  <si>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 xml:space="preserve">targi, wystawy, imprezy na poziomie krajowym 
Wykonanie materiałów promocyjnych PROW 2014-2020 </t>
  </si>
  <si>
    <t xml:space="preserve">
Łączna liczba targów, wystaw, imprez  na poziomie krajowym w 2022 r.
Łączna liczba targów, wystaw, imprez  na poziomie krajowym w 2023 r.
Koszty wykonania materiałów informacyjno-promocyjnych w 2023 r.</t>
  </si>
  <si>
    <t xml:space="preserve">
9
9
45 000,00 zł</t>
  </si>
  <si>
    <t xml:space="preserve">Ogół społeczeństwa, potencjalni beneficjenci, beneficjenci,
instytucje zaangażowane bezpośrednio we wdrożenie 
Programu, instytucje zaangażowane pośrednio we wdrożenie Programu. 
</t>
  </si>
  <si>
    <t>Upowszechnienie wiedzy na temat celów i zasad realizacji interwencji realizowanych w ramach Planu Strategicznego WPR na lata 2023-2027 oraz promocja Planu Strategicznego WPR.</t>
  </si>
  <si>
    <t xml:space="preserve"> Tytuły publikacji wydanych w formie papierowej w roku 2022                                                                                                                                                                                                                                                                                                                   Tytuły publikacji wydanych w formie papierowej w roku 2023 </t>
  </si>
  <si>
    <t xml:space="preserve">Spotkania/Konferencja </t>
  </si>
  <si>
    <t>Szkolenia/ seminaria/ inne  formy szkoleniowe dla potencjalnych beneficjentów i beneficjentów                                                                                                                                                                                                                                                                                                                                                                                                                                               Uczestnicy szkoleń/ seminariów/ innych form szkoleniowych dla potencjalnych beneficjentów i beneficjentów</t>
  </si>
  <si>
    <t>Naukowcy, eksperci przyrodniczy, doradcy, przedstawiciele agencji płatniczej, instytucji zarządzającej, administracji publicznej i organizacji pozarządowych współpracujące z rolnikami oraz rolnicy indywidualni.</t>
  </si>
  <si>
    <t>_</t>
  </si>
  <si>
    <t xml:space="preserve"> 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społecznego,zmniejszenia ubóstwa oraz rozowju gospodarczego na obszarach wiejskich 
</t>
  </si>
  <si>
    <t xml:space="preserve">Wsparcie na utworzenie i funkcjonowanie krajowej sieci obszarów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</si>
  <si>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</si>
  <si>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 xml:space="preserve">Działania informacyjno-promocyjne w ramach PROW
2014-2020.
</t>
  </si>
  <si>
    <t>Celem realizacji operacji jest przekazanie niezbędnych informacji na temat PROW 2014-2020 oraz jego promocja podczas spotkań z beneficjentami i potencjalnymi beneficjentami PROW, konferencji, wydarzeń wystawienniczych i targów.</t>
  </si>
  <si>
    <t xml:space="preserve">Spotkania, szkolenia, konferencje, wydarzenia
wystawiennicze
</t>
  </si>
  <si>
    <t>Szkolenia/ seminaria/ inne  formy szkoleniowe
Uczestnicy szkoleń/ seminariów/ innych form szkoleniowych                                                                
                                                                                        Targi, wystawy, imprezy lokalne, regionalne, krajowe i międzynarodowe
                                                                                        Uczestnicy targów, wystaw, imprez lokalnych, regionalnych, krajowych i międzynarodowych                                   Materiały promocyjne</t>
  </si>
  <si>
    <t xml:space="preserve">8
800
                                                                 2                                                                                                                                                                                                                                           1600                                                                                                                                                  85.000
                                                                                                                                                                                                                                                                                                                                                                                                                                                                                                                                                                                                                                                                                                                                                                                                                                                                      </t>
  </si>
  <si>
    <t>Beneficjenci i potencjalni beneficjenci PROW, partnerzy KSOW</t>
  </si>
  <si>
    <t>I, III-IV</t>
  </si>
  <si>
    <t xml:space="preserve"> Ułatwienie transferu wiedzy i innowacji w rolnictwie i leśnictwie oraz na obszarach wiejskich
</t>
  </si>
  <si>
    <t xml:space="preserve">Usługi doradcze, usługi z zakresu zarządzania gospodarstwem i zastępstw
</t>
  </si>
  <si>
    <t xml:space="preserve">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</si>
  <si>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 </t>
  </si>
  <si>
    <t>Organizacja konkursu na najlepsze wydawnictwo wojewódzkich Ośrodków Doradztwa Rolniczego (ODR) promujące osiągnięcia i informujące o PROW 2014 -2020 oraz informujące  o założeniach w okresie programowania 2021-2027</t>
  </si>
  <si>
    <t xml:space="preserve">Zwiększenie udziału zainteresowanych stron  we wdrażaniu programów rozwoju obszarów wiejskich.
 Podniesienie jakości wdrażania PROW 2014-2020 i przepływu informacji o założeniach PS WPR na lata 2021 -2027.
 Informowanie społeczeństwa i potencjalnych beneficjentów o polityce rozwoju obszarów wiejskich i możliwościach finansowania
Wspieranie innowacji w rolnictwie, produkcji żywności, leśnictwie i na obszarach wiejskich
</t>
  </si>
  <si>
    <t xml:space="preserve">Konkurs </t>
  </si>
  <si>
    <t xml:space="preserve">Liczba konkursów
Liczba uczestników konkursu 
</t>
  </si>
  <si>
    <t xml:space="preserve">                                                   2
32
</t>
  </si>
  <si>
    <t xml:space="preserve">Potencjalni beneficjenci </t>
  </si>
  <si>
    <t xml:space="preserve"> Ułatwienie transferu wiedzy i innowacji w rolnictwie i leśnictwie oraz na obszarach wiejskich
</t>
  </si>
  <si>
    <t xml:space="preserve">Usługi doradcze, usługi z zakresu zarządzania gospodarstwem i zastępstw
</t>
  </si>
  <si>
    <t xml:space="preserve">Podniesienie jakości wdrażania PROW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</si>
  <si>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</si>
  <si>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Organizacja szkoleń dla doradców wpisanych na listy prowadzone przez Centrum Doradztwa Rolniczego 
</t>
  </si>
  <si>
    <t xml:space="preserve">Podniesienie jakości wdrażania PROW 2014-2020                                                                                        Wspieranie innowacji w rolnictwie, produkcji żywności, leśnictwie i na obszarach wiejskich
</t>
  </si>
  <si>
    <t xml:space="preserve">Liczba uczestników szkoleń 
</t>
  </si>
  <si>
    <t xml:space="preserve">4000
</t>
  </si>
  <si>
    <t>Potencjalni beneficjenci - doradcy wpisani na listy, prowadzone przez CDR lub osoby ubiegające się o wpis na listy doradców</t>
  </si>
  <si>
    <t xml:space="preserve">Załącznik nr 2 do uchwały nr 66 grupy roboczej do spraw Krajowej Sieci Obszarów Wiejskich z dnia 20 maja 2022 r. </t>
  </si>
  <si>
    <r>
      <t xml:space="preserve">Dwuletni Plan operacyjny Krajowej Sieci Obszarów Wiejskich na lata 2022-2023 w zakresie działania 8 </t>
    </r>
    <r>
      <rPr>
        <i/>
        <sz val="11"/>
        <color theme="1"/>
        <rFont val="Calibri"/>
        <family val="2"/>
        <charset val="238"/>
        <scheme val="minor"/>
      </rPr>
      <t>Plan komunikacyjny PROW 2014-2020</t>
    </r>
    <r>
      <rPr>
        <sz val="11"/>
        <color theme="1"/>
        <rFont val="Calibri"/>
        <family val="2"/>
        <scheme val="minor"/>
      </rPr>
      <t>.</t>
    </r>
  </si>
  <si>
    <t xml:space="preserve">Plan operacyjny KSOW na lata 2022-2023 dla działania 8 Plan komunikacyjny - [JEDNOSTKA] - styczeń 2022 r. </t>
  </si>
  <si>
    <t xml:space="preserve">Departament Komunikacji i Promocji </t>
  </si>
  <si>
    <t>Departament Rolnictwa Ekologicznego i Jakości Żywności</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</si>
  <si>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</si>
  <si>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Inwestycje w rozwój obszarów leśnych i poprawę żywotności lasów
Działanie rolno- środowiskowo- klimatyczne
Rolnictwo ekologiczne/Płatności na rzecz konwersji na ekologiczne praktyki i metody w rolnictwie
Płatności dla obszarów z ograni-czeniami naturalnymi lub innymi szczególnymi ograniczeniami
Dobrostan zwierząt</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</si>
  <si>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Zbudowanie i utrzymanie wysokiej rozpoznawalności EFRROW i PROW 2014-2020 na tle innych programów oraz funduszy europejskich</t>
  </si>
  <si>
    <t xml:space="preserve">Broszury informacyjne w zakresie wybranych interwencji realizowanych w ramach Planu Strategicznego WPR na lata 2023-2027
</t>
  </si>
  <si>
    <t>Druk i dystrybucja broszur w zakresie wybranych interwencji realizowanych w ramach Planu Strategicznego WPR na lata 2023-2027:
Filar I
• Podstawowe wsparcie dochodów;
•	Uzupełniające redystrybucyjne wsparcie dochodów; 
•	Uzupełniające wsparcie dochodów dla młodych rolników;
•	Wsparcie dochodów związane z wielkością produkcji;
•	Ekoschematy (w tym: Dobrostan zwierząt i Rolnictwo ekolo-giczne);
• Przejściowe wparcie krajowe (budżet krajowy).
Filar II
•	Płatności dla obszarów z ograniczeniami naturalnymi lub in-nymi szczególnymi ograniczeniami (ONW);
•	Rolno-środowiskowo-klimatycznych;
•	Leśno-zadrzewieniowych.
Planowany łączny nakład publikacji w 2022 roku wynosi około 50 000 egz., a w 2023 roku około 110 000 egz. Przewiduje się, że publikacje w 2022 roku będą miały ok. 50 stron, a w 2023 po ok. 40 stron.
W 2022 r. przewiduje się realizację publikacji w postaci jednej wspólnej broszury dla wszystkich interwencji.
W 2023 r. natomiast, przewiduje się realizację publikacji dla ekoschematów w postaci oddzielnej broszury dla ekoschematu Rolnictwo ekologiczne, broszury dla ekoschematu Dobrostan zwierząt oraz broszury dla pozostałych ekoschematów jak rów-nież oddzielnych broszur dla interwencji Rolno-środowiskowo-klimatycznych i interwencji leśno-zadrzewieniowych.
Ostateczny nakład oraz propozycje tytułów zostaną określone na etapie zamówienia publicznego.</t>
  </si>
  <si>
    <t xml:space="preserve">1                                                                                                                                                    5 </t>
  </si>
  <si>
    <t>Potencjalni beneficjenci oraz podmioty zaangażowane we wdrażanie wybranych interwencji realizowanych w ramach Planu Strategicznego WPR na lata 2023-2027. Materiały te trafią do szerokiego grona odbiorców, poprzez rozesłanie ich do róż-nych Instytucji oraz wykorzystywanie jako elementy informacyjno-promocyjne podczas spotkań o charakterze zamkniętym oraz otwartym, takich jak spotkania, konferencje i seminaria organizowane przez Ministerstwo i inne Instytucje współpracujące z MRiRW w zakresie wdrażania interwencji Planu Strategicznego WPR na lata 2023-2027</t>
  </si>
  <si>
    <t xml:space="preserve">Departament Płatności Bezpośrednich </t>
  </si>
  <si>
    <t>Ułatwienie transferu wiedzy i innowacji w rolnictwie i leśnictwie oraz na obszarach wiejskich.
Zwiększenie rentowności gospodarstw i konkurencyjność.
Odtwarzanie, ochrona i wzbogacanie ekosystemów.
Promowanie efektywnego gospodarowania zasobami i wspieranie przechodzenia 
w sektorach rolnym, spożywczym i leśnym na gospodarkę niskoemisyjną i odporną na zmianę klimatu</t>
  </si>
  <si>
    <t>Inwestycje w rozwój obszarów leśnych i poprawę żywotności lasów
Działanie rolno- środowiskowo- klimatyczne
Rolnictwo ekologiczne
Dobrostan zwierząt</t>
  </si>
  <si>
    <t xml:space="preserve">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t>
  </si>
  <si>
    <t>Spotkania informacyjne w zakresie interwencji Planu Strategicznego na lata 2023-2027 z zakresu filara I oraz interwencji powierzchniowych II filara.</t>
  </si>
  <si>
    <t>Celem operacji jest realizacja zadań z zakresu informowania i promowania wśród rolników wiedzy na temat interwencji realizowanych w ramach Planu Strategicznego WPR na lata 2023-2027. Cykl 15 spotkań ma na celu przekazanie aktualnych informacji z zakresu obowiązujących przepisów i zasad realizacji tych interwencji. Spotkania umożliwią także wymianę doświadczeń wyniesionych z procesu wdrażania i realizacji analogicznych instrumentów wsparcia w ramach poprzednich perspektyw finansowych WPR.</t>
  </si>
  <si>
    <t>15                                                                                                                                                    1350</t>
  </si>
  <si>
    <t>Odtwarzanie, ochrona i wzbogacanie ekosystemów</t>
  </si>
  <si>
    <t>Działanie rolno- środowiskowo- klimatyczne</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</si>
  <si>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</si>
  <si>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dla podmiotów zaangażowanych we wdrażanie i rea-lizację interwencji rolno-środowiskowo-klimatycznych i dot. za-sobów genetycznych zwierząt i roślin w ramach PS WPR na lata 2023-2027</t>
  </si>
  <si>
    <t>Spotkania mają na celu przekazanie informacji z zakresu aktualnych instrumentów rolno-środowiskowo-klimatycznych, w nowym okresie programowania 2023-2027.</t>
  </si>
  <si>
    <t>Seminarium</t>
  </si>
  <si>
    <t>Liczba uczestników w 2023 r.
Liczba spotkań w 2023 r.</t>
  </si>
  <si>
    <t>250
4</t>
  </si>
  <si>
    <t>Doradcy rolnośrodowiskowi, przyrodnicy i instytucje zaangażowane w proces wdrażania działań i interwencji rolno-środowiskowo-klimatycznych.</t>
  </si>
  <si>
    <t>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</si>
  <si>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</si>
  <si>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dotyczące wdrażania Interwencji ochrona zasobów genetycznych zwierząt w rolnictwie w ramach PS WPR na lata 2023-2027</t>
  </si>
  <si>
    <t>Spotkania mają na celu przekazanie informacji z zakresu aktualnych instrumentów w zakresie interwencji ochrona zasobów genetycznych w rolnictwie, w nowym okresie programowania 2023-2027.</t>
  </si>
  <si>
    <t>Konferencja/seminarium</t>
  </si>
  <si>
    <t>Liczba uczestników w 2022 r.
Liczba spotkań w 2022 r.</t>
  </si>
  <si>
    <t>200
4</t>
  </si>
  <si>
    <t>Doradcy rolnośrodowiskowi, beneficjenci i instytucje zaangażo-wane w proces wdrażania działań i interwencji ochrona zaso-bów genetycznych zwierząt w ramach PS WPR na lata 2023-2027</t>
  </si>
  <si>
    <t xml:space="preserve">Departament Pomocy Technicznej </t>
  </si>
  <si>
    <t xml:space="preserve">Departament Strategii i Rozwoju </t>
  </si>
  <si>
    <t>SUMA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</si>
</sst>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zł&quot;;\-#,##0.00\ &quot;zł&quot;"/>
    <numFmt numFmtId="44" formatCode="_-* #,##0.00\ &quot;zł&quot;_-;\-* #,##0.00\ &quot;zł&quot;_-;_-* &quot;-&quot;??\ &quot;zł&quot;_-;_-@_-"/>
    <numFmt numFmtId="43" formatCode="_-* #,##0.00_-;\-* #,##0.00_-;_-* &quot;-&quot;??_-;_-@_-"/>
    <numFmt numFmtId="164" formatCode="#,##0.00\ &quot;zł&quot;"/>
    <numFmt numFmtId="165" formatCode="[$-415]General"/>
    <numFmt numFmtId="166" formatCode="#,##0\ &quot;zł&quot;"/>
    <numFmt numFmtId="167" formatCode="#,##0.00\ &quot;zł&quot;;[Red]#,##0.00\ &quot;zł&quot;"/>
  </numFmts>
  <fonts count="49">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sz val="10"/>
      <color rgb="FFFF0000"/>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2"/>
      <color theme="1"/>
      <name val="Times New Roman"/>
      <family val="1"/>
      <charset val="238"/>
    </font>
    <font>
      <sz val="11"/>
      <color rgb="FF000000"/>
      <name val="Calibri"/>
      <family val="2"/>
      <scheme val="minor"/>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1"/>
      <color theme="1"/>
      <name val="Calibri"/>
      <family val="2"/>
      <charset val="238"/>
    </font>
    <font>
      <sz val="12"/>
      <color rgb="FF000000"/>
      <name val="Calibri"/>
      <family val="2"/>
      <charset val="238"/>
    </font>
    <font>
      <sz val="9"/>
      <color rgb="FFFF0000"/>
      <name val="Calibri"/>
      <family val="2"/>
      <charset val="238"/>
      <scheme val="minor"/>
    </font>
    <font>
      <b/>
      <sz val="11"/>
      <name val="Calibri"/>
      <family val="2"/>
      <charset val="238"/>
    </font>
    <font>
      <b/>
      <sz val="11"/>
      <color rgb="FF000000"/>
      <name val="Calibri"/>
      <family val="2"/>
      <charset val="238"/>
    </font>
    <font>
      <b/>
      <sz val="11"/>
      <color rgb="FFFF0000"/>
      <name val="Calibri"/>
      <family val="2"/>
      <charset val="238"/>
    </font>
    <font>
      <sz val="10"/>
      <name val="Calibri"/>
      <family val="2"/>
      <charset val="238"/>
      <scheme val="minor"/>
    </font>
    <font>
      <b/>
      <sz val="10"/>
      <name val="Calibri"/>
      <family val="2"/>
      <charset val="238"/>
      <scheme val="minor"/>
    </font>
    <font>
      <sz val="10"/>
      <color theme="1"/>
      <name val="Calibri"/>
      <family val="2"/>
      <charset val="238"/>
      <scheme val="minor"/>
    </font>
    <font>
      <b/>
      <sz val="11"/>
      <name val="Calibri"/>
      <family val="2"/>
      <charset val="238"/>
      <scheme val="minor"/>
    </font>
    <font>
      <i/>
      <sz val="11"/>
      <color theme="1"/>
      <name val="Calibri"/>
      <family val="2"/>
      <charset val="238"/>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theme="2"/>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diagonal/>
    </border>
  </borders>
  <cellStyleXfs count="26">
    <xf numFmtId="0" fontId="0" fillId="0" borderId="0"/>
    <xf numFmtId="0" fontId="8" fillId="0" borderId="0"/>
    <xf numFmtId="43" fontId="12" fillId="0" borderId="0" applyFont="0" applyFill="0" applyBorder="0" applyAlignment="0" applyProtection="0"/>
    <xf numFmtId="0" fontId="25" fillId="0" borderId="0"/>
    <xf numFmtId="0" fontId="26" fillId="0" borderId="0"/>
    <xf numFmtId="0" fontId="26" fillId="0" borderId="0"/>
    <xf numFmtId="44" fontId="12" fillId="0" borderId="0" applyFont="0" applyFill="0" applyBorder="0" applyAlignment="0" applyProtection="0"/>
    <xf numFmtId="165" fontId="29" fillId="0" borderId="0" applyBorder="0" applyProtection="0"/>
    <xf numFmtId="0" fontId="12" fillId="0" borderId="0"/>
    <xf numFmtId="0" fontId="30" fillId="6" borderId="0" applyBorder="0" applyProtection="0"/>
    <xf numFmtId="0" fontId="27" fillId="5" borderId="0" applyNumberFormat="0" applyBorder="0" applyAlignment="0" applyProtection="0"/>
    <xf numFmtId="0" fontId="28"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5" fillId="0" borderId="0"/>
    <xf numFmtId="0" fontId="26"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425">
    <xf numFmtId="0" fontId="0" fillId="0" borderId="0" xfId="0"/>
    <xf numFmtId="0" fontId="7" fillId="0" borderId="0" xfId="0" applyFont="1" applyFill="1"/>
    <xf numFmtId="0" fontId="0" fillId="0" borderId="0" xfId="0"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0" fontId="7" fillId="0" borderId="0" xfId="0" applyFont="1"/>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17" fillId="0" borderId="0" xfId="0" applyFont="1"/>
    <xf numFmtId="0" fontId="17" fillId="0" borderId="0" xfId="0" applyFont="1" applyAlignment="1">
      <alignment horizontal="center"/>
    </xf>
    <xf numFmtId="0" fontId="18" fillId="0" borderId="0" xfId="0" applyFont="1"/>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5" fillId="0" borderId="0" xfId="0" applyFont="1" applyFill="1" applyAlignment="1">
      <alignment horizontal="center" vertical="center"/>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1" fillId="0" borderId="0" xfId="0" applyFont="1"/>
    <xf numFmtId="0" fontId="13" fillId="0" borderId="0" xfId="0" applyFont="1"/>
    <xf numFmtId="0" fontId="11" fillId="0" borderId="0" xfId="0" applyFont="1"/>
    <xf numFmtId="0" fontId="17" fillId="4" borderId="0" xfId="0" applyFont="1" applyFill="1"/>
    <xf numFmtId="0" fontId="24" fillId="0" borderId="0" xfId="0" applyFont="1"/>
    <xf numFmtId="0" fontId="18" fillId="4" borderId="0" xfId="0" applyFont="1" applyFill="1"/>
    <xf numFmtId="0" fontId="0" fillId="0" borderId="0" xfId="0"/>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applyAlignment="1">
      <alignment horizontal="center"/>
    </xf>
    <xf numFmtId="4" fontId="0" fillId="0" borderId="0" xfId="0" applyNumberFormat="1"/>
    <xf numFmtId="4" fontId="0" fillId="0" borderId="0" xfId="0" applyNumberFormat="1"/>
    <xf numFmtId="0" fontId="5" fillId="4"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xf numFmtId="0" fontId="7" fillId="0" borderId="0" xfId="0" applyFont="1" applyFill="1" applyAlignment="1">
      <alignment horizontal="center" vertical="center"/>
    </xf>
    <xf numFmtId="49" fontId="14"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0" xfId="0"/>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32" fillId="0" borderId="0" xfId="0" applyFont="1"/>
    <xf numFmtId="3" fontId="5" fillId="4" borderId="6"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4" fontId="7" fillId="0" borderId="0" xfId="0" applyNumberFormat="1" applyFont="1" applyAlignment="1">
      <alignment horizontal="left" vertical="center"/>
    </xf>
    <xf numFmtId="164" fontId="0" fillId="0" borderId="6" xfId="0" applyNumberFormat="1" applyFont="1" applyBorder="1" applyAlignment="1">
      <alignment horizontal="center" vertical="center"/>
    </xf>
    <xf numFmtId="0" fontId="0" fillId="0" borderId="6" xfId="0" applyFont="1" applyBorder="1" applyAlignment="1">
      <alignment horizontal="center" vertical="center"/>
    </xf>
    <xf numFmtId="0" fontId="0" fillId="4" borderId="6" xfId="0" applyFont="1" applyFill="1" applyBorder="1" applyAlignment="1">
      <alignment horizontal="center" vertical="center"/>
    </xf>
    <xf numFmtId="164" fontId="5" fillId="4" borderId="6" xfId="0" applyNumberFormat="1" applyFont="1" applyFill="1" applyBorder="1" applyAlignment="1">
      <alignment horizontal="center" vertical="center" wrapText="1"/>
    </xf>
    <xf numFmtId="164" fontId="10" fillId="4" borderId="6" xfId="0" applyNumberFormat="1" applyFont="1" applyFill="1" applyBorder="1" applyAlignment="1">
      <alignment horizontal="center" vertical="center" wrapText="1"/>
    </xf>
    <xf numFmtId="1" fontId="31"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164" fontId="14" fillId="4" borderId="6"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7" fontId="5" fillId="4" borderId="6" xfId="0" applyNumberFormat="1" applyFont="1" applyFill="1" applyBorder="1" applyAlignment="1">
      <alignment horizontal="center" vertical="center" wrapText="1"/>
    </xf>
    <xf numFmtId="0" fontId="0" fillId="0" borderId="0" xfId="0" applyFont="1" applyAlignment="1">
      <alignment horizontal="center" vertical="center"/>
    </xf>
    <xf numFmtId="0" fontId="33" fillId="0" borderId="0" xfId="0" applyFont="1"/>
    <xf numFmtId="0" fontId="34" fillId="0" borderId="0" xfId="0" applyFont="1"/>
    <xf numFmtId="7" fontId="0" fillId="4" borderId="6" xfId="0" applyNumberFormat="1" applyFont="1" applyFill="1" applyBorder="1" applyAlignment="1">
      <alignment horizontal="center" vertical="center"/>
    </xf>
    <xf numFmtId="7" fontId="7" fillId="4" borderId="6"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6" xfId="0" applyFont="1" applyFill="1" applyBorder="1"/>
    <xf numFmtId="0" fontId="0" fillId="8" borderId="6" xfId="0" applyFont="1" applyFill="1" applyBorder="1"/>
    <xf numFmtId="0" fontId="0" fillId="8" borderId="6" xfId="0" applyFont="1" applyFill="1" applyBorder="1" applyAlignment="1">
      <alignment horizontal="center" vertical="center"/>
    </xf>
    <xf numFmtId="7" fontId="0" fillId="8" borderId="6" xfId="0" applyNumberFormat="1" applyFont="1" applyFill="1" applyBorder="1" applyAlignment="1">
      <alignment horizontal="center" vertical="center"/>
    </xf>
    <xf numFmtId="0" fontId="7" fillId="4" borderId="6" xfId="0" applyFont="1" applyFill="1" applyBorder="1" applyAlignment="1">
      <alignment horizontal="center" vertical="center" wrapText="1"/>
    </xf>
    <xf numFmtId="0" fontId="7" fillId="2" borderId="6" xfId="0" applyFont="1" applyFill="1" applyBorder="1"/>
    <xf numFmtId="0" fontId="0" fillId="2" borderId="6" xfId="0" applyFont="1" applyFill="1" applyBorder="1" applyAlignment="1">
      <alignment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4" borderId="0" xfId="0" applyFont="1" applyFill="1" applyAlignment="1">
      <alignment vertical="center"/>
    </xf>
    <xf numFmtId="0" fontId="5" fillId="10"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0" fontId="5" fillId="10" borderId="6" xfId="0" applyFont="1" applyFill="1" applyBorder="1" applyAlignment="1">
      <alignment horizontal="center" vertical="center"/>
    </xf>
    <xf numFmtId="0" fontId="6" fillId="10" borderId="1" xfId="0" applyFont="1" applyFill="1" applyBorder="1" applyAlignment="1">
      <alignment horizontal="center" vertical="center" wrapText="1"/>
    </xf>
    <xf numFmtId="49" fontId="6" fillId="10" borderId="1" xfId="0" applyNumberFormat="1" applyFont="1" applyFill="1" applyBorder="1" applyAlignment="1">
      <alignment horizontal="center" vertical="center" wrapText="1"/>
    </xf>
    <xf numFmtId="0" fontId="6" fillId="10" borderId="6" xfId="0" applyFont="1" applyFill="1" applyBorder="1" applyAlignment="1">
      <alignment horizontal="center" vertical="center" wrapText="1"/>
    </xf>
    <xf numFmtId="1" fontId="36" fillId="3" borderId="6" xfId="0" applyNumberFormat="1" applyFont="1" applyFill="1" applyBorder="1" applyAlignment="1">
      <alignment horizontal="center" vertical="center" wrapText="1"/>
    </xf>
    <xf numFmtId="4" fontId="7" fillId="0" borderId="0" xfId="0" applyNumberFormat="1" applyFont="1"/>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38" fillId="0" borderId="0" xfId="0" applyFont="1"/>
    <xf numFmtId="0" fontId="39" fillId="13"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40" fillId="0" borderId="6" xfId="0" applyFont="1" applyBorder="1" applyAlignment="1">
      <alignment horizontal="center" vertical="center" wrapText="1"/>
    </xf>
    <xf numFmtId="0" fontId="10" fillId="0" borderId="6" xfId="0" applyFont="1" applyBorder="1" applyAlignment="1">
      <alignment horizontal="center" vertical="center"/>
    </xf>
    <xf numFmtId="0" fontId="0" fillId="3" borderId="6"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right"/>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5" fillId="0" borderId="6"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right" wrapText="1"/>
    </xf>
    <xf numFmtId="0" fontId="0" fillId="0" borderId="0" xfId="0" applyAlignment="1">
      <alignment wrapText="1"/>
    </xf>
    <xf numFmtId="0" fontId="39" fillId="0" borderId="24" xfId="0" applyFont="1" applyBorder="1" applyAlignment="1">
      <alignment horizontal="center" vertical="center"/>
    </xf>
    <xf numFmtId="166" fontId="39" fillId="0" borderId="24" xfId="0" applyNumberFormat="1" applyFont="1" applyBorder="1" applyAlignment="1">
      <alignment horizontal="center" vertical="center"/>
    </xf>
    <xf numFmtId="166" fontId="39" fillId="0" borderId="24" xfId="0" applyNumberFormat="1" applyFont="1" applyBorder="1" applyAlignment="1">
      <alignment horizontal="center"/>
    </xf>
    <xf numFmtId="166" fontId="39" fillId="12" borderId="25" xfId="0" applyNumberFormat="1" applyFont="1" applyFill="1" applyBorder="1" applyAlignment="1">
      <alignment horizontal="center" vertical="center"/>
    </xf>
    <xf numFmtId="0" fontId="41" fillId="11" borderId="1" xfId="0" applyFont="1" applyFill="1" applyBorder="1" applyAlignment="1">
      <alignment horizontal="center" vertical="center" wrapText="1"/>
    </xf>
    <xf numFmtId="49" fontId="41" fillId="11" borderId="1" xfId="0" applyNumberFormat="1" applyFont="1" applyFill="1" applyBorder="1" applyAlignment="1">
      <alignment horizontal="center" vertical="center" wrapText="1"/>
    </xf>
    <xf numFmtId="0" fontId="36" fillId="11" borderId="6"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41" fillId="11" borderId="6" xfId="0" applyFont="1" applyFill="1" applyBorder="1" applyAlignment="1">
      <alignment horizontal="center" vertical="center" wrapText="1"/>
    </xf>
    <xf numFmtId="49" fontId="36" fillId="11" borderId="6" xfId="0" applyNumberFormat="1" applyFont="1" applyFill="1" applyBorder="1" applyAlignment="1">
      <alignment horizontal="center" vertical="center" wrapText="1"/>
    </xf>
    <xf numFmtId="0" fontId="36" fillId="11" borderId="6" xfId="0" applyFont="1" applyFill="1" applyBorder="1" applyAlignment="1">
      <alignment horizontal="center" vertical="center"/>
    </xf>
    <xf numFmtId="0" fontId="29"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9" fillId="0" borderId="6" xfId="0" applyFont="1" applyBorder="1" applyAlignment="1">
      <alignment horizontal="center" vertical="center" wrapText="1"/>
    </xf>
    <xf numFmtId="49" fontId="29" fillId="0" borderId="6"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0" fontId="36" fillId="12" borderId="6"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41" fillId="12" borderId="6" xfId="0" applyFont="1" applyFill="1" applyBorder="1" applyAlignment="1">
      <alignment horizontal="center" vertical="center" wrapText="1"/>
    </xf>
    <xf numFmtId="49" fontId="36" fillId="12" borderId="6" xfId="0" applyNumberFormat="1" applyFont="1" applyFill="1" applyBorder="1" applyAlignment="1">
      <alignment horizontal="center" vertical="center" wrapText="1"/>
    </xf>
    <xf numFmtId="164" fontId="36" fillId="12" borderId="6" xfId="0" applyNumberFormat="1" applyFont="1" applyFill="1" applyBorder="1" applyAlignment="1">
      <alignment horizontal="center" vertical="center" wrapText="1"/>
    </xf>
    <xf numFmtId="0" fontId="41" fillId="12" borderId="1" xfId="0" applyFont="1" applyFill="1" applyBorder="1" applyAlignment="1">
      <alignment horizontal="center" vertical="center" wrapText="1"/>
    </xf>
    <xf numFmtId="164" fontId="36" fillId="12" borderId="1" xfId="0" applyNumberFormat="1" applyFont="1" applyFill="1" applyBorder="1" applyAlignment="1">
      <alignment horizontal="center" vertical="center" wrapText="1"/>
    </xf>
    <xf numFmtId="164" fontId="36" fillId="12" borderId="1" xfId="2" applyNumberFormat="1" applyFont="1" applyFill="1" applyBorder="1" applyAlignment="1">
      <alignment horizontal="center" vertical="center" wrapText="1"/>
    </xf>
    <xf numFmtId="164" fontId="38" fillId="12" borderId="1"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49" fontId="10" fillId="0" borderId="6" xfId="0" applyNumberFormat="1" applyFont="1" applyBorder="1" applyAlignment="1">
      <alignment horizontal="center" vertical="center"/>
    </xf>
    <xf numFmtId="0" fontId="5"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4" fillId="4" borderId="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6" xfId="0" quotePrefix="1" applyFont="1" applyBorder="1" applyAlignment="1">
      <alignment horizontal="center" vertical="center" wrapText="1"/>
    </xf>
    <xf numFmtId="0" fontId="5" fillId="4" borderId="26" xfId="0" applyFont="1" applyFill="1" applyBorder="1" applyAlignment="1">
      <alignment horizontal="center" vertical="center" wrapText="1"/>
    </xf>
    <xf numFmtId="4" fontId="5" fillId="4" borderId="6" xfId="0" applyNumberFormat="1"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7" fillId="0" borderId="10" xfId="0" applyFont="1" applyBorder="1" applyAlignment="1">
      <alignment horizontal="center" vertical="center" wrapText="1"/>
    </xf>
    <xf numFmtId="167" fontId="5" fillId="4" borderId="6" xfId="0" applyNumberFormat="1"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0" borderId="0" xfId="0" applyFont="1" applyBorder="1" applyAlignment="1">
      <alignment horizontal="center" vertical="center" wrapText="1"/>
    </xf>
    <xf numFmtId="3" fontId="44" fillId="0" borderId="0" xfId="0" applyNumberFormat="1" applyFont="1" applyBorder="1" applyAlignment="1">
      <alignment horizontal="right" vertical="center" wrapText="1"/>
    </xf>
    <xf numFmtId="3" fontId="44" fillId="4" borderId="0" xfId="0" applyNumberFormat="1"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0" borderId="6" xfId="0" applyFont="1" applyBorder="1" applyAlignment="1">
      <alignment horizontal="center" vertical="center" wrapText="1"/>
    </xf>
    <xf numFmtId="164" fontId="44" fillId="0" borderId="6" xfId="0" applyNumberFormat="1" applyFont="1" applyBorder="1" applyAlignment="1">
      <alignment horizontal="center" vertical="center" wrapText="1"/>
    </xf>
    <xf numFmtId="164" fontId="44" fillId="4" borderId="6" xfId="0" applyNumberFormat="1" applyFont="1" applyFill="1" applyBorder="1" applyAlignment="1">
      <alignment horizontal="center" vertical="center" wrapText="1"/>
    </xf>
    <xf numFmtId="0" fontId="4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47" fillId="0" borderId="1" xfId="0" applyFont="1" applyBorder="1" applyAlignment="1">
      <alignment horizontal="center" vertical="center" wrapText="1"/>
    </xf>
    <xf numFmtId="0" fontId="5" fillId="0" borderId="0" xfId="0" applyFont="1" applyFill="1" applyAlignment="1">
      <alignment horizontal="center" vertical="center" wrapText="1"/>
    </xf>
    <xf numFmtId="0" fontId="47" fillId="0" borderId="10" xfId="0" applyFont="1" applyBorder="1" applyAlignment="1">
      <alignment horizontal="center" vertical="center" wrapText="1"/>
    </xf>
    <xf numFmtId="0" fontId="47" fillId="0" borderId="6" xfId="0" applyFont="1" applyBorder="1" applyAlignment="1">
      <alignment horizontal="center" vertical="center" wrapText="1"/>
    </xf>
    <xf numFmtId="0" fontId="0" fillId="0" borderId="39" xfId="0" applyBorder="1" applyAlignment="1">
      <alignment horizontal="center" vertical="center"/>
    </xf>
    <xf numFmtId="164" fontId="0" fillId="0" borderId="39" xfId="0" applyNumberFormat="1" applyBorder="1" applyAlignment="1">
      <alignment horizontal="center"/>
    </xf>
    <xf numFmtId="164" fontId="0" fillId="4" borderId="40" xfId="0" applyNumberFormat="1" applyFill="1" applyBorder="1" applyAlignment="1">
      <alignment horizontal="center" vertical="center"/>
    </xf>
    <xf numFmtId="0" fontId="5" fillId="0" borderId="0" xfId="0" applyNumberFormat="1" applyFont="1" applyFill="1"/>
    <xf numFmtId="164" fontId="7" fillId="0" borderId="6"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7" fontId="10" fillId="4" borderId="6" xfId="0" applyNumberFormat="1" applyFont="1" applyFill="1" applyBorder="1" applyAlignment="1">
      <alignment horizontal="center" vertical="center" wrapText="1"/>
    </xf>
    <xf numFmtId="164" fontId="10" fillId="0" borderId="6" xfId="0" applyNumberFormat="1" applyFont="1" applyBorder="1" applyAlignment="1">
      <alignment horizontal="center" vertical="center"/>
    </xf>
    <xf numFmtId="0" fontId="46" fillId="0" borderId="39" xfId="0" applyFont="1" applyBorder="1" applyAlignment="1">
      <alignment horizontal="center" vertical="center"/>
    </xf>
    <xf numFmtId="164" fontId="46" fillId="0" borderId="39" xfId="0" applyNumberFormat="1" applyFont="1" applyBorder="1" applyAlignment="1">
      <alignment horizontal="center"/>
    </xf>
    <xf numFmtId="164" fontId="46" fillId="4" borderId="40" xfId="0" applyNumberFormat="1" applyFont="1" applyFill="1" applyBorder="1" applyAlignment="1">
      <alignment horizontal="center" vertical="center"/>
    </xf>
    <xf numFmtId="1" fontId="0" fillId="0" borderId="39" xfId="0" applyNumberFormat="1" applyFont="1" applyBorder="1" applyAlignment="1">
      <alignment horizontal="center"/>
    </xf>
    <xf numFmtId="164" fontId="0" fillId="0" borderId="39" xfId="0" applyNumberFormat="1" applyFont="1" applyBorder="1" applyAlignment="1">
      <alignment horizontal="center"/>
    </xf>
    <xf numFmtId="164" fontId="7" fillId="4" borderId="40" xfId="0" applyNumberFormat="1" applyFont="1" applyFill="1" applyBorder="1" applyAlignment="1">
      <alignment horizontal="center" vertical="center"/>
    </xf>
    <xf numFmtId="0" fontId="0" fillId="0" borderId="39" xfId="0" applyFont="1" applyBorder="1" applyAlignment="1">
      <alignment horizontal="center" vertical="center"/>
    </xf>
    <xf numFmtId="164" fontId="0" fillId="0" borderId="39" xfId="0" applyNumberFormat="1" applyFont="1" applyBorder="1" applyAlignment="1">
      <alignment horizontal="center" vertical="center"/>
    </xf>
    <xf numFmtId="164" fontId="0" fillId="4" borderId="40" xfId="0" applyNumberFormat="1" applyFont="1" applyFill="1" applyBorder="1" applyAlignment="1">
      <alignment horizontal="center" vertical="center"/>
    </xf>
    <xf numFmtId="1" fontId="31" fillId="3" borderId="45" xfId="0" applyNumberFormat="1" applyFont="1" applyFill="1" applyBorder="1" applyAlignment="1">
      <alignment horizontal="center" vertical="center" wrapText="1"/>
    </xf>
    <xf numFmtId="164" fontId="0" fillId="0" borderId="40" xfId="0" applyNumberFormat="1" applyFont="1" applyBorder="1" applyAlignment="1">
      <alignment horizontal="center" vertical="center"/>
    </xf>
    <xf numFmtId="1" fontId="7" fillId="0" borderId="39" xfId="0" applyNumberFormat="1" applyFont="1" applyBorder="1" applyAlignment="1">
      <alignment horizontal="center"/>
    </xf>
    <xf numFmtId="1" fontId="36" fillId="3" borderId="45" xfId="0" applyNumberFormat="1" applyFont="1" applyFill="1" applyBorder="1" applyAlignment="1">
      <alignment horizontal="center" vertical="center" wrapText="1"/>
    </xf>
    <xf numFmtId="1" fontId="7" fillId="0" borderId="39" xfId="0" applyNumberFormat="1" applyFont="1" applyBorder="1" applyAlignment="1">
      <alignment horizontal="center" vertical="center"/>
    </xf>
    <xf numFmtId="7" fontId="7" fillId="0" borderId="39" xfId="0" applyNumberFormat="1" applyFont="1" applyBorder="1" applyAlignment="1">
      <alignment horizontal="center" vertical="center"/>
    </xf>
    <xf numFmtId="7" fontId="7" fillId="4" borderId="40" xfId="0" applyNumberFormat="1" applyFont="1" applyFill="1" applyBorder="1" applyAlignment="1">
      <alignment horizontal="center" vertical="center"/>
    </xf>
    <xf numFmtId="0" fontId="10" fillId="0" borderId="39" xfId="0" applyFont="1" applyBorder="1" applyAlignment="1">
      <alignment horizontal="center" vertical="center"/>
    </xf>
    <xf numFmtId="164" fontId="10" fillId="0" borderId="39" xfId="0" applyNumberFormat="1" applyFont="1" applyBorder="1" applyAlignment="1">
      <alignment horizontal="center"/>
    </xf>
    <xf numFmtId="164" fontId="10" fillId="4" borderId="40" xfId="0" applyNumberFormat="1" applyFont="1" applyFill="1" applyBorder="1" applyAlignment="1">
      <alignment horizontal="center" vertical="center"/>
    </xf>
    <xf numFmtId="7" fontId="7" fillId="0" borderId="39" xfId="0" applyNumberFormat="1" applyFont="1" applyBorder="1" applyAlignment="1">
      <alignment horizontal="center"/>
    </xf>
    <xf numFmtId="164" fontId="0" fillId="0" borderId="39" xfId="0" applyNumberFormat="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1" fontId="0" fillId="0" borderId="6" xfId="0" applyNumberFormat="1" applyBorder="1" applyAlignment="1">
      <alignment horizontal="center" vertical="center"/>
    </xf>
    <xf numFmtId="164" fontId="0" fillId="0" borderId="6" xfId="0" applyNumberFormat="1" applyBorder="1" applyAlignment="1">
      <alignment horizontal="center"/>
    </xf>
    <xf numFmtId="164" fontId="0" fillId="4" borderId="6" xfId="0" applyNumberFormat="1" applyFill="1" applyBorder="1" applyAlignment="1">
      <alignment horizontal="center" vertical="center"/>
    </xf>
    <xf numFmtId="0" fontId="5" fillId="0" borderId="5" xfId="0"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164" fontId="5" fillId="4" borderId="46"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0" fontId="0" fillId="0" borderId="6" xfId="0"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9" fillId="13" borderId="14" xfId="0" applyFont="1" applyFill="1" applyBorder="1"/>
    <xf numFmtId="0" fontId="39" fillId="0" borderId="15" xfId="0" applyFont="1" applyBorder="1"/>
    <xf numFmtId="0" fontId="39" fillId="0" borderId="20" xfId="0" applyFont="1" applyBorder="1"/>
    <xf numFmtId="0" fontId="39" fillId="0" borderId="13" xfId="0" applyFont="1" applyBorder="1"/>
    <xf numFmtId="0" fontId="39" fillId="13" borderId="16"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13" borderId="17"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13" borderId="19" xfId="0" applyFont="1" applyFill="1" applyBorder="1" applyAlignment="1">
      <alignment horizontal="center" vertical="center"/>
    </xf>
    <xf numFmtId="0" fontId="39" fillId="13" borderId="21" xfId="0" applyFont="1" applyFill="1" applyBorder="1" applyAlignment="1">
      <alignment horizontal="center" vertical="center"/>
    </xf>
    <xf numFmtId="0" fontId="41" fillId="11" borderId="6" xfId="0" applyFont="1" applyFill="1" applyBorder="1" applyAlignment="1">
      <alignment horizontal="center" vertical="center"/>
    </xf>
    <xf numFmtId="0" fontId="41" fillId="11" borderId="1" xfId="0" applyFont="1" applyFill="1" applyBorder="1" applyAlignment="1">
      <alignment horizontal="center" vertical="center"/>
    </xf>
    <xf numFmtId="0" fontId="39" fillId="13" borderId="22" xfId="0" applyFont="1" applyFill="1" applyBorder="1" applyAlignment="1">
      <alignment horizontal="center" vertical="center"/>
    </xf>
    <xf numFmtId="0" fontId="39" fillId="0" borderId="23" xfId="0" applyFont="1" applyBorder="1" applyAlignment="1">
      <alignment horizontal="center" vertical="center"/>
    </xf>
    <xf numFmtId="0" fontId="22" fillId="0" borderId="0" xfId="0" applyFont="1" applyAlignment="1">
      <alignment horizontal="left" vertical="top" wrapText="1"/>
    </xf>
    <xf numFmtId="0" fontId="23" fillId="0" borderId="0" xfId="0" applyFont="1"/>
    <xf numFmtId="0" fontId="41" fillId="11" borderId="1" xfId="0" applyFont="1" applyFill="1" applyBorder="1" applyAlignment="1">
      <alignment horizontal="center" vertical="center" wrapText="1"/>
    </xf>
    <xf numFmtId="0" fontId="41" fillId="11" borderId="7" xfId="0" applyFont="1" applyFill="1" applyBorder="1" applyAlignment="1">
      <alignment horizontal="center" vertical="center" wrapText="1"/>
    </xf>
    <xf numFmtId="0" fontId="41" fillId="11" borderId="2" xfId="0" applyFont="1" applyFill="1" applyBorder="1" applyAlignment="1">
      <alignment horizontal="center" vertical="center" wrapText="1"/>
    </xf>
    <xf numFmtId="0" fontId="41" fillId="11" borderId="3" xfId="0" applyFont="1" applyFill="1" applyBorder="1" applyAlignment="1">
      <alignment horizontal="center" vertical="center" wrapText="1"/>
    </xf>
    <xf numFmtId="0" fontId="41" fillId="11" borderId="4"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36" xfId="0" applyFont="1" applyFill="1" applyBorder="1" applyAlignment="1">
      <alignment horizontal="center" vertical="center"/>
    </xf>
    <xf numFmtId="1" fontId="36" fillId="3" borderId="32"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0" fontId="37" fillId="3" borderId="43" xfId="0" applyFont="1" applyFill="1" applyBorder="1" applyAlignment="1">
      <alignment horizontal="center" vertical="center"/>
    </xf>
    <xf numFmtId="0" fontId="7" fillId="0" borderId="44" xfId="0" applyFont="1" applyBorder="1" applyAlignment="1">
      <alignment horizontal="center" vertical="center"/>
    </xf>
    <xf numFmtId="1" fontId="36" fillId="3" borderId="3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 borderId="32"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9" borderId="34" xfId="0" applyFont="1" applyFill="1" applyBorder="1" applyAlignment="1">
      <alignment horizontal="center" vertical="center"/>
    </xf>
    <xf numFmtId="0" fontId="10" fillId="9"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0" borderId="38" xfId="0" applyFont="1" applyBorder="1" applyAlignment="1">
      <alignment horizontal="center" vertical="center"/>
    </xf>
    <xf numFmtId="0" fontId="6" fillId="0" borderId="0" xfId="0" applyFont="1" applyAlignment="1">
      <alignment horizontal="left" vertical="top" wrapText="1"/>
    </xf>
    <xf numFmtId="0" fontId="6" fillId="0" borderId="0" xfId="0" applyFont="1"/>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10" fillId="9" borderId="29" xfId="0" applyFont="1" applyFill="1" applyBorder="1"/>
    <xf numFmtId="0" fontId="10" fillId="0" borderId="30" xfId="0" applyFont="1" applyBorder="1"/>
    <xf numFmtId="0" fontId="10" fillId="0" borderId="35" xfId="0" applyFont="1" applyBorder="1"/>
    <xf numFmtId="0" fontId="10" fillId="0" borderId="13" xfId="0" applyFont="1" applyBorder="1"/>
    <xf numFmtId="0" fontId="5" fillId="0" borderId="6" xfId="0" applyFont="1" applyBorder="1" applyAlignment="1">
      <alignment horizontal="left" vertical="center" wrapText="1"/>
    </xf>
    <xf numFmtId="0" fontId="9" fillId="0" borderId="0" xfId="0" applyFont="1" applyAlignment="1">
      <alignment horizontal="left" vertical="top" wrapText="1"/>
    </xf>
    <xf numFmtId="0" fontId="9" fillId="0" borderId="0" xfId="0" applyFont="1"/>
    <xf numFmtId="0" fontId="7" fillId="0" borderId="36" xfId="0" applyFont="1" applyBorder="1" applyAlignment="1">
      <alignment horizontal="center" vertical="center"/>
    </xf>
    <xf numFmtId="0" fontId="1" fillId="0" borderId="0" xfId="0" applyFont="1" applyAlignment="1">
      <alignment horizontal="left" vertical="top" wrapText="1"/>
    </xf>
    <xf numFmtId="0" fontId="0" fillId="9" borderId="29" xfId="0" applyFill="1" applyBorder="1"/>
    <xf numFmtId="0" fontId="0" fillId="0" borderId="30" xfId="0" applyBorder="1"/>
    <xf numFmtId="0" fontId="0" fillId="0" borderId="35" xfId="0" applyBorder="1"/>
    <xf numFmtId="0" fontId="0" fillId="0" borderId="13" xfId="0" applyBorder="1"/>
    <xf numFmtId="0" fontId="0" fillId="3" borderId="31" xfId="0" applyFill="1" applyBorder="1" applyAlignment="1">
      <alignment horizontal="center" vertical="center" wrapText="1"/>
    </xf>
    <xf numFmtId="0" fontId="0" fillId="0" borderId="10" xfId="0" applyBorder="1" applyAlignment="1">
      <alignment horizontal="center" vertical="center" wrapText="1"/>
    </xf>
    <xf numFmtId="0" fontId="0" fillId="3" borderId="32" xfId="0" applyFill="1" applyBorder="1" applyAlignment="1">
      <alignment horizontal="center" vertical="center" wrapText="1"/>
    </xf>
    <xf numFmtId="0" fontId="0" fillId="0" borderId="33" xfId="0" applyBorder="1" applyAlignment="1">
      <alignment horizontal="center" vertical="center" wrapText="1"/>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0" fillId="3" borderId="37" xfId="0" applyFill="1" applyBorder="1" applyAlignment="1">
      <alignment horizontal="center" vertical="center"/>
    </xf>
    <xf numFmtId="0" fontId="0" fillId="0" borderId="38" xfId="0" applyBorder="1" applyAlignment="1">
      <alignment horizontal="center" vertical="center"/>
    </xf>
    <xf numFmtId="0" fontId="9" fillId="4" borderId="0" xfId="0" applyFont="1" applyFill="1" applyAlignment="1">
      <alignment horizontal="left" vertical="top" wrapText="1"/>
    </xf>
    <xf numFmtId="0" fontId="9" fillId="4" borderId="0" xfId="0" applyFont="1" applyFill="1"/>
    <xf numFmtId="0" fontId="6" fillId="10" borderId="1"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6" xfId="0" applyFont="1" applyFill="1" applyBorder="1" applyAlignment="1">
      <alignment horizontal="center" vertical="center"/>
    </xf>
    <xf numFmtId="0" fontId="6" fillId="10" borderId="1" xfId="0" applyFont="1" applyFill="1" applyBorder="1" applyAlignment="1">
      <alignment horizontal="center" vertical="center"/>
    </xf>
    <xf numFmtId="0" fontId="0" fillId="9" borderId="34" xfId="0" applyFill="1" applyBorder="1" applyAlignment="1">
      <alignment horizontal="center" vertical="center" wrapText="1"/>
    </xf>
    <xf numFmtId="0" fontId="0" fillId="9" borderId="36" xfId="0"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xf numFmtId="2" fontId="20" fillId="2" borderId="2" xfId="0" applyNumberFormat="1" applyFont="1" applyFill="1" applyBorder="1" applyAlignment="1">
      <alignment horizontal="center" vertical="center" wrapText="1"/>
    </xf>
    <xf numFmtId="2" fontId="20"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2" fillId="4" borderId="0" xfId="0" applyFont="1" applyFill="1"/>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7" fillId="3" borderId="37" xfId="0" applyFont="1" applyFill="1" applyBorder="1" applyAlignment="1">
      <alignment horizontal="center"/>
    </xf>
    <xf numFmtId="0" fontId="0" fillId="0" borderId="38" xfId="0" applyBorder="1" applyAlignment="1">
      <alignment horizontal="center"/>
    </xf>
    <xf numFmtId="1" fontId="31" fillId="3" borderId="3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7" fillId="9" borderId="29" xfId="0" applyFont="1" applyFill="1" applyBorder="1" applyAlignment="1">
      <alignment horizontal="center"/>
    </xf>
    <xf numFmtId="0" fontId="0" fillId="0" borderId="30" xfId="0" applyFont="1" applyBorder="1" applyAlignment="1">
      <alignment horizontal="center"/>
    </xf>
    <xf numFmtId="0" fontId="0" fillId="0" borderId="35" xfId="0" applyFont="1" applyBorder="1" applyAlignment="1">
      <alignment horizontal="center"/>
    </xf>
    <xf numFmtId="0" fontId="0" fillId="0" borderId="13" xfId="0" applyFont="1" applyBorder="1" applyAlignment="1">
      <alignment horizontal="center"/>
    </xf>
    <xf numFmtId="1" fontId="31" fillId="3"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9" borderId="36"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0" fillId="9" borderId="29" xfId="0" applyFont="1" applyFill="1" applyBorder="1" applyAlignment="1">
      <alignment horizontal="center"/>
    </xf>
    <xf numFmtId="0" fontId="0" fillId="9" borderId="41" xfId="0" applyFont="1" applyFill="1" applyBorder="1" applyAlignment="1">
      <alignment horizontal="center" vertical="center"/>
    </xf>
    <xf numFmtId="0" fontId="0" fillId="9" borderId="42" xfId="0" applyFont="1" applyFill="1" applyBorder="1" applyAlignment="1">
      <alignment horizontal="center" vertical="center"/>
    </xf>
    <xf numFmtId="0" fontId="2" fillId="0" borderId="0" xfId="0" applyFont="1"/>
    <xf numFmtId="0" fontId="35" fillId="3" borderId="43" xfId="0" applyFont="1" applyFill="1" applyBorder="1" applyAlignment="1">
      <alignment horizontal="center" vertical="center"/>
    </xf>
    <xf numFmtId="0" fontId="0" fillId="0" borderId="44" xfId="0" applyFont="1" applyBorder="1" applyAlignment="1">
      <alignment horizontal="center" vertical="center"/>
    </xf>
    <xf numFmtId="0" fontId="0" fillId="9" borderId="2" xfId="0" applyFill="1" applyBorder="1"/>
    <xf numFmtId="0" fontId="0" fillId="0" borderId="3" xfId="0" applyBorder="1"/>
    <xf numFmtId="0" fontId="0" fillId="0" borderId="12" xfId="0" applyBorder="1"/>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5" xfId="0" applyBorder="1" applyAlignment="1">
      <alignment horizontal="center" vertical="center" wrapText="1"/>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5" fillId="4" borderId="4" xfId="0" applyFont="1" applyFill="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3" borderId="6" xfId="0" applyFill="1" applyBorder="1" applyAlignment="1">
      <alignment horizontal="center" vertical="center"/>
    </xf>
    <xf numFmtId="0" fontId="0" fillId="0" borderId="6" xfId="0" applyBorder="1" applyAlignment="1">
      <alignment horizontal="center" vertical="center"/>
    </xf>
    <xf numFmtId="0" fontId="0" fillId="9" borderId="6" xfId="0" applyFill="1" applyBorder="1" applyAlignment="1"/>
    <xf numFmtId="0" fontId="0" fillId="0" borderId="6" xfId="0" applyBorder="1" applyAlignment="1"/>
    <xf numFmtId="0" fontId="0" fillId="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9" borderId="6" xfId="0"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10" xfId="0" applyFont="1" applyBorder="1" applyAlignment="1">
      <alignment horizontal="center" vertical="center"/>
    </xf>
    <xf numFmtId="0" fontId="0" fillId="3" borderId="4" xfId="0" applyFont="1" applyFill="1" applyBorder="1" applyAlignment="1">
      <alignment horizontal="center" vertical="center" wrapText="1"/>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I29"/>
  <sheetViews>
    <sheetView zoomScaleNormal="100" workbookViewId="0">
      <selection activeCell="F29" sqref="F29"/>
    </sheetView>
  </sheetViews>
  <sheetFormatPr defaultRowHeight="15"/>
  <cols>
    <col min="2" max="2" width="26.85546875" customWidth="1"/>
    <col min="3" max="3" width="16.7109375" customWidth="1"/>
    <col min="4" max="4" width="21" customWidth="1"/>
    <col min="5" max="5" width="11.42578125" bestFit="1" customWidth="1"/>
    <col min="6" max="6" width="12.140625" bestFit="1" customWidth="1"/>
    <col min="7" max="7" width="19.7109375" customWidth="1"/>
    <col min="8" max="8" width="32.42578125" customWidth="1"/>
  </cols>
  <sheetData>
    <row r="1" spans="1:9">
      <c r="A1" s="5" t="s">
        <v>893</v>
      </c>
      <c r="B1" s="5"/>
    </row>
    <row r="2" spans="1:9">
      <c r="A2" s="5" t="s">
        <v>894</v>
      </c>
      <c r="B2" s="5"/>
    </row>
    <row r="3" spans="1:9" s="51" customFormat="1">
      <c r="A3" s="5"/>
      <c r="B3" s="5"/>
    </row>
    <row r="4" spans="1:9" s="73" customFormat="1">
      <c r="A4" s="5"/>
      <c r="B4" s="270" t="s">
        <v>39</v>
      </c>
      <c r="C4" s="272"/>
      <c r="D4" s="273"/>
      <c r="F4" s="98"/>
      <c r="G4" s="99"/>
      <c r="H4" s="99"/>
      <c r="I4" s="99"/>
    </row>
    <row r="5" spans="1:9">
      <c r="B5" s="271"/>
      <c r="C5" s="103" t="s">
        <v>154</v>
      </c>
      <c r="D5" s="103" t="s">
        <v>155</v>
      </c>
      <c r="F5" s="98"/>
      <c r="I5" s="99"/>
    </row>
    <row r="6" spans="1:9">
      <c r="B6" s="104" t="s">
        <v>40</v>
      </c>
      <c r="C6" s="108">
        <v>5</v>
      </c>
      <c r="D6" s="100">
        <v>100000</v>
      </c>
      <c r="F6" s="99"/>
      <c r="I6" s="99"/>
    </row>
    <row r="7" spans="1:9">
      <c r="B7" s="104" t="s">
        <v>41</v>
      </c>
      <c r="C7" s="78">
        <v>6</v>
      </c>
      <c r="D7" s="100">
        <v>100000</v>
      </c>
      <c r="F7" s="99"/>
      <c r="I7" s="99"/>
    </row>
    <row r="8" spans="1:9">
      <c r="B8" s="104" t="s">
        <v>42</v>
      </c>
      <c r="C8" s="78">
        <v>5</v>
      </c>
      <c r="D8" s="100">
        <v>300000</v>
      </c>
      <c r="F8" s="99"/>
      <c r="I8" s="99"/>
    </row>
    <row r="9" spans="1:9">
      <c r="B9" s="104" t="s">
        <v>43</v>
      </c>
      <c r="C9" s="78">
        <v>4</v>
      </c>
      <c r="D9" s="101">
        <v>35000</v>
      </c>
      <c r="F9" s="99"/>
      <c r="I9" s="99"/>
    </row>
    <row r="10" spans="1:9">
      <c r="B10" s="109" t="s">
        <v>44</v>
      </c>
      <c r="C10" s="78">
        <v>5</v>
      </c>
      <c r="D10" s="101">
        <v>100000</v>
      </c>
      <c r="F10" s="99"/>
      <c r="I10" s="99"/>
    </row>
    <row r="11" spans="1:9">
      <c r="B11" s="104" t="s">
        <v>45</v>
      </c>
      <c r="C11" s="78">
        <v>6</v>
      </c>
      <c r="D11" s="101">
        <v>200000</v>
      </c>
      <c r="F11" s="99"/>
      <c r="I11" s="99"/>
    </row>
    <row r="12" spans="1:9">
      <c r="B12" s="104" t="s">
        <v>46</v>
      </c>
      <c r="C12" s="78">
        <v>5</v>
      </c>
      <c r="D12" s="101">
        <v>250000</v>
      </c>
      <c r="F12" s="99"/>
      <c r="I12" s="99"/>
    </row>
    <row r="13" spans="1:9">
      <c r="B13" s="104" t="s">
        <v>47</v>
      </c>
      <c r="C13" s="78">
        <v>5</v>
      </c>
      <c r="D13" s="100">
        <v>124000</v>
      </c>
      <c r="F13" s="99"/>
      <c r="I13" s="99"/>
    </row>
    <row r="14" spans="1:9">
      <c r="B14" s="104" t="s">
        <v>48</v>
      </c>
      <c r="C14" s="78">
        <v>5</v>
      </c>
      <c r="D14" s="100">
        <v>331000</v>
      </c>
      <c r="F14" s="99"/>
      <c r="I14" s="99"/>
    </row>
    <row r="15" spans="1:9">
      <c r="B15" s="104" t="s">
        <v>49</v>
      </c>
      <c r="C15" s="78">
        <v>6</v>
      </c>
      <c r="D15" s="100">
        <v>164800.79999999999</v>
      </c>
      <c r="F15" s="99"/>
      <c r="I15" s="99"/>
    </row>
    <row r="16" spans="1:9">
      <c r="B16" s="104" t="s">
        <v>50</v>
      </c>
      <c r="C16" s="78">
        <v>5</v>
      </c>
      <c r="D16" s="100">
        <v>149500</v>
      </c>
      <c r="F16" s="99"/>
      <c r="I16" s="99"/>
    </row>
    <row r="17" spans="2:9">
      <c r="B17" s="104" t="s">
        <v>51</v>
      </c>
      <c r="C17" s="78">
        <v>3</v>
      </c>
      <c r="D17" s="100">
        <v>100000</v>
      </c>
      <c r="F17" s="99"/>
      <c r="I17" s="99"/>
    </row>
    <row r="18" spans="2:9">
      <c r="B18" s="104" t="s">
        <v>52</v>
      </c>
      <c r="C18" s="78">
        <v>4</v>
      </c>
      <c r="D18" s="100">
        <v>100000</v>
      </c>
      <c r="F18" s="99"/>
      <c r="I18" s="99"/>
    </row>
    <row r="19" spans="2:9">
      <c r="B19" s="104" t="s">
        <v>53</v>
      </c>
      <c r="C19" s="78">
        <v>4</v>
      </c>
      <c r="D19" s="100">
        <v>62000</v>
      </c>
      <c r="F19" s="99"/>
      <c r="I19" s="99"/>
    </row>
    <row r="20" spans="2:9">
      <c r="B20" s="104" t="s">
        <v>54</v>
      </c>
      <c r="C20" s="78">
        <v>5</v>
      </c>
      <c r="D20" s="100">
        <v>263000</v>
      </c>
      <c r="F20" s="99"/>
      <c r="I20" s="99"/>
    </row>
    <row r="21" spans="2:9">
      <c r="B21" s="104" t="s">
        <v>55</v>
      </c>
      <c r="C21" s="78">
        <v>11</v>
      </c>
      <c r="D21" s="100">
        <v>150000</v>
      </c>
      <c r="F21" s="99"/>
      <c r="I21" s="99"/>
    </row>
    <row r="22" spans="2:9" ht="30">
      <c r="B22" s="110" t="s">
        <v>163</v>
      </c>
      <c r="C22" s="78">
        <v>11</v>
      </c>
      <c r="D22" s="100">
        <v>5157400</v>
      </c>
      <c r="F22" s="99"/>
      <c r="I22" s="99"/>
    </row>
    <row r="23" spans="2:9" ht="30">
      <c r="B23" s="110" t="s">
        <v>56</v>
      </c>
      <c r="C23" s="88">
        <v>4</v>
      </c>
      <c r="D23" s="100">
        <v>1900000</v>
      </c>
      <c r="F23" s="99"/>
      <c r="I23" s="99"/>
    </row>
    <row r="24" spans="2:9" ht="30">
      <c r="B24" s="110" t="s">
        <v>57</v>
      </c>
      <c r="C24" s="88">
        <v>1</v>
      </c>
      <c r="D24" s="100">
        <v>471000</v>
      </c>
      <c r="F24" s="99"/>
      <c r="I24" s="99"/>
    </row>
    <row r="25" spans="2:9">
      <c r="B25" s="105" t="s">
        <v>58</v>
      </c>
      <c r="C25" s="106">
        <f>SUM(C6:C24)</f>
        <v>100</v>
      </c>
      <c r="D25" s="107">
        <f>SUM(D6:D24)</f>
        <v>10057700.800000001</v>
      </c>
      <c r="F25" s="99"/>
      <c r="I25" s="99"/>
    </row>
    <row r="26" spans="2:9">
      <c r="C26" s="59"/>
      <c r="D26" s="59"/>
      <c r="F26" s="99"/>
      <c r="I26" s="99"/>
    </row>
    <row r="27" spans="2:9" ht="15.75">
      <c r="C27" s="79"/>
      <c r="D27" s="73"/>
      <c r="F27" s="99"/>
      <c r="G27" s="99"/>
      <c r="H27" s="99"/>
      <c r="I27" s="99"/>
    </row>
    <row r="28" spans="2:9">
      <c r="D28" s="60"/>
    </row>
    <row r="29" spans="2:9">
      <c r="D29" s="60"/>
    </row>
  </sheetData>
  <mergeCells count="2">
    <mergeCell ref="B4:B5"/>
    <mergeCell ref="C4:D4"/>
  </mergeCells>
  <pageMargins left="0.25" right="0.25" top="0.75" bottom="0.75" header="0.3" footer="0.3"/>
  <pageSetup paperSize="9" scale="85"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9"/>
  <sheetViews>
    <sheetView zoomScale="80" zoomScaleNormal="80" workbookViewId="0">
      <selection activeCell="C6" sqref="C6"/>
    </sheetView>
  </sheetViews>
  <sheetFormatPr defaultColWidth="9.140625" defaultRowHeight="12"/>
  <cols>
    <col min="1" max="1" width="7.28515625" style="36" customWidth="1"/>
    <col min="2" max="2" width="17.42578125" style="36" customWidth="1"/>
    <col min="3" max="3" width="92.140625" style="36" customWidth="1"/>
    <col min="4" max="4" width="20.7109375" style="36" customWidth="1"/>
    <col min="5" max="5" width="58.5703125" style="36" customWidth="1"/>
    <col min="6" max="6" width="22.140625" style="36" customWidth="1"/>
    <col min="7" max="7" width="19" style="36" customWidth="1"/>
    <col min="8" max="8" width="49.85546875" style="36" customWidth="1"/>
    <col min="9" max="9" width="62.7109375" style="36" customWidth="1"/>
    <col min="10" max="10" width="23.28515625" style="36" customWidth="1"/>
    <col min="11" max="11" width="22" style="37" customWidth="1"/>
    <col min="12" max="12" width="26.7109375" style="36" customWidth="1"/>
    <col min="13" max="13" width="16.7109375" style="37" customWidth="1"/>
    <col min="14" max="14" width="15.5703125" style="37" customWidth="1"/>
    <col min="15" max="15" width="13.28515625" style="37" customWidth="1"/>
    <col min="16" max="16" width="17" style="37" customWidth="1"/>
    <col min="17" max="17" width="17.140625" style="36" customWidth="1"/>
    <col min="18" max="18" width="18" style="36" customWidth="1"/>
    <col min="19" max="19" width="19.42578125" style="36" customWidth="1"/>
    <col min="20" max="16384" width="9.140625" style="36"/>
  </cols>
  <sheetData>
    <row r="1" spans="1:20" ht="15.75" customHeight="1">
      <c r="A1" s="362" t="s">
        <v>781</v>
      </c>
      <c r="B1" s="362"/>
      <c r="C1" s="362"/>
      <c r="D1" s="362"/>
      <c r="E1" s="362"/>
      <c r="F1" s="362"/>
      <c r="G1" s="362"/>
      <c r="H1" s="362"/>
      <c r="I1" s="362"/>
      <c r="J1" s="362"/>
      <c r="K1" s="363"/>
      <c r="L1" s="363"/>
      <c r="M1" s="363"/>
      <c r="N1" s="363"/>
      <c r="O1" s="363"/>
      <c r="P1" s="363"/>
      <c r="Q1" s="363"/>
      <c r="R1" s="363"/>
      <c r="S1" s="363"/>
      <c r="T1" s="363"/>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153" t="s">
        <v>15</v>
      </c>
      <c r="K4" s="154" t="s">
        <v>16</v>
      </c>
      <c r="L4" s="315"/>
      <c r="M4" s="143">
        <v>2022</v>
      </c>
      <c r="N4" s="143">
        <v>2023</v>
      </c>
      <c r="O4" s="143">
        <v>2022</v>
      </c>
      <c r="P4" s="143">
        <v>2023</v>
      </c>
      <c r="Q4" s="143">
        <v>2022</v>
      </c>
      <c r="R4" s="143">
        <v>2023</v>
      </c>
      <c r="S4" s="303"/>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41" customFormat="1" ht="324" customHeight="1">
      <c r="A6" s="204">
        <v>1</v>
      </c>
      <c r="B6" s="108" t="s">
        <v>59</v>
      </c>
      <c r="C6" s="205" t="s">
        <v>646</v>
      </c>
      <c r="D6" s="108" t="s">
        <v>60</v>
      </c>
      <c r="E6" s="203" t="s">
        <v>645</v>
      </c>
      <c r="F6" s="108" t="s">
        <v>140</v>
      </c>
      <c r="G6" s="203" t="s">
        <v>394</v>
      </c>
      <c r="H6" s="108" t="s">
        <v>115</v>
      </c>
      <c r="I6" s="108" t="s">
        <v>642</v>
      </c>
      <c r="J6" s="108" t="s">
        <v>395</v>
      </c>
      <c r="K6" s="206" t="s">
        <v>396</v>
      </c>
      <c r="L6" s="108" t="s">
        <v>116</v>
      </c>
      <c r="M6" s="108" t="s">
        <v>64</v>
      </c>
      <c r="N6" s="214" t="s">
        <v>66</v>
      </c>
      <c r="O6" s="207">
        <v>20000</v>
      </c>
      <c r="P6" s="207">
        <v>0</v>
      </c>
      <c r="Q6" s="207">
        <v>20000</v>
      </c>
      <c r="R6" s="207">
        <v>0</v>
      </c>
      <c r="S6" s="205" t="s">
        <v>780</v>
      </c>
    </row>
    <row r="7" spans="1:20" s="41" customFormat="1" ht="409.5">
      <c r="A7" s="208">
        <v>2</v>
      </c>
      <c r="B7" s="208" t="s">
        <v>59</v>
      </c>
      <c r="C7" s="208" t="s">
        <v>649</v>
      </c>
      <c r="D7" s="208" t="s">
        <v>60</v>
      </c>
      <c r="E7" s="208" t="s">
        <v>644</v>
      </c>
      <c r="F7" s="208" t="s">
        <v>643</v>
      </c>
      <c r="G7" s="209" t="s">
        <v>647</v>
      </c>
      <c r="H7" s="208" t="s">
        <v>397</v>
      </c>
      <c r="I7" s="208" t="s">
        <v>398</v>
      </c>
      <c r="J7" s="210" t="s">
        <v>399</v>
      </c>
      <c r="K7" s="211" t="s">
        <v>400</v>
      </c>
      <c r="L7" s="208" t="s">
        <v>648</v>
      </c>
      <c r="M7" s="208" t="s">
        <v>311</v>
      </c>
      <c r="N7" s="214" t="s">
        <v>66</v>
      </c>
      <c r="O7" s="212">
        <v>191000</v>
      </c>
      <c r="P7" s="212">
        <v>0</v>
      </c>
      <c r="Q7" s="212">
        <v>191000</v>
      </c>
      <c r="R7" s="212">
        <v>0</v>
      </c>
      <c r="S7" s="208" t="s">
        <v>780</v>
      </c>
    </row>
    <row r="8" spans="1:20" s="41" customFormat="1" ht="389.25" customHeight="1">
      <c r="A8" s="263">
        <v>3</v>
      </c>
      <c r="B8" s="214" t="s">
        <v>59</v>
      </c>
      <c r="C8" s="208" t="s">
        <v>649</v>
      </c>
      <c r="D8" s="210" t="s">
        <v>60</v>
      </c>
      <c r="E8" s="208" t="s">
        <v>644</v>
      </c>
      <c r="F8" s="210" t="s">
        <v>276</v>
      </c>
      <c r="G8" s="216" t="s">
        <v>651</v>
      </c>
      <c r="H8" s="210" t="s">
        <v>401</v>
      </c>
      <c r="I8" s="210" t="s">
        <v>650</v>
      </c>
      <c r="J8" s="217" t="s">
        <v>652</v>
      </c>
      <c r="K8" s="211" t="s">
        <v>653</v>
      </c>
      <c r="L8" s="210" t="s">
        <v>116</v>
      </c>
      <c r="M8" s="210" t="s">
        <v>64</v>
      </c>
      <c r="N8" s="214" t="s">
        <v>66</v>
      </c>
      <c r="O8" s="226">
        <v>50000</v>
      </c>
      <c r="P8" s="226">
        <v>0</v>
      </c>
      <c r="Q8" s="226">
        <v>50000</v>
      </c>
      <c r="R8" s="226">
        <v>0</v>
      </c>
      <c r="S8" s="210" t="s">
        <v>780</v>
      </c>
    </row>
    <row r="9" spans="1:20" s="41" customFormat="1" ht="276" customHeight="1">
      <c r="A9" s="193">
        <v>4</v>
      </c>
      <c r="B9" s="193" t="s">
        <v>59</v>
      </c>
      <c r="C9" s="208" t="s">
        <v>649</v>
      </c>
      <c r="D9" s="193" t="s">
        <v>60</v>
      </c>
      <c r="E9" s="193" t="s">
        <v>654</v>
      </c>
      <c r="F9" s="193" t="s">
        <v>134</v>
      </c>
      <c r="G9" s="218" t="s">
        <v>402</v>
      </c>
      <c r="H9" s="193" t="s">
        <v>403</v>
      </c>
      <c r="I9" s="193" t="s">
        <v>71</v>
      </c>
      <c r="J9" s="193" t="s">
        <v>655</v>
      </c>
      <c r="K9" s="213" t="s">
        <v>287</v>
      </c>
      <c r="L9" s="193" t="s">
        <v>116</v>
      </c>
      <c r="M9" s="193" t="s">
        <v>311</v>
      </c>
      <c r="N9" s="214" t="s">
        <v>66</v>
      </c>
      <c r="O9" s="225">
        <v>2000</v>
      </c>
      <c r="P9" s="225">
        <v>0</v>
      </c>
      <c r="Q9" s="225">
        <v>0</v>
      </c>
      <c r="R9" s="225">
        <v>0</v>
      </c>
      <c r="S9" s="193" t="s">
        <v>780</v>
      </c>
    </row>
    <row r="10" spans="1:20" s="41" customFormat="1" ht="333" customHeight="1">
      <c r="A10" s="214">
        <v>5</v>
      </c>
      <c r="B10" s="214" t="s">
        <v>59</v>
      </c>
      <c r="C10" s="208" t="s">
        <v>657</v>
      </c>
      <c r="D10" s="185" t="s">
        <v>434</v>
      </c>
      <c r="E10" s="193" t="s">
        <v>654</v>
      </c>
      <c r="F10" s="214" t="s">
        <v>656</v>
      </c>
      <c r="G10" s="219" t="s">
        <v>404</v>
      </c>
      <c r="H10" s="214" t="s">
        <v>405</v>
      </c>
      <c r="I10" s="214" t="s">
        <v>406</v>
      </c>
      <c r="J10" s="214" t="s">
        <v>407</v>
      </c>
      <c r="K10" s="215" t="s">
        <v>97</v>
      </c>
      <c r="L10" s="214" t="s">
        <v>408</v>
      </c>
      <c r="M10" s="214" t="s">
        <v>316</v>
      </c>
      <c r="N10" s="214" t="s">
        <v>66</v>
      </c>
      <c r="O10" s="224">
        <v>70000</v>
      </c>
      <c r="P10" s="224">
        <v>0</v>
      </c>
      <c r="Q10" s="224">
        <v>70000</v>
      </c>
      <c r="R10" s="224">
        <v>0</v>
      </c>
      <c r="S10" s="214" t="s">
        <v>780</v>
      </c>
    </row>
    <row r="11" spans="1:20" ht="12.75" thickBot="1"/>
    <row r="12" spans="1:20" ht="15.75" thickTop="1">
      <c r="N12" s="337"/>
      <c r="O12" s="338"/>
      <c r="P12" s="341" t="s">
        <v>36</v>
      </c>
      <c r="Q12" s="343" t="s">
        <v>37</v>
      </c>
      <c r="R12" s="344"/>
      <c r="S12" s="345" t="s">
        <v>409</v>
      </c>
    </row>
    <row r="13" spans="1:20" ht="15">
      <c r="N13" s="339"/>
      <c r="O13" s="340"/>
      <c r="P13" s="342"/>
      <c r="Q13" s="138">
        <v>2022</v>
      </c>
      <c r="R13" s="138">
        <v>2023</v>
      </c>
      <c r="S13" s="346"/>
    </row>
    <row r="14" spans="1:20" ht="15.75" thickBot="1">
      <c r="N14" s="347" t="s">
        <v>38</v>
      </c>
      <c r="O14" s="348"/>
      <c r="P14" s="220">
        <v>5</v>
      </c>
      <c r="Q14" s="221">
        <f>Q10+Q9+Q8+Q7+Q6</f>
        <v>331000</v>
      </c>
      <c r="R14" s="221">
        <v>0</v>
      </c>
      <c r="S14" s="222">
        <f>Q14+R14</f>
        <v>331000</v>
      </c>
    </row>
    <row r="15" spans="1:20" ht="12.75" thickTop="1"/>
    <row r="19" spans="17:17">
      <c r="Q19" s="223"/>
    </row>
  </sheetData>
  <mergeCells count="21">
    <mergeCell ref="N12:O13"/>
    <mergeCell ref="P12:P13"/>
    <mergeCell ref="Q12:R12"/>
    <mergeCell ref="S12:S13"/>
    <mergeCell ref="N14:O1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ignoredErrors>
    <ignoredError sqref="K10" numberStoredAsText="1"/>
    <ignoredError sqref="Q14"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6"/>
  <sheetViews>
    <sheetView zoomScaleNormal="100" workbookViewId="0">
      <selection activeCell="G6" sqref="G6"/>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25.85546875" style="10" customWidth="1"/>
    <col min="8" max="8" width="22.7109375" customWidth="1"/>
    <col min="9" max="9" width="13.7109375" customWidth="1"/>
    <col min="10" max="10" width="24.5703125" customWidth="1"/>
    <col min="11" max="11" width="12.5703125" customWidth="1"/>
    <col min="12" max="12" width="16.85546875" customWidth="1"/>
    <col min="15" max="15" width="10.5703125" style="9" bestFit="1" customWidth="1"/>
    <col min="16" max="16" width="14.42578125" style="9" customWidth="1"/>
    <col min="17" max="17" width="14" style="9" bestFit="1" customWidth="1"/>
    <col min="18" max="18" width="13.140625" customWidth="1"/>
    <col min="19" max="19" width="21.5703125" customWidth="1"/>
  </cols>
  <sheetData>
    <row r="1" spans="1:19" ht="15.75" customHeight="1">
      <c r="A1" s="349" t="s">
        <v>782</v>
      </c>
      <c r="B1" s="349"/>
      <c r="C1" s="349"/>
      <c r="D1" s="349"/>
      <c r="E1" s="349"/>
      <c r="F1" s="349"/>
      <c r="G1" s="349"/>
      <c r="H1" s="349"/>
      <c r="I1" s="349"/>
      <c r="J1" s="349"/>
      <c r="K1" s="367"/>
      <c r="L1" s="367"/>
      <c r="M1" s="367"/>
      <c r="N1" s="367"/>
      <c r="O1" s="367"/>
      <c r="P1" s="367"/>
      <c r="Q1" s="367"/>
      <c r="R1" s="367"/>
      <c r="S1" s="367"/>
    </row>
    <row r="2" spans="1:19">
      <c r="A2" s="21"/>
      <c r="B2" s="21"/>
      <c r="C2" s="21"/>
      <c r="D2" s="21"/>
      <c r="E2" s="21"/>
      <c r="F2" s="21"/>
      <c r="G2" s="28"/>
      <c r="H2" s="21"/>
      <c r="I2" s="21"/>
      <c r="J2" s="21"/>
      <c r="K2" s="21"/>
      <c r="L2" s="21"/>
      <c r="M2" s="21"/>
      <c r="N2" s="21"/>
      <c r="O2" s="22"/>
      <c r="P2" s="22"/>
      <c r="Q2" s="371"/>
      <c r="R2" s="372"/>
      <c r="S2" s="372"/>
    </row>
    <row r="3" spans="1:19" ht="42.75" customHeight="1">
      <c r="A3" s="368" t="s">
        <v>0</v>
      </c>
      <c r="B3" s="368" t="s">
        <v>1</v>
      </c>
      <c r="C3" s="368" t="s">
        <v>2</v>
      </c>
      <c r="D3" s="368" t="s">
        <v>3</v>
      </c>
      <c r="E3" s="368" t="s">
        <v>4</v>
      </c>
      <c r="F3" s="368" t="s">
        <v>5</v>
      </c>
      <c r="G3" s="368" t="s">
        <v>6</v>
      </c>
      <c r="H3" s="368" t="s">
        <v>7</v>
      </c>
      <c r="I3" s="368" t="s">
        <v>8</v>
      </c>
      <c r="J3" s="373" t="s">
        <v>9</v>
      </c>
      <c r="K3" s="374"/>
      <c r="L3" s="368" t="s">
        <v>10</v>
      </c>
      <c r="M3" s="375" t="s">
        <v>11</v>
      </c>
      <c r="N3" s="376"/>
      <c r="O3" s="364" t="s">
        <v>12</v>
      </c>
      <c r="P3" s="365"/>
      <c r="Q3" s="366" t="s">
        <v>13</v>
      </c>
      <c r="R3" s="366"/>
      <c r="S3" s="302" t="s">
        <v>14</v>
      </c>
    </row>
    <row r="4" spans="1:19">
      <c r="A4" s="369"/>
      <c r="B4" s="369"/>
      <c r="C4" s="370"/>
      <c r="D4" s="369"/>
      <c r="E4" s="369"/>
      <c r="F4" s="369"/>
      <c r="G4" s="369"/>
      <c r="H4" s="369"/>
      <c r="I4" s="369"/>
      <c r="J4" s="42" t="s">
        <v>15</v>
      </c>
      <c r="K4" s="43" t="s">
        <v>16</v>
      </c>
      <c r="L4" s="369"/>
      <c r="M4" s="143">
        <v>2022</v>
      </c>
      <c r="N4" s="143">
        <v>2023</v>
      </c>
      <c r="O4" s="143">
        <v>2022</v>
      </c>
      <c r="P4" s="143">
        <v>2023</v>
      </c>
      <c r="Q4" s="143">
        <v>2022</v>
      </c>
      <c r="R4" s="143">
        <v>2023</v>
      </c>
      <c r="S4" s="303"/>
    </row>
    <row r="5" spans="1:19">
      <c r="A5" s="42" t="s">
        <v>17</v>
      </c>
      <c r="B5" s="42" t="s">
        <v>18</v>
      </c>
      <c r="C5" s="42" t="s">
        <v>19</v>
      </c>
      <c r="D5" s="42" t="s">
        <v>20</v>
      </c>
      <c r="E5" s="42" t="s">
        <v>21</v>
      </c>
      <c r="F5" s="42" t="s">
        <v>22</v>
      </c>
      <c r="G5" s="42" t="s">
        <v>23</v>
      </c>
      <c r="H5" s="42" t="s">
        <v>24</v>
      </c>
      <c r="I5" s="42" t="s">
        <v>25</v>
      </c>
      <c r="J5" s="42" t="s">
        <v>26</v>
      </c>
      <c r="K5" s="42" t="s">
        <v>27</v>
      </c>
      <c r="L5" s="42" t="s">
        <v>28</v>
      </c>
      <c r="M5" s="42" t="s">
        <v>29</v>
      </c>
      <c r="N5" s="42" t="s">
        <v>30</v>
      </c>
      <c r="O5" s="44" t="s">
        <v>31</v>
      </c>
      <c r="P5" s="44" t="s">
        <v>32</v>
      </c>
      <c r="Q5" s="44" t="s">
        <v>74</v>
      </c>
      <c r="R5" s="42" t="s">
        <v>34</v>
      </c>
      <c r="S5" s="42" t="s">
        <v>35</v>
      </c>
    </row>
    <row r="6" spans="1:19" s="6" customFormat="1" ht="348">
      <c r="A6" s="188" t="s">
        <v>495</v>
      </c>
      <c r="B6" s="67" t="s">
        <v>78</v>
      </c>
      <c r="C6" s="67" t="s">
        <v>496</v>
      </c>
      <c r="D6" s="67" t="s">
        <v>497</v>
      </c>
      <c r="E6" s="16" t="s">
        <v>498</v>
      </c>
      <c r="F6" s="67" t="s">
        <v>499</v>
      </c>
      <c r="G6" s="16" t="s">
        <v>500</v>
      </c>
      <c r="H6" s="67" t="s">
        <v>501</v>
      </c>
      <c r="I6" s="67" t="s">
        <v>658</v>
      </c>
      <c r="J6" s="67" t="s">
        <v>502</v>
      </c>
      <c r="K6" s="68" t="s">
        <v>661</v>
      </c>
      <c r="L6" s="75" t="s">
        <v>346</v>
      </c>
      <c r="M6" s="75" t="s">
        <v>64</v>
      </c>
      <c r="N6" s="189" t="s">
        <v>63</v>
      </c>
      <c r="O6" s="95">
        <v>10000</v>
      </c>
      <c r="P6" s="95">
        <v>0</v>
      </c>
      <c r="Q6" s="95">
        <v>10000</v>
      </c>
      <c r="R6" s="95">
        <v>0</v>
      </c>
      <c r="S6" s="190" t="s">
        <v>660</v>
      </c>
    </row>
    <row r="7" spans="1:19" s="8" customFormat="1" ht="348">
      <c r="A7" s="191" t="s">
        <v>503</v>
      </c>
      <c r="B7" s="67" t="s">
        <v>90</v>
      </c>
      <c r="C7" s="67" t="s">
        <v>504</v>
      </c>
      <c r="D7" s="67" t="s">
        <v>505</v>
      </c>
      <c r="E7" s="67" t="s">
        <v>506</v>
      </c>
      <c r="F7" s="67" t="s">
        <v>499</v>
      </c>
      <c r="G7" s="16" t="s">
        <v>507</v>
      </c>
      <c r="H7" s="76" t="s">
        <v>508</v>
      </c>
      <c r="I7" s="67" t="s">
        <v>509</v>
      </c>
      <c r="J7" s="67" t="s">
        <v>662</v>
      </c>
      <c r="K7" s="68" t="s">
        <v>663</v>
      </c>
      <c r="L7" s="67" t="s">
        <v>510</v>
      </c>
      <c r="M7" s="67" t="s">
        <v>64</v>
      </c>
      <c r="N7" s="189" t="s">
        <v>63</v>
      </c>
      <c r="O7" s="95">
        <v>228.8</v>
      </c>
      <c r="P7" s="95">
        <v>0</v>
      </c>
      <c r="Q7" s="95">
        <v>228.8</v>
      </c>
      <c r="R7" s="95">
        <v>0</v>
      </c>
      <c r="S7" s="190" t="s">
        <v>660</v>
      </c>
    </row>
    <row r="8" spans="1:19" s="51" customFormat="1" ht="252">
      <c r="A8" s="191" t="s">
        <v>511</v>
      </c>
      <c r="B8" s="67" t="s">
        <v>90</v>
      </c>
      <c r="C8" s="67" t="s">
        <v>512</v>
      </c>
      <c r="D8" s="67" t="s">
        <v>513</v>
      </c>
      <c r="E8" s="67" t="s">
        <v>514</v>
      </c>
      <c r="F8" s="67" t="s">
        <v>75</v>
      </c>
      <c r="G8" s="16" t="s">
        <v>515</v>
      </c>
      <c r="H8" s="67" t="s">
        <v>516</v>
      </c>
      <c r="I8" s="67" t="s">
        <v>517</v>
      </c>
      <c r="J8" s="67" t="s">
        <v>518</v>
      </c>
      <c r="K8" s="68" t="s">
        <v>664</v>
      </c>
      <c r="L8" s="67" t="s">
        <v>519</v>
      </c>
      <c r="M8" s="67" t="s">
        <v>64</v>
      </c>
      <c r="N8" s="189" t="s">
        <v>63</v>
      </c>
      <c r="O8" s="95">
        <v>66000</v>
      </c>
      <c r="P8" s="95">
        <v>0</v>
      </c>
      <c r="Q8" s="95">
        <v>66000</v>
      </c>
      <c r="R8" s="95">
        <v>0</v>
      </c>
      <c r="S8" s="190" t="s">
        <v>660</v>
      </c>
    </row>
    <row r="9" spans="1:19" ht="336">
      <c r="A9" s="191" t="s">
        <v>520</v>
      </c>
      <c r="B9" s="67" t="s">
        <v>521</v>
      </c>
      <c r="C9" s="67" t="s">
        <v>666</v>
      </c>
      <c r="D9" s="67" t="s">
        <v>522</v>
      </c>
      <c r="E9" s="67" t="s">
        <v>523</v>
      </c>
      <c r="F9" s="67" t="s">
        <v>524</v>
      </c>
      <c r="G9" s="16" t="s">
        <v>665</v>
      </c>
      <c r="H9" s="67" t="s">
        <v>525</v>
      </c>
      <c r="I9" s="67" t="s">
        <v>526</v>
      </c>
      <c r="J9" s="75" t="s">
        <v>527</v>
      </c>
      <c r="K9" s="82" t="s">
        <v>528</v>
      </c>
      <c r="L9" s="75" t="s">
        <v>529</v>
      </c>
      <c r="M9" s="75" t="s">
        <v>64</v>
      </c>
      <c r="N9" s="189" t="s">
        <v>63</v>
      </c>
      <c r="O9" s="95">
        <v>3500</v>
      </c>
      <c r="P9" s="95">
        <v>0</v>
      </c>
      <c r="Q9" s="95">
        <v>3500</v>
      </c>
      <c r="R9" s="95">
        <v>0</v>
      </c>
      <c r="S9" s="190" t="s">
        <v>660</v>
      </c>
    </row>
    <row r="10" spans="1:19" ht="348">
      <c r="A10" s="191" t="s">
        <v>530</v>
      </c>
      <c r="B10" s="67" t="s">
        <v>90</v>
      </c>
      <c r="C10" s="67" t="s">
        <v>504</v>
      </c>
      <c r="D10" s="67" t="s">
        <v>505</v>
      </c>
      <c r="E10" s="67" t="s">
        <v>531</v>
      </c>
      <c r="F10" s="67" t="s">
        <v>75</v>
      </c>
      <c r="G10" s="16" t="s">
        <v>532</v>
      </c>
      <c r="H10" s="67" t="s">
        <v>533</v>
      </c>
      <c r="I10" s="67" t="s">
        <v>534</v>
      </c>
      <c r="J10" s="67" t="s">
        <v>535</v>
      </c>
      <c r="K10" s="68" t="s">
        <v>536</v>
      </c>
      <c r="L10" s="67" t="s">
        <v>537</v>
      </c>
      <c r="M10" s="75" t="s">
        <v>64</v>
      </c>
      <c r="N10" s="189" t="s">
        <v>63</v>
      </c>
      <c r="O10" s="95">
        <v>3400</v>
      </c>
      <c r="P10" s="95">
        <v>0</v>
      </c>
      <c r="Q10" s="95">
        <v>3400</v>
      </c>
      <c r="R10" s="95">
        <v>0</v>
      </c>
      <c r="S10" s="190" t="s">
        <v>660</v>
      </c>
    </row>
    <row r="11" spans="1:19" ht="168">
      <c r="A11" s="67" t="s">
        <v>659</v>
      </c>
      <c r="B11" s="67" t="s">
        <v>90</v>
      </c>
      <c r="C11" s="16" t="s">
        <v>538</v>
      </c>
      <c r="D11" s="67" t="s">
        <v>60</v>
      </c>
      <c r="E11" s="132" t="s">
        <v>539</v>
      </c>
      <c r="F11" s="133" t="s">
        <v>540</v>
      </c>
      <c r="G11" s="16" t="s">
        <v>541</v>
      </c>
      <c r="H11" s="67" t="s">
        <v>542</v>
      </c>
      <c r="I11" s="67" t="s">
        <v>235</v>
      </c>
      <c r="J11" s="67" t="s">
        <v>543</v>
      </c>
      <c r="K11" s="68" t="s">
        <v>544</v>
      </c>
      <c r="L11" s="67" t="s">
        <v>667</v>
      </c>
      <c r="M11" s="67" t="s">
        <v>545</v>
      </c>
      <c r="N11" s="189" t="s">
        <v>63</v>
      </c>
      <c r="O11" s="95">
        <v>81672</v>
      </c>
      <c r="P11" s="95">
        <v>0</v>
      </c>
      <c r="Q11" s="95">
        <v>81672</v>
      </c>
      <c r="R11" s="95">
        <v>0</v>
      </c>
      <c r="S11" s="190" t="s">
        <v>660</v>
      </c>
    </row>
    <row r="12" spans="1:19" ht="15.75" thickBot="1">
      <c r="A12" s="150"/>
      <c r="B12" s="150"/>
      <c r="C12" s="150"/>
      <c r="D12" s="150"/>
      <c r="E12" s="150"/>
      <c r="F12" s="150"/>
      <c r="G12" s="150"/>
      <c r="H12" s="150"/>
      <c r="I12" s="150"/>
      <c r="J12" s="150"/>
      <c r="K12" s="151"/>
      <c r="L12" s="150"/>
      <c r="M12" s="150"/>
      <c r="N12" s="150"/>
      <c r="O12" s="152"/>
      <c r="P12" s="152"/>
      <c r="Q12" s="152"/>
      <c r="R12" s="152"/>
      <c r="S12" s="150"/>
    </row>
    <row r="13" spans="1:19" ht="15.75" thickTop="1">
      <c r="A13" s="73"/>
      <c r="B13" s="73"/>
      <c r="C13" s="73"/>
      <c r="D13" s="73"/>
      <c r="E13" s="73"/>
      <c r="F13" s="8"/>
      <c r="G13" s="73"/>
      <c r="H13" s="73"/>
      <c r="I13" s="73"/>
      <c r="J13" s="73"/>
      <c r="K13" s="73"/>
      <c r="L13" s="73"/>
      <c r="M13" s="73"/>
      <c r="N13" s="337"/>
      <c r="O13" s="338"/>
      <c r="P13" s="341" t="s">
        <v>36</v>
      </c>
      <c r="Q13" s="343" t="s">
        <v>37</v>
      </c>
      <c r="R13" s="344"/>
      <c r="S13" s="345" t="s">
        <v>409</v>
      </c>
    </row>
    <row r="14" spans="1:19">
      <c r="A14" s="73"/>
      <c r="B14" s="73"/>
      <c r="C14" s="73"/>
      <c r="D14" s="73"/>
      <c r="E14" s="73"/>
      <c r="F14" s="8"/>
      <c r="G14" s="73"/>
      <c r="H14" s="73"/>
      <c r="I14" s="73"/>
      <c r="J14" s="73"/>
      <c r="K14" s="73"/>
      <c r="L14" s="73"/>
      <c r="M14" s="73"/>
      <c r="N14" s="339"/>
      <c r="O14" s="340"/>
      <c r="P14" s="342"/>
      <c r="Q14" s="138">
        <v>2022</v>
      </c>
      <c r="R14" s="138">
        <v>2023</v>
      </c>
      <c r="S14" s="346"/>
    </row>
    <row r="15" spans="1:19" ht="15.75" thickBot="1">
      <c r="A15" s="73"/>
      <c r="B15" s="73"/>
      <c r="C15" s="73"/>
      <c r="D15" s="73"/>
      <c r="E15" s="73"/>
      <c r="F15" s="8"/>
      <c r="G15" s="73"/>
      <c r="H15" s="73"/>
      <c r="I15" s="73"/>
      <c r="J15" s="73"/>
      <c r="K15" s="73"/>
      <c r="L15" s="73"/>
      <c r="M15" s="73"/>
      <c r="N15" s="347" t="s">
        <v>38</v>
      </c>
      <c r="O15" s="348"/>
      <c r="P15" s="229">
        <v>6</v>
      </c>
      <c r="Q15" s="230">
        <f>Q6+Q7+Q8+Q9+Q10+Q11</f>
        <v>164800.79999999999</v>
      </c>
      <c r="R15" s="230">
        <v>0</v>
      </c>
      <c r="S15" s="231">
        <f>Q15+R15</f>
        <v>164800.79999999999</v>
      </c>
    </row>
    <row r="16" spans="1:19" ht="15.75" thickTop="1"/>
  </sheetData>
  <mergeCells count="22">
    <mergeCell ref="S13:S14"/>
    <mergeCell ref="M3:N3"/>
    <mergeCell ref="N15:O15"/>
    <mergeCell ref="N13:O14"/>
    <mergeCell ref="P13:P14"/>
    <mergeCell ref="Q13:R13"/>
    <mergeCell ref="O3:P3"/>
    <mergeCell ref="S3:S4"/>
    <mergeCell ref="Q3:R3"/>
    <mergeCell ref="A1:S1"/>
    <mergeCell ref="A3:A4"/>
    <mergeCell ref="B3:B4"/>
    <mergeCell ref="C3:C4"/>
    <mergeCell ref="D3:D4"/>
    <mergeCell ref="E3:E4"/>
    <mergeCell ref="F3:F4"/>
    <mergeCell ref="G3:G4"/>
    <mergeCell ref="H3:H4"/>
    <mergeCell ref="I3:I4"/>
    <mergeCell ref="Q2:S2"/>
    <mergeCell ref="J3:K3"/>
    <mergeCell ref="L3:L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5"/>
  <sheetViews>
    <sheetView zoomScale="110" zoomScaleNormal="110" workbookViewId="0">
      <selection activeCell="C6" sqref="C6"/>
    </sheetView>
  </sheetViews>
  <sheetFormatPr defaultColWidth="8.85546875" defaultRowHeight="15"/>
  <cols>
    <col min="1" max="1" width="4.85546875" style="8" customWidth="1"/>
    <col min="2" max="2" width="29.42578125" style="8" customWidth="1"/>
    <col min="3" max="3" width="58.28515625" style="8" customWidth="1"/>
    <col min="4" max="4" width="23.5703125" style="8" customWidth="1"/>
    <col min="5" max="5" width="42.7109375" style="8" customWidth="1"/>
    <col min="6" max="6" width="22.140625" style="8" customWidth="1"/>
    <col min="7" max="7" width="22" style="8" customWidth="1"/>
    <col min="8" max="8" width="49.85546875" style="8" customWidth="1"/>
    <col min="9" max="9" width="15.5703125" style="8" customWidth="1"/>
    <col min="10" max="10" width="23.5703125" style="8" customWidth="1"/>
    <col min="11" max="11" width="15.140625" style="12" customWidth="1"/>
    <col min="12" max="12" width="21.7109375" style="8" customWidth="1"/>
    <col min="13" max="13" width="15.140625" style="12" customWidth="1"/>
    <col min="14" max="14" width="12.140625" style="12" customWidth="1"/>
    <col min="15" max="15" width="15.140625" style="12" customWidth="1"/>
    <col min="16" max="16" width="15" style="12" customWidth="1"/>
    <col min="17" max="17" width="15.42578125" style="8" customWidth="1"/>
    <col min="18" max="18" width="12.7109375" style="8" bestFit="1" customWidth="1"/>
    <col min="19" max="19" width="18.85546875" style="8" customWidth="1"/>
    <col min="20" max="20" width="17.85546875" style="8" customWidth="1"/>
    <col min="21" max="16384" width="8.85546875" style="8"/>
  </cols>
  <sheetData>
    <row r="1" spans="1:20" ht="15.75">
      <c r="A1" s="336" t="s">
        <v>783</v>
      </c>
      <c r="B1" s="336"/>
      <c r="C1" s="336"/>
      <c r="D1" s="336"/>
      <c r="E1" s="336"/>
      <c r="F1" s="336"/>
      <c r="G1" s="336"/>
      <c r="H1" s="336"/>
      <c r="I1" s="336"/>
      <c r="J1" s="336"/>
      <c r="K1" s="334"/>
      <c r="L1" s="334"/>
      <c r="M1" s="334"/>
      <c r="N1" s="334"/>
      <c r="O1" s="334"/>
      <c r="P1" s="334"/>
      <c r="Q1" s="334"/>
      <c r="R1" s="334"/>
      <c r="S1" s="334"/>
      <c r="T1" s="334"/>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89</v>
      </c>
      <c r="R3" s="301"/>
      <c r="S3" s="302" t="s">
        <v>14</v>
      </c>
    </row>
    <row r="4" spans="1:20">
      <c r="A4" s="315"/>
      <c r="B4" s="315"/>
      <c r="C4" s="315"/>
      <c r="D4" s="315"/>
      <c r="E4" s="315"/>
      <c r="F4" s="315"/>
      <c r="G4" s="315"/>
      <c r="H4" s="315"/>
      <c r="I4" s="315"/>
      <c r="J4" s="143" t="s">
        <v>15</v>
      </c>
      <c r="K4" s="53" t="s">
        <v>16</v>
      </c>
      <c r="L4" s="315"/>
      <c r="M4" s="143">
        <v>2022</v>
      </c>
      <c r="N4" s="143">
        <v>2023</v>
      </c>
      <c r="O4" s="143">
        <v>2022</v>
      </c>
      <c r="P4" s="143">
        <v>2023</v>
      </c>
      <c r="Q4" s="143">
        <v>2022</v>
      </c>
      <c r="R4" s="143">
        <v>2023</v>
      </c>
      <c r="S4" s="303"/>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216">
      <c r="A6" s="66">
        <v>1</v>
      </c>
      <c r="B6" s="67" t="s">
        <v>359</v>
      </c>
      <c r="C6" s="83" t="s">
        <v>672</v>
      </c>
      <c r="D6" s="67" t="s">
        <v>668</v>
      </c>
      <c r="E6" s="67" t="s">
        <v>360</v>
      </c>
      <c r="F6" s="67" t="s">
        <v>361</v>
      </c>
      <c r="G6" s="16" t="s">
        <v>362</v>
      </c>
      <c r="H6" s="67" t="s">
        <v>363</v>
      </c>
      <c r="I6" s="67" t="s">
        <v>364</v>
      </c>
      <c r="J6" s="67" t="s">
        <v>365</v>
      </c>
      <c r="K6" s="68" t="s">
        <v>366</v>
      </c>
      <c r="L6" s="67" t="s">
        <v>367</v>
      </c>
      <c r="M6" s="67" t="s">
        <v>64</v>
      </c>
      <c r="N6" s="67" t="s">
        <v>66</v>
      </c>
      <c r="O6" s="96">
        <v>8500</v>
      </c>
      <c r="P6" s="96">
        <v>0</v>
      </c>
      <c r="Q6" s="96">
        <v>8500</v>
      </c>
      <c r="R6" s="96">
        <v>0</v>
      </c>
      <c r="S6" s="81" t="s">
        <v>159</v>
      </c>
    </row>
    <row r="7" spans="1:20" ht="216">
      <c r="A7" s="66">
        <v>2</v>
      </c>
      <c r="B7" s="67" t="s">
        <v>368</v>
      </c>
      <c r="C7" s="83" t="s">
        <v>673</v>
      </c>
      <c r="D7" s="67" t="s">
        <v>369</v>
      </c>
      <c r="E7" s="67" t="s">
        <v>360</v>
      </c>
      <c r="F7" s="67" t="s">
        <v>370</v>
      </c>
      <c r="G7" s="16" t="s">
        <v>669</v>
      </c>
      <c r="H7" s="67" t="s">
        <v>371</v>
      </c>
      <c r="I7" s="67" t="s">
        <v>364</v>
      </c>
      <c r="J7" s="67" t="s">
        <v>670</v>
      </c>
      <c r="K7" s="68" t="s">
        <v>372</v>
      </c>
      <c r="L7" s="67" t="s">
        <v>367</v>
      </c>
      <c r="M7" s="67" t="s">
        <v>64</v>
      </c>
      <c r="N7" s="67" t="s">
        <v>66</v>
      </c>
      <c r="O7" s="96">
        <v>6000</v>
      </c>
      <c r="P7" s="96">
        <v>0</v>
      </c>
      <c r="Q7" s="96">
        <v>6000</v>
      </c>
      <c r="R7" s="96">
        <v>0</v>
      </c>
      <c r="S7" s="81" t="s">
        <v>159</v>
      </c>
    </row>
    <row r="8" spans="1:20" ht="168">
      <c r="A8" s="66">
        <v>3</v>
      </c>
      <c r="B8" s="67" t="s">
        <v>373</v>
      </c>
      <c r="C8" s="83" t="s">
        <v>674</v>
      </c>
      <c r="D8" s="67" t="s">
        <v>374</v>
      </c>
      <c r="E8" s="67" t="s">
        <v>375</v>
      </c>
      <c r="F8" s="67" t="s">
        <v>376</v>
      </c>
      <c r="G8" s="16" t="s">
        <v>377</v>
      </c>
      <c r="H8" s="67" t="s">
        <v>378</v>
      </c>
      <c r="I8" s="67" t="s">
        <v>379</v>
      </c>
      <c r="J8" s="67" t="s">
        <v>671</v>
      </c>
      <c r="K8" s="68" t="s">
        <v>380</v>
      </c>
      <c r="L8" s="67" t="s">
        <v>381</v>
      </c>
      <c r="M8" s="67" t="s">
        <v>64</v>
      </c>
      <c r="N8" s="67" t="s">
        <v>66</v>
      </c>
      <c r="O8" s="96">
        <v>135000</v>
      </c>
      <c r="P8" s="96">
        <v>0</v>
      </c>
      <c r="Q8" s="96">
        <v>135000</v>
      </c>
      <c r="R8" s="96">
        <v>0</v>
      </c>
      <c r="S8" s="81" t="s">
        <v>159</v>
      </c>
    </row>
    <row r="9" spans="1:20" ht="216">
      <c r="A9" s="66">
        <v>4</v>
      </c>
      <c r="B9" s="67" t="s">
        <v>358</v>
      </c>
      <c r="C9" s="83" t="s">
        <v>674</v>
      </c>
      <c r="D9" s="67" t="s">
        <v>382</v>
      </c>
      <c r="E9" s="67" t="s">
        <v>360</v>
      </c>
      <c r="F9" s="67" t="s">
        <v>383</v>
      </c>
      <c r="G9" s="16" t="s">
        <v>384</v>
      </c>
      <c r="H9" s="67" t="s">
        <v>385</v>
      </c>
      <c r="I9" s="67" t="s">
        <v>386</v>
      </c>
      <c r="J9" s="67" t="s">
        <v>387</v>
      </c>
      <c r="K9" s="68" t="s">
        <v>388</v>
      </c>
      <c r="L9" s="67" t="s">
        <v>389</v>
      </c>
      <c r="M9" s="67" t="s">
        <v>64</v>
      </c>
      <c r="N9" s="67" t="s">
        <v>66</v>
      </c>
      <c r="O9" s="96">
        <v>12000</v>
      </c>
      <c r="P9" s="96">
        <v>0</v>
      </c>
      <c r="Q9" s="96">
        <v>0</v>
      </c>
      <c r="R9" s="96">
        <v>0</v>
      </c>
      <c r="S9" s="81" t="s">
        <v>159</v>
      </c>
    </row>
    <row r="10" spans="1:20" ht="172.5" customHeight="1">
      <c r="A10" s="66">
        <v>5</v>
      </c>
      <c r="B10" s="67" t="s">
        <v>358</v>
      </c>
      <c r="C10" s="83" t="s">
        <v>676</v>
      </c>
      <c r="D10" s="67" t="s">
        <v>382</v>
      </c>
      <c r="E10" s="67" t="s">
        <v>390</v>
      </c>
      <c r="F10" s="67" t="s">
        <v>391</v>
      </c>
      <c r="G10" s="16" t="s">
        <v>392</v>
      </c>
      <c r="H10" s="67" t="s">
        <v>393</v>
      </c>
      <c r="I10" s="67" t="s">
        <v>675</v>
      </c>
      <c r="J10" s="67" t="s">
        <v>677</v>
      </c>
      <c r="K10" s="68" t="s">
        <v>201</v>
      </c>
      <c r="L10" s="67" t="s">
        <v>367</v>
      </c>
      <c r="M10" s="67" t="s">
        <v>64</v>
      </c>
      <c r="N10" s="67" t="s">
        <v>66</v>
      </c>
      <c r="O10" s="96">
        <v>20000</v>
      </c>
      <c r="P10" s="96">
        <v>0</v>
      </c>
      <c r="Q10" s="96">
        <v>0</v>
      </c>
      <c r="R10" s="96">
        <v>0</v>
      </c>
      <c r="S10" s="81" t="s">
        <v>159</v>
      </c>
    </row>
    <row r="11" spans="1:20" ht="15.75" thickBot="1">
      <c r="A11" s="150"/>
      <c r="B11" s="150"/>
      <c r="C11" s="150"/>
      <c r="D11" s="150"/>
      <c r="E11" s="150"/>
      <c r="F11" s="150"/>
      <c r="G11" s="150"/>
      <c r="H11" s="150"/>
      <c r="I11" s="150"/>
      <c r="J11" s="150"/>
      <c r="K11" s="151"/>
      <c r="L11" s="150"/>
      <c r="M11" s="150"/>
      <c r="N11" s="150"/>
      <c r="O11" s="152"/>
      <c r="P11" s="152"/>
      <c r="Q11" s="152"/>
      <c r="R11" s="152"/>
      <c r="S11" s="150"/>
    </row>
    <row r="12" spans="1:20" ht="15.75" thickTop="1">
      <c r="A12" s="73"/>
      <c r="B12" s="73"/>
      <c r="C12" s="73"/>
      <c r="D12" s="73"/>
      <c r="E12" s="73"/>
      <c r="F12" s="73"/>
      <c r="G12" s="73"/>
      <c r="H12" s="73"/>
      <c r="I12" s="73"/>
      <c r="J12" s="73"/>
      <c r="K12" s="73"/>
      <c r="L12" s="73"/>
      <c r="M12" s="73"/>
      <c r="N12" s="337"/>
      <c r="O12" s="338"/>
      <c r="P12" s="341" t="s">
        <v>36</v>
      </c>
      <c r="Q12" s="343" t="s">
        <v>37</v>
      </c>
      <c r="R12" s="344"/>
      <c r="S12" s="345" t="s">
        <v>409</v>
      </c>
    </row>
    <row r="13" spans="1:20">
      <c r="A13" s="73"/>
      <c r="B13" s="73"/>
      <c r="C13" s="73"/>
      <c r="D13" s="73"/>
      <c r="E13" s="73"/>
      <c r="F13" s="73"/>
      <c r="G13" s="73"/>
      <c r="H13" s="73"/>
      <c r="I13" s="73"/>
      <c r="J13" s="73"/>
      <c r="K13" s="73"/>
      <c r="L13" s="73"/>
      <c r="M13" s="73"/>
      <c r="N13" s="339"/>
      <c r="O13" s="340"/>
      <c r="P13" s="342"/>
      <c r="Q13" s="138">
        <v>2022</v>
      </c>
      <c r="R13" s="138">
        <v>2023</v>
      </c>
      <c r="S13" s="346"/>
    </row>
    <row r="14" spans="1:20" ht="15.75" thickBot="1">
      <c r="A14" s="73"/>
      <c r="B14" s="73"/>
      <c r="C14" s="73"/>
      <c r="D14" s="73"/>
      <c r="E14" s="73"/>
      <c r="F14" s="73"/>
      <c r="G14" s="73"/>
      <c r="H14" s="73"/>
      <c r="I14" s="73"/>
      <c r="J14" s="73"/>
      <c r="K14" s="73"/>
      <c r="L14" s="73"/>
      <c r="M14" s="73"/>
      <c r="N14" s="347" t="s">
        <v>38</v>
      </c>
      <c r="O14" s="348"/>
      <c r="P14" s="220">
        <v>5</v>
      </c>
      <c r="Q14" s="221">
        <f>SUM(Q6:Q10)</f>
        <v>149500</v>
      </c>
      <c r="R14" s="221">
        <v>0</v>
      </c>
      <c r="S14" s="222">
        <f>Q14+R14</f>
        <v>149500</v>
      </c>
    </row>
    <row r="15" spans="1:20" ht="15.75" thickTop="1">
      <c r="A15" s="73"/>
      <c r="B15" s="73"/>
      <c r="C15" s="73"/>
      <c r="D15" s="73"/>
      <c r="E15" s="73"/>
      <c r="F15" s="73"/>
      <c r="G15" s="73"/>
      <c r="H15" s="73"/>
      <c r="I15" s="73"/>
      <c r="J15" s="73"/>
      <c r="K15" s="73"/>
      <c r="L15" s="73"/>
      <c r="M15" s="73"/>
      <c r="N15" s="73"/>
      <c r="O15" s="73"/>
      <c r="P15" s="73"/>
      <c r="Q15" s="73"/>
      <c r="R15" s="73"/>
      <c r="S15" s="73"/>
    </row>
  </sheetData>
  <mergeCells count="21">
    <mergeCell ref="N14:O14"/>
    <mergeCell ref="N12:O13"/>
    <mergeCell ref="P12:P13"/>
    <mergeCell ref="Q12:R12"/>
    <mergeCell ref="S12:S13"/>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3"/>
  <sheetViews>
    <sheetView tabSelected="1" topLeftCell="I10" zoomScaleNormal="100" workbookViewId="0">
      <selection activeCell="Q13" sqref="Q13"/>
    </sheetView>
  </sheetViews>
  <sheetFormatPr defaultColWidth="8.85546875" defaultRowHeight="15"/>
  <cols>
    <col min="1" max="1" width="7.28515625" style="8" customWidth="1"/>
    <col min="2" max="2" width="29.85546875" style="8" customWidth="1"/>
    <col min="3" max="3" width="64" style="8" customWidth="1"/>
    <col min="4" max="4" width="20.7109375" style="8" customWidth="1"/>
    <col min="5" max="5" width="32.1406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5.42578125" style="12" customWidth="1"/>
    <col min="16" max="16" width="17" style="12" customWidth="1"/>
    <col min="17" max="17" width="17.140625" style="8" customWidth="1"/>
    <col min="18" max="18" width="18" style="8" customWidth="1"/>
    <col min="19" max="19" width="20.28515625" style="8" customWidth="1"/>
    <col min="20" max="20" width="17.5703125" style="8" customWidth="1"/>
    <col min="21" max="16384" width="8.85546875" style="8"/>
  </cols>
  <sheetData>
    <row r="1" spans="1:20" ht="15.75">
      <c r="A1" s="333" t="s">
        <v>784</v>
      </c>
      <c r="B1" s="333"/>
      <c r="C1" s="333"/>
      <c r="D1" s="333"/>
      <c r="E1" s="333"/>
      <c r="F1" s="333"/>
      <c r="G1" s="333"/>
      <c r="H1" s="333"/>
      <c r="I1" s="333"/>
      <c r="J1" s="333"/>
      <c r="K1" s="334"/>
      <c r="L1" s="334"/>
      <c r="M1" s="334"/>
      <c r="N1" s="334"/>
      <c r="O1" s="334"/>
      <c r="P1" s="334"/>
      <c r="Q1" s="334"/>
      <c r="R1" s="334"/>
      <c r="S1" s="334"/>
      <c r="T1" s="334"/>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31" t="s">
        <v>15</v>
      </c>
      <c r="K4" s="24" t="s">
        <v>16</v>
      </c>
      <c r="L4" s="315"/>
      <c r="M4" s="143">
        <v>2022</v>
      </c>
      <c r="N4" s="143">
        <v>2023</v>
      </c>
      <c r="O4" s="143">
        <v>2022</v>
      </c>
      <c r="P4" s="143">
        <v>2023</v>
      </c>
      <c r="Q4" s="143">
        <v>2022</v>
      </c>
      <c r="R4" s="143">
        <v>2023</v>
      </c>
      <c r="S4" s="303"/>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276">
      <c r="A6" s="84">
        <v>1</v>
      </c>
      <c r="B6" s="70" t="s">
        <v>143</v>
      </c>
      <c r="C6" s="67" t="s">
        <v>681</v>
      </c>
      <c r="D6" s="70" t="s">
        <v>60</v>
      </c>
      <c r="E6" s="72" t="s">
        <v>152</v>
      </c>
      <c r="F6" s="70" t="s">
        <v>61</v>
      </c>
      <c r="G6" s="72" t="s">
        <v>678</v>
      </c>
      <c r="H6" s="70" t="s">
        <v>133</v>
      </c>
      <c r="I6" s="70" t="s">
        <v>679</v>
      </c>
      <c r="J6" s="70" t="s">
        <v>682</v>
      </c>
      <c r="K6" s="71" t="s">
        <v>683</v>
      </c>
      <c r="L6" s="70" t="s">
        <v>91</v>
      </c>
      <c r="M6" s="70" t="s">
        <v>64</v>
      </c>
      <c r="N6" s="70" t="s">
        <v>66</v>
      </c>
      <c r="O6" s="90">
        <v>100000</v>
      </c>
      <c r="P6" s="90">
        <v>0</v>
      </c>
      <c r="Q6" s="90">
        <v>100000</v>
      </c>
      <c r="R6" s="90">
        <v>0</v>
      </c>
      <c r="S6" s="70" t="s">
        <v>160</v>
      </c>
    </row>
    <row r="7" spans="1:20" ht="309" customHeight="1">
      <c r="A7" s="84">
        <v>2</v>
      </c>
      <c r="B7" s="70" t="s">
        <v>687</v>
      </c>
      <c r="C7" s="67" t="s">
        <v>689</v>
      </c>
      <c r="D7" s="70" t="s">
        <v>60</v>
      </c>
      <c r="E7" s="72" t="s">
        <v>688</v>
      </c>
      <c r="F7" s="70" t="s">
        <v>61</v>
      </c>
      <c r="G7" s="72" t="s">
        <v>684</v>
      </c>
      <c r="H7" s="70" t="s">
        <v>690</v>
      </c>
      <c r="I7" s="70" t="s">
        <v>685</v>
      </c>
      <c r="J7" s="70" t="s">
        <v>691</v>
      </c>
      <c r="K7" s="70">
        <v>1300</v>
      </c>
      <c r="L7" s="70" t="s">
        <v>686</v>
      </c>
      <c r="M7" s="70" t="s">
        <v>64</v>
      </c>
      <c r="N7" s="70" t="s">
        <v>66</v>
      </c>
      <c r="O7" s="227">
        <v>18544.5</v>
      </c>
      <c r="P7" s="90">
        <v>0</v>
      </c>
      <c r="Q7" s="90">
        <v>0</v>
      </c>
      <c r="R7" s="90">
        <v>0</v>
      </c>
      <c r="S7" s="70" t="s">
        <v>160</v>
      </c>
    </row>
    <row r="8" spans="1:20" ht="276">
      <c r="A8" s="70">
        <v>3</v>
      </c>
      <c r="B8" s="70" t="s">
        <v>694</v>
      </c>
      <c r="C8" s="67" t="s">
        <v>681</v>
      </c>
      <c r="D8" s="70" t="s">
        <v>60</v>
      </c>
      <c r="E8" s="72" t="s">
        <v>695</v>
      </c>
      <c r="F8" s="70" t="s">
        <v>61</v>
      </c>
      <c r="G8" s="72" t="s">
        <v>692</v>
      </c>
      <c r="H8" s="70" t="s">
        <v>696</v>
      </c>
      <c r="I8" s="70" t="s">
        <v>71</v>
      </c>
      <c r="J8" s="70" t="s">
        <v>697</v>
      </c>
      <c r="K8" s="70" t="s">
        <v>698</v>
      </c>
      <c r="L8" s="70" t="s">
        <v>693</v>
      </c>
      <c r="M8" s="70" t="s">
        <v>64</v>
      </c>
      <c r="N8" s="70" t="s">
        <v>66</v>
      </c>
      <c r="O8" s="90">
        <v>2054.16</v>
      </c>
      <c r="P8" s="90">
        <v>0</v>
      </c>
      <c r="Q8" s="90">
        <v>0</v>
      </c>
      <c r="R8" s="90">
        <v>0</v>
      </c>
      <c r="S8" s="70" t="s">
        <v>160</v>
      </c>
    </row>
    <row r="9" spans="1:20" ht="15.75" thickBot="1"/>
    <row r="10" spans="1:20" ht="15.75" thickTop="1">
      <c r="N10" s="381"/>
      <c r="O10" s="382"/>
      <c r="P10" s="379" t="s">
        <v>149</v>
      </c>
      <c r="Q10" s="385" t="s">
        <v>150</v>
      </c>
      <c r="R10" s="386"/>
      <c r="S10" s="304" t="s">
        <v>409</v>
      </c>
    </row>
    <row r="11" spans="1:20">
      <c r="N11" s="383"/>
      <c r="O11" s="384"/>
      <c r="P11" s="380"/>
      <c r="Q11" s="91">
        <v>2022</v>
      </c>
      <c r="R11" s="91">
        <v>2023</v>
      </c>
      <c r="S11" s="387"/>
    </row>
    <row r="12" spans="1:20" ht="15.75" thickBot="1">
      <c r="N12" s="377" t="s">
        <v>38</v>
      </c>
      <c r="O12" s="378"/>
      <c r="P12" s="232">
        <v>3</v>
      </c>
      <c r="Q12" s="233">
        <f>Q8+Q7+Q6</f>
        <v>100000</v>
      </c>
      <c r="R12" s="233">
        <f>R8+R7+R6</f>
        <v>0</v>
      </c>
      <c r="S12" s="234">
        <f>Q12+R12</f>
        <v>100000</v>
      </c>
    </row>
    <row r="13" spans="1:20" ht="15.75" thickTop="1"/>
  </sheetData>
  <mergeCells count="21">
    <mergeCell ref="A1:T1"/>
    <mergeCell ref="A3:A4"/>
    <mergeCell ref="B3:B4"/>
    <mergeCell ref="C3:C4"/>
    <mergeCell ref="D3:D4"/>
    <mergeCell ref="E3:E4"/>
    <mergeCell ref="F3:F4"/>
    <mergeCell ref="G3:G4"/>
    <mergeCell ref="H3:H4"/>
    <mergeCell ref="I3:I4"/>
    <mergeCell ref="J3:K3"/>
    <mergeCell ref="L3:L4"/>
    <mergeCell ref="M3:N3"/>
    <mergeCell ref="N12:O12"/>
    <mergeCell ref="P10:P11"/>
    <mergeCell ref="O3:P3"/>
    <mergeCell ref="Q3:R3"/>
    <mergeCell ref="S3:S4"/>
    <mergeCell ref="N10:O11"/>
    <mergeCell ref="Q10:R10"/>
    <mergeCell ref="S10:S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7"/>
  <sheetViews>
    <sheetView topLeftCell="F8" zoomScale="90" zoomScaleNormal="90" workbookViewId="0">
      <selection activeCell="B9" sqref="B9"/>
    </sheetView>
  </sheetViews>
  <sheetFormatPr defaultColWidth="9.140625" defaultRowHeight="15"/>
  <cols>
    <col min="1" max="1" width="5" style="17" customWidth="1"/>
    <col min="2" max="2" width="19.7109375" style="17" customWidth="1"/>
    <col min="3" max="3" width="43.140625" style="17" customWidth="1"/>
    <col min="4" max="4" width="28.42578125" style="17" customWidth="1"/>
    <col min="5" max="5" width="36.42578125" style="17" customWidth="1"/>
    <col min="6" max="7" width="22.140625" style="17" customWidth="1"/>
    <col min="8" max="8" width="49.85546875" style="17" customWidth="1"/>
    <col min="9" max="9" width="17.85546875" style="17" customWidth="1"/>
    <col min="10" max="10" width="23.28515625" style="17" customWidth="1"/>
    <col min="11" max="11" width="15.140625" style="17" customWidth="1"/>
    <col min="12" max="12" width="26.7109375" style="17" customWidth="1"/>
    <col min="13" max="13" width="12.7109375" style="17" customWidth="1"/>
    <col min="14" max="14" width="11.140625" style="17" customWidth="1"/>
    <col min="15" max="15" width="12.7109375" style="17" customWidth="1"/>
    <col min="16" max="16" width="15.85546875" style="17" customWidth="1"/>
    <col min="17" max="17" width="15.42578125" style="17" customWidth="1"/>
    <col min="18" max="18" width="16.140625" style="17" customWidth="1"/>
    <col min="19" max="19" width="18" style="17" customWidth="1"/>
    <col min="20" max="20" width="11" style="17" bestFit="1" customWidth="1"/>
    <col min="21" max="16384" width="9.140625" style="17"/>
  </cols>
  <sheetData>
    <row r="1" spans="1:20" ht="15.75">
      <c r="A1" s="388" t="s">
        <v>796</v>
      </c>
      <c r="B1" s="388"/>
      <c r="C1" s="388"/>
      <c r="D1" s="388"/>
      <c r="E1" s="388"/>
      <c r="F1" s="388"/>
      <c r="G1" s="388"/>
      <c r="H1" s="388"/>
      <c r="I1" s="388"/>
      <c r="J1" s="388"/>
      <c r="K1" s="389"/>
      <c r="L1" s="389"/>
      <c r="M1" s="389"/>
      <c r="N1" s="389"/>
      <c r="O1" s="389"/>
      <c r="P1" s="389"/>
      <c r="Q1" s="389"/>
      <c r="R1" s="389"/>
      <c r="S1" s="389"/>
      <c r="T1" s="389"/>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143" t="s">
        <v>15</v>
      </c>
      <c r="K4" s="53" t="s">
        <v>16</v>
      </c>
      <c r="L4" s="315"/>
      <c r="M4" s="143">
        <v>2022</v>
      </c>
      <c r="N4" s="143">
        <v>2023</v>
      </c>
      <c r="O4" s="143">
        <v>2022</v>
      </c>
      <c r="P4" s="143">
        <v>2023</v>
      </c>
      <c r="Q4" s="143">
        <v>2022</v>
      </c>
      <c r="R4" s="143">
        <v>2023</v>
      </c>
      <c r="S4" s="303"/>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312" customHeight="1">
      <c r="A6" s="67">
        <v>1</v>
      </c>
      <c r="B6" s="67" t="s">
        <v>59</v>
      </c>
      <c r="C6" s="67" t="s">
        <v>815</v>
      </c>
      <c r="D6" s="67" t="s">
        <v>92</v>
      </c>
      <c r="E6" s="67" t="s">
        <v>811</v>
      </c>
      <c r="F6" s="67" t="s">
        <v>61</v>
      </c>
      <c r="G6" s="16" t="s">
        <v>337</v>
      </c>
      <c r="H6" s="67" t="s">
        <v>338</v>
      </c>
      <c r="I6" s="67" t="s">
        <v>71</v>
      </c>
      <c r="J6" s="67" t="s">
        <v>339</v>
      </c>
      <c r="K6" s="68" t="s">
        <v>340</v>
      </c>
      <c r="L6" s="67" t="s">
        <v>93</v>
      </c>
      <c r="M6" s="67" t="s">
        <v>64</v>
      </c>
      <c r="N6" s="67" t="s">
        <v>66</v>
      </c>
      <c r="O6" s="89">
        <v>0</v>
      </c>
      <c r="P6" s="89">
        <v>0</v>
      </c>
      <c r="Q6" s="89">
        <v>0</v>
      </c>
      <c r="R6" s="89">
        <v>0</v>
      </c>
      <c r="S6" s="67" t="s">
        <v>699</v>
      </c>
    </row>
    <row r="7" spans="1:20" ht="300" customHeight="1">
      <c r="A7" s="67">
        <v>2</v>
      </c>
      <c r="B7" s="67" t="s">
        <v>59</v>
      </c>
      <c r="C7" s="67" t="s">
        <v>816</v>
      </c>
      <c r="D7" s="67" t="s">
        <v>211</v>
      </c>
      <c r="E7" s="67" t="s">
        <v>812</v>
      </c>
      <c r="F7" s="67" t="s">
        <v>61</v>
      </c>
      <c r="G7" s="16" t="s">
        <v>341</v>
      </c>
      <c r="H7" s="67" t="s">
        <v>342</v>
      </c>
      <c r="I7" s="67" t="s">
        <v>343</v>
      </c>
      <c r="J7" s="67" t="s">
        <v>344</v>
      </c>
      <c r="K7" s="68" t="s">
        <v>345</v>
      </c>
      <c r="L7" s="67" t="s">
        <v>346</v>
      </c>
      <c r="M7" s="67" t="s">
        <v>64</v>
      </c>
      <c r="N7" s="67" t="s">
        <v>66</v>
      </c>
      <c r="O7" s="89">
        <v>45000</v>
      </c>
      <c r="P7" s="89">
        <v>0</v>
      </c>
      <c r="Q7" s="89">
        <v>45000</v>
      </c>
      <c r="R7" s="89">
        <v>0</v>
      </c>
      <c r="S7" s="67" t="s">
        <v>699</v>
      </c>
    </row>
    <row r="8" spans="1:20" ht="300" customHeight="1">
      <c r="A8" s="67">
        <v>3</v>
      </c>
      <c r="B8" s="67" t="s">
        <v>59</v>
      </c>
      <c r="C8" s="67" t="s">
        <v>818</v>
      </c>
      <c r="D8" s="67" t="s">
        <v>60</v>
      </c>
      <c r="E8" s="67" t="s">
        <v>813</v>
      </c>
      <c r="F8" s="67" t="s">
        <v>61</v>
      </c>
      <c r="G8" s="16" t="s">
        <v>347</v>
      </c>
      <c r="H8" s="67" t="s">
        <v>348</v>
      </c>
      <c r="I8" s="67" t="s">
        <v>817</v>
      </c>
      <c r="J8" s="67" t="s">
        <v>349</v>
      </c>
      <c r="K8" s="68" t="s">
        <v>819</v>
      </c>
      <c r="L8" s="77" t="s">
        <v>350</v>
      </c>
      <c r="M8" s="67" t="s">
        <v>351</v>
      </c>
      <c r="N8" s="67" t="s">
        <v>66</v>
      </c>
      <c r="O8" s="89">
        <v>50750.1</v>
      </c>
      <c r="P8" s="89">
        <v>0</v>
      </c>
      <c r="Q8" s="89">
        <v>50750.1</v>
      </c>
      <c r="R8" s="89">
        <v>0</v>
      </c>
      <c r="S8" s="67" t="s">
        <v>699</v>
      </c>
    </row>
    <row r="9" spans="1:20" ht="180">
      <c r="A9" s="67">
        <v>4</v>
      </c>
      <c r="B9" s="67" t="s">
        <v>59</v>
      </c>
      <c r="C9" s="67" t="s">
        <v>821</v>
      </c>
      <c r="D9" s="67" t="s">
        <v>94</v>
      </c>
      <c r="E9" s="67" t="s">
        <v>814</v>
      </c>
      <c r="F9" s="67" t="s">
        <v>61</v>
      </c>
      <c r="G9" s="16" t="s">
        <v>352</v>
      </c>
      <c r="H9" s="67" t="s">
        <v>353</v>
      </c>
      <c r="I9" s="67" t="s">
        <v>820</v>
      </c>
      <c r="J9" s="67" t="s">
        <v>354</v>
      </c>
      <c r="K9" s="67" t="s">
        <v>355</v>
      </c>
      <c r="L9" s="67" t="s">
        <v>356</v>
      </c>
      <c r="M9" s="67" t="s">
        <v>357</v>
      </c>
      <c r="N9" s="67" t="s">
        <v>66</v>
      </c>
      <c r="O9" s="89">
        <v>4249.8999999999996</v>
      </c>
      <c r="P9" s="89">
        <v>0</v>
      </c>
      <c r="Q9" s="89">
        <v>4249.8999999999996</v>
      </c>
      <c r="R9" s="89">
        <v>0</v>
      </c>
      <c r="S9" s="67" t="s">
        <v>699</v>
      </c>
    </row>
    <row r="10" spans="1:20" ht="15.75" thickBot="1">
      <c r="A10" s="73"/>
      <c r="B10" s="73"/>
      <c r="C10" s="73"/>
      <c r="D10" s="73"/>
      <c r="E10" s="73"/>
      <c r="F10" s="73"/>
      <c r="G10" s="73"/>
      <c r="H10" s="73"/>
      <c r="I10" s="73"/>
      <c r="J10" s="73"/>
      <c r="K10" s="73"/>
      <c r="L10" s="73"/>
      <c r="M10" s="73"/>
      <c r="N10" s="73"/>
      <c r="O10" s="73"/>
      <c r="P10" s="73"/>
      <c r="Q10" s="73"/>
      <c r="R10" s="73"/>
      <c r="S10" s="73"/>
    </row>
    <row r="11" spans="1:20" ht="15.75" thickTop="1">
      <c r="A11" s="73"/>
      <c r="B11" s="73"/>
      <c r="C11" s="73"/>
      <c r="D11" s="73"/>
      <c r="E11" s="73"/>
      <c r="F11" s="73"/>
      <c r="G11" s="73"/>
      <c r="H11" s="73"/>
      <c r="I11" s="73"/>
      <c r="J11" s="73"/>
      <c r="K11" s="73"/>
      <c r="L11" s="73"/>
      <c r="M11" s="73"/>
      <c r="N11" s="337"/>
      <c r="O11" s="338"/>
      <c r="P11" s="341" t="s">
        <v>36</v>
      </c>
      <c r="Q11" s="343" t="s">
        <v>37</v>
      </c>
      <c r="R11" s="344"/>
      <c r="S11" s="345" t="s">
        <v>409</v>
      </c>
    </row>
    <row r="12" spans="1:20">
      <c r="A12" s="73"/>
      <c r="B12" s="73"/>
      <c r="C12" s="73"/>
      <c r="D12" s="73"/>
      <c r="E12" s="73"/>
      <c r="F12" s="73"/>
      <c r="G12" s="73"/>
      <c r="H12" s="73"/>
      <c r="I12" s="73"/>
      <c r="J12" s="73"/>
      <c r="K12" s="73"/>
      <c r="L12" s="73"/>
      <c r="M12" s="73"/>
      <c r="N12" s="339"/>
      <c r="O12" s="340"/>
      <c r="P12" s="342"/>
      <c r="Q12" s="138">
        <v>2022</v>
      </c>
      <c r="R12" s="138">
        <v>2023</v>
      </c>
      <c r="S12" s="346"/>
    </row>
    <row r="13" spans="1:20" ht="15.75" thickBot="1">
      <c r="A13" s="73"/>
      <c r="B13" s="73"/>
      <c r="C13" s="73"/>
      <c r="D13" s="73"/>
      <c r="E13" s="73"/>
      <c r="F13" s="73"/>
      <c r="G13" s="73"/>
      <c r="H13" s="73"/>
      <c r="I13" s="73"/>
      <c r="J13" s="73"/>
      <c r="K13" s="73"/>
      <c r="L13" s="73"/>
      <c r="M13" s="73"/>
      <c r="N13" s="347" t="s">
        <v>38</v>
      </c>
      <c r="O13" s="348"/>
      <c r="P13" s="220">
        <v>4</v>
      </c>
      <c r="Q13" s="221">
        <f>Q9+Q8+Q7+Q6</f>
        <v>100000</v>
      </c>
      <c r="R13" s="221">
        <v>0</v>
      </c>
      <c r="S13" s="222">
        <f>Q13+R13</f>
        <v>100000</v>
      </c>
    </row>
    <row r="14" spans="1:20" ht="15.75" thickTop="1">
      <c r="P14" s="58"/>
    </row>
    <row r="15" spans="1:20">
      <c r="P15" s="58"/>
    </row>
    <row r="17" spans="19:19">
      <c r="S17" s="85"/>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3:O13"/>
    <mergeCell ref="S3:S4"/>
    <mergeCell ref="N11:O12"/>
    <mergeCell ref="P11:P12"/>
    <mergeCell ref="Q11:R11"/>
    <mergeCell ref="S11:S1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4"/>
  <sheetViews>
    <sheetView topLeftCell="I9" zoomScale="110" zoomScaleNormal="110" workbookViewId="0">
      <selection activeCell="N18" sqref="N18"/>
    </sheetView>
  </sheetViews>
  <sheetFormatPr defaultColWidth="9.140625" defaultRowHeight="15"/>
  <cols>
    <col min="1" max="1" width="7.28515625" style="38" customWidth="1"/>
    <col min="2" max="2" width="19.42578125" style="38" bestFit="1" customWidth="1"/>
    <col min="3" max="3" width="52.28515625" style="38" customWidth="1"/>
    <col min="4" max="4" width="20.28515625" style="38" bestFit="1" customWidth="1"/>
    <col min="5" max="5" width="32.140625" style="38" customWidth="1"/>
    <col min="6" max="6" width="22.140625" style="38" customWidth="1"/>
    <col min="7" max="7" width="17" style="38" customWidth="1"/>
    <col min="8" max="8" width="49.85546875" style="38" customWidth="1"/>
    <col min="9" max="9" width="23.5703125" style="38" customWidth="1"/>
    <col min="10" max="10" width="23.28515625" style="38" customWidth="1"/>
    <col min="11" max="11" width="22" style="40" customWidth="1"/>
    <col min="12" max="12" width="26.7109375" style="38" customWidth="1"/>
    <col min="13" max="13" width="16.7109375" style="40" customWidth="1"/>
    <col min="14" max="14" width="15.5703125" style="40" customWidth="1"/>
    <col min="15" max="15" width="18.7109375" style="40" customWidth="1"/>
    <col min="16" max="16" width="17" style="40" customWidth="1"/>
    <col min="17" max="17" width="17.140625" style="38" customWidth="1"/>
    <col min="18" max="18" width="18" style="38" customWidth="1"/>
    <col min="19" max="19" width="23.5703125" style="38" customWidth="1"/>
    <col min="20" max="20" width="19.28515625" style="38" customWidth="1"/>
    <col min="21" max="16384" width="9.140625" style="38"/>
  </cols>
  <sheetData>
    <row r="1" spans="1:20" ht="15.75">
      <c r="A1" s="333" t="s">
        <v>797</v>
      </c>
      <c r="B1" s="333"/>
      <c r="C1" s="333"/>
      <c r="D1" s="333"/>
      <c r="E1" s="333"/>
      <c r="F1" s="333"/>
      <c r="G1" s="333"/>
      <c r="H1" s="333"/>
      <c r="I1" s="333"/>
      <c r="J1" s="333"/>
      <c r="K1" s="393"/>
      <c r="L1" s="393"/>
      <c r="M1" s="393"/>
      <c r="N1" s="393"/>
      <c r="O1" s="393"/>
      <c r="P1" s="393"/>
      <c r="Q1" s="393"/>
      <c r="R1" s="393"/>
      <c r="S1" s="393"/>
      <c r="T1" s="393"/>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31" t="s">
        <v>15</v>
      </c>
      <c r="K4" s="24" t="s">
        <v>16</v>
      </c>
      <c r="L4" s="315"/>
      <c r="M4" s="31">
        <v>2022</v>
      </c>
      <c r="N4" s="31">
        <v>2023</v>
      </c>
      <c r="O4" s="31">
        <v>2022</v>
      </c>
      <c r="P4" s="31">
        <v>2023</v>
      </c>
      <c r="Q4" s="31">
        <v>2022</v>
      </c>
      <c r="R4" s="31">
        <v>2023</v>
      </c>
      <c r="S4" s="303"/>
    </row>
    <row r="5" spans="1:20" ht="15.75" thickBot="1">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8" customFormat="1" ht="252">
      <c r="A6" s="66">
        <v>1</v>
      </c>
      <c r="B6" s="67" t="s">
        <v>68</v>
      </c>
      <c r="C6" s="26" t="s">
        <v>822</v>
      </c>
      <c r="D6" s="26" t="s">
        <v>92</v>
      </c>
      <c r="E6" s="26" t="s">
        <v>207</v>
      </c>
      <c r="F6" s="27" t="s">
        <v>75</v>
      </c>
      <c r="G6" s="16" t="s">
        <v>206</v>
      </c>
      <c r="H6" s="67" t="s">
        <v>95</v>
      </c>
      <c r="I6" s="67" t="s">
        <v>208</v>
      </c>
      <c r="J6" s="67" t="s">
        <v>209</v>
      </c>
      <c r="K6" s="68" t="s">
        <v>210</v>
      </c>
      <c r="L6" s="67" t="s">
        <v>96</v>
      </c>
      <c r="M6" s="67" t="s">
        <v>64</v>
      </c>
      <c r="N6" s="67" t="s">
        <v>66</v>
      </c>
      <c r="O6" s="89">
        <v>48000</v>
      </c>
      <c r="P6" s="89">
        <v>0</v>
      </c>
      <c r="Q6" s="89">
        <v>0</v>
      </c>
      <c r="R6" s="89">
        <v>0</v>
      </c>
      <c r="S6" s="67" t="s">
        <v>161</v>
      </c>
    </row>
    <row r="7" spans="1:20" s="8" customFormat="1" ht="276">
      <c r="A7" s="66">
        <v>2</v>
      </c>
      <c r="B7" s="67" t="s">
        <v>68</v>
      </c>
      <c r="C7" s="26" t="s">
        <v>822</v>
      </c>
      <c r="D7" s="67" t="s">
        <v>211</v>
      </c>
      <c r="E7" s="67" t="s">
        <v>225</v>
      </c>
      <c r="F7" s="67" t="s">
        <v>212</v>
      </c>
      <c r="G7" s="16" t="s">
        <v>213</v>
      </c>
      <c r="H7" s="67" t="s">
        <v>226</v>
      </c>
      <c r="I7" s="67" t="s">
        <v>214</v>
      </c>
      <c r="J7" s="67" t="s">
        <v>215</v>
      </c>
      <c r="K7" s="68" t="s">
        <v>224</v>
      </c>
      <c r="L7" s="67" t="s">
        <v>216</v>
      </c>
      <c r="M7" s="67" t="s">
        <v>64</v>
      </c>
      <c r="N7" s="67" t="s">
        <v>66</v>
      </c>
      <c r="O7" s="89">
        <v>0</v>
      </c>
      <c r="P7" s="89">
        <v>0</v>
      </c>
      <c r="Q7" s="89">
        <v>0</v>
      </c>
      <c r="R7" s="89">
        <v>0</v>
      </c>
      <c r="S7" s="67" t="s">
        <v>161</v>
      </c>
    </row>
    <row r="8" spans="1:20" ht="240">
      <c r="A8" s="77">
        <v>3</v>
      </c>
      <c r="B8" s="67" t="s">
        <v>68</v>
      </c>
      <c r="C8" s="26" t="s">
        <v>822</v>
      </c>
      <c r="D8" s="67" t="s">
        <v>217</v>
      </c>
      <c r="E8" s="67" t="s">
        <v>229</v>
      </c>
      <c r="F8" s="67" t="s">
        <v>212</v>
      </c>
      <c r="G8" s="16" t="s">
        <v>218</v>
      </c>
      <c r="H8" s="67" t="s">
        <v>230</v>
      </c>
      <c r="I8" s="67" t="s">
        <v>227</v>
      </c>
      <c r="J8" s="67" t="s">
        <v>223</v>
      </c>
      <c r="K8" s="67" t="s">
        <v>228</v>
      </c>
      <c r="L8" s="67" t="s">
        <v>219</v>
      </c>
      <c r="M8" s="67" t="s">
        <v>64</v>
      </c>
      <c r="N8" s="67" t="s">
        <v>66</v>
      </c>
      <c r="O8" s="89">
        <v>50000</v>
      </c>
      <c r="P8" s="89">
        <v>0</v>
      </c>
      <c r="Q8" s="89">
        <v>50000</v>
      </c>
      <c r="R8" s="89">
        <v>0</v>
      </c>
      <c r="S8" s="67" t="s">
        <v>161</v>
      </c>
    </row>
    <row r="9" spans="1:20" ht="276">
      <c r="A9" s="77">
        <v>4</v>
      </c>
      <c r="B9" s="67" t="s">
        <v>68</v>
      </c>
      <c r="C9" s="67" t="s">
        <v>233</v>
      </c>
      <c r="D9" s="67" t="s">
        <v>217</v>
      </c>
      <c r="E9" s="67" t="s">
        <v>232</v>
      </c>
      <c r="F9" s="67" t="s">
        <v>212</v>
      </c>
      <c r="G9" s="16" t="s">
        <v>220</v>
      </c>
      <c r="H9" s="67" t="s">
        <v>221</v>
      </c>
      <c r="I9" s="67" t="s">
        <v>222</v>
      </c>
      <c r="J9" s="67" t="s">
        <v>231</v>
      </c>
      <c r="K9" s="67">
        <v>1</v>
      </c>
      <c r="L9" s="67" t="s">
        <v>116</v>
      </c>
      <c r="M9" s="67" t="s">
        <v>64</v>
      </c>
      <c r="N9" s="67" t="s">
        <v>66</v>
      </c>
      <c r="O9" s="89">
        <v>12000</v>
      </c>
      <c r="P9" s="89">
        <v>0</v>
      </c>
      <c r="Q9" s="89">
        <v>12000</v>
      </c>
      <c r="R9" s="89">
        <v>0</v>
      </c>
      <c r="S9" s="67" t="s">
        <v>161</v>
      </c>
    </row>
    <row r="10" spans="1:20" s="63" customFormat="1" ht="15.75" thickBot="1">
      <c r="K10" s="58"/>
      <c r="M10" s="58"/>
      <c r="N10" s="58"/>
      <c r="O10" s="58"/>
      <c r="P10" s="58"/>
    </row>
    <row r="11" spans="1:20" ht="15.75" thickTop="1">
      <c r="N11" s="390"/>
      <c r="O11" s="382"/>
      <c r="P11" s="379" t="s">
        <v>149</v>
      </c>
      <c r="Q11" s="385" t="s">
        <v>150</v>
      </c>
      <c r="R11" s="386"/>
      <c r="S11" s="391" t="s">
        <v>409</v>
      </c>
    </row>
    <row r="12" spans="1:20">
      <c r="N12" s="383"/>
      <c r="O12" s="384"/>
      <c r="P12" s="380"/>
      <c r="Q12" s="91">
        <v>2022</v>
      </c>
      <c r="R12" s="91">
        <v>2023</v>
      </c>
      <c r="S12" s="392"/>
    </row>
    <row r="13" spans="1:20" ht="15.75" thickBot="1">
      <c r="N13" s="377" t="s">
        <v>38</v>
      </c>
      <c r="O13" s="378"/>
      <c r="P13" s="235">
        <v>4</v>
      </c>
      <c r="Q13" s="236">
        <f>Q9+Q8+Q7+Q6</f>
        <v>62000</v>
      </c>
      <c r="R13" s="236">
        <f>R9+R8+R7+R6</f>
        <v>0</v>
      </c>
      <c r="S13" s="237">
        <f>Q13+R13</f>
        <v>62000</v>
      </c>
    </row>
    <row r="14" spans="1:20" ht="15.75" thickTop="1"/>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3:O13"/>
    <mergeCell ref="P11:P12"/>
    <mergeCell ref="S3:S4"/>
    <mergeCell ref="N11:O12"/>
    <mergeCell ref="S11:S12"/>
    <mergeCell ref="Q11:R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5"/>
  <sheetViews>
    <sheetView zoomScale="70" zoomScaleNormal="70" workbookViewId="0">
      <pane ySplit="3" topLeftCell="A4" activePane="bottomLeft" state="frozen"/>
      <selection activeCell="A3" sqref="A3"/>
      <selection pane="bottomLeft" activeCell="D7" sqref="D7"/>
    </sheetView>
  </sheetViews>
  <sheetFormatPr defaultColWidth="9.140625" defaultRowHeight="15"/>
  <cols>
    <col min="1" max="1" width="3.85546875" style="38" bestFit="1" customWidth="1"/>
    <col min="2" max="2" width="14.85546875" style="38" customWidth="1"/>
    <col min="3" max="3" width="66.28515625" style="38" customWidth="1"/>
    <col min="4" max="4" width="19.140625" style="38" customWidth="1"/>
    <col min="5" max="5" width="48.28515625" style="38" customWidth="1"/>
    <col min="6" max="6" width="17.28515625" style="38" customWidth="1"/>
    <col min="7" max="7" width="23" style="38" customWidth="1"/>
    <col min="8" max="8" width="64" style="38" customWidth="1"/>
    <col min="9" max="9" width="17" style="38" customWidth="1"/>
    <col min="10" max="10" width="16.28515625" style="38" customWidth="1"/>
    <col min="11" max="11" width="9.140625" style="38"/>
    <col min="12" max="12" width="20.85546875" style="38" customWidth="1"/>
    <col min="13" max="13" width="9.28515625" style="38" bestFit="1" customWidth="1"/>
    <col min="14" max="14" width="7.7109375" style="38" customWidth="1"/>
    <col min="15" max="15" width="12.7109375" style="38" bestFit="1" customWidth="1"/>
    <col min="16" max="16" width="12.5703125" style="38" customWidth="1"/>
    <col min="17" max="17" width="17.85546875" style="38" customWidth="1"/>
    <col min="18" max="18" width="17.140625" style="38" customWidth="1"/>
    <col min="19" max="19" width="19.85546875" style="38" customWidth="1"/>
    <col min="20" max="16384" width="9.140625" style="38"/>
  </cols>
  <sheetData>
    <row r="1" spans="1:20" ht="15.75">
      <c r="A1" s="333" t="s">
        <v>785</v>
      </c>
      <c r="B1" s="333"/>
      <c r="C1" s="333"/>
      <c r="D1" s="333"/>
      <c r="E1" s="333"/>
      <c r="F1" s="333"/>
      <c r="G1" s="333"/>
      <c r="H1" s="333"/>
      <c r="I1" s="333"/>
      <c r="J1" s="333"/>
      <c r="K1" s="393"/>
      <c r="L1" s="393"/>
      <c r="M1" s="393"/>
      <c r="N1" s="393"/>
      <c r="O1" s="393"/>
      <c r="P1" s="393"/>
      <c r="Q1" s="393"/>
      <c r="R1" s="393"/>
      <c r="S1" s="393"/>
      <c r="T1" s="393"/>
    </row>
    <row r="2" spans="1:20">
      <c r="K2" s="40"/>
      <c r="M2" s="40"/>
      <c r="N2" s="40"/>
      <c r="O2" s="40"/>
      <c r="P2" s="40"/>
    </row>
    <row r="3" spans="1:20" ht="69"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ht="24">
      <c r="A4" s="315"/>
      <c r="B4" s="315"/>
      <c r="C4" s="315"/>
      <c r="D4" s="315"/>
      <c r="E4" s="315"/>
      <c r="F4" s="315"/>
      <c r="G4" s="315"/>
      <c r="H4" s="315"/>
      <c r="I4" s="315"/>
      <c r="J4" s="31" t="s">
        <v>15</v>
      </c>
      <c r="K4" s="24" t="s">
        <v>16</v>
      </c>
      <c r="L4" s="315"/>
      <c r="M4" s="143">
        <v>2022</v>
      </c>
      <c r="N4" s="143">
        <v>2023</v>
      </c>
      <c r="O4" s="143">
        <v>2022</v>
      </c>
      <c r="P4" s="143">
        <v>2023</v>
      </c>
      <c r="Q4" s="143">
        <v>2022</v>
      </c>
      <c r="R4" s="143">
        <v>2023</v>
      </c>
      <c r="S4" s="303"/>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276">
      <c r="A6" s="66">
        <v>1</v>
      </c>
      <c r="B6" s="67" t="s">
        <v>59</v>
      </c>
      <c r="C6" s="67" t="s">
        <v>702</v>
      </c>
      <c r="D6" s="67" t="s">
        <v>60</v>
      </c>
      <c r="E6" s="67" t="s">
        <v>701</v>
      </c>
      <c r="F6" s="67" t="s">
        <v>131</v>
      </c>
      <c r="G6" s="16" t="s">
        <v>700</v>
      </c>
      <c r="H6" s="67" t="s">
        <v>703</v>
      </c>
      <c r="I6" s="67" t="s">
        <v>71</v>
      </c>
      <c r="J6" s="67" t="s">
        <v>114</v>
      </c>
      <c r="K6" s="68" t="s">
        <v>97</v>
      </c>
      <c r="L6" s="67" t="s">
        <v>113</v>
      </c>
      <c r="M6" s="67" t="s">
        <v>64</v>
      </c>
      <c r="N6" s="67" t="s">
        <v>63</v>
      </c>
      <c r="O6" s="89">
        <v>12000</v>
      </c>
      <c r="P6" s="89">
        <v>0</v>
      </c>
      <c r="Q6" s="89">
        <v>8000</v>
      </c>
      <c r="R6" s="89">
        <v>0</v>
      </c>
      <c r="S6" s="81" t="s">
        <v>162</v>
      </c>
    </row>
    <row r="7" spans="1:20" s="1" customFormat="1" ht="300" customHeight="1">
      <c r="A7" s="66">
        <v>2</v>
      </c>
      <c r="B7" s="67" t="s">
        <v>59</v>
      </c>
      <c r="C7" s="67" t="s">
        <v>702</v>
      </c>
      <c r="D7" s="67" t="s">
        <v>573</v>
      </c>
      <c r="E7" s="16" t="s">
        <v>706</v>
      </c>
      <c r="F7" s="67" t="s">
        <v>61</v>
      </c>
      <c r="G7" s="16" t="s">
        <v>704</v>
      </c>
      <c r="H7" s="67" t="s">
        <v>707</v>
      </c>
      <c r="I7" s="67" t="s">
        <v>705</v>
      </c>
      <c r="J7" s="67" t="s">
        <v>708</v>
      </c>
      <c r="K7" s="68" t="s">
        <v>709</v>
      </c>
      <c r="L7" s="67" t="s">
        <v>113</v>
      </c>
      <c r="M7" s="67" t="s">
        <v>64</v>
      </c>
      <c r="N7" s="67" t="s">
        <v>63</v>
      </c>
      <c r="O7" s="89">
        <v>85000</v>
      </c>
      <c r="Q7" s="89">
        <v>85000</v>
      </c>
      <c r="R7" s="89">
        <v>0</v>
      </c>
      <c r="S7" s="81" t="s">
        <v>162</v>
      </c>
    </row>
    <row r="8" spans="1:20" s="1" customFormat="1" ht="380.25" customHeight="1">
      <c r="A8" s="67">
        <v>3</v>
      </c>
      <c r="B8" s="67" t="s">
        <v>59</v>
      </c>
      <c r="C8" s="67" t="s">
        <v>714</v>
      </c>
      <c r="D8" s="67" t="s">
        <v>573</v>
      </c>
      <c r="E8" s="16" t="s">
        <v>713</v>
      </c>
      <c r="F8" s="67" t="s">
        <v>61</v>
      </c>
      <c r="G8" s="16" t="s">
        <v>710</v>
      </c>
      <c r="H8" s="67" t="s">
        <v>715</v>
      </c>
      <c r="I8" s="67" t="s">
        <v>711</v>
      </c>
      <c r="J8" s="67" t="s">
        <v>716</v>
      </c>
      <c r="K8" s="68" t="s">
        <v>717</v>
      </c>
      <c r="L8" s="67" t="s">
        <v>712</v>
      </c>
      <c r="M8" s="67" t="s">
        <v>64</v>
      </c>
      <c r="N8" s="67" t="s">
        <v>63</v>
      </c>
      <c r="O8" s="89">
        <v>12000</v>
      </c>
      <c r="P8" s="89">
        <v>0</v>
      </c>
      <c r="Q8" s="89">
        <v>12000</v>
      </c>
      <c r="R8" s="89">
        <v>0</v>
      </c>
      <c r="S8" s="81" t="s">
        <v>162</v>
      </c>
    </row>
    <row r="9" spans="1:20" ht="299.25" customHeight="1">
      <c r="A9" s="67">
        <v>4</v>
      </c>
      <c r="B9" s="67" t="s">
        <v>59</v>
      </c>
      <c r="C9" s="67" t="s">
        <v>721</v>
      </c>
      <c r="D9" s="67" t="s">
        <v>573</v>
      </c>
      <c r="E9" s="16" t="s">
        <v>720</v>
      </c>
      <c r="F9" s="67" t="s">
        <v>61</v>
      </c>
      <c r="G9" s="16" t="s">
        <v>718</v>
      </c>
      <c r="H9" s="67" t="s">
        <v>722</v>
      </c>
      <c r="I9" s="67" t="s">
        <v>711</v>
      </c>
      <c r="J9" s="67" t="s">
        <v>716</v>
      </c>
      <c r="K9" s="68" t="s">
        <v>723</v>
      </c>
      <c r="L9" s="67" t="s">
        <v>719</v>
      </c>
      <c r="M9" s="67" t="s">
        <v>64</v>
      </c>
      <c r="N9" s="67" t="s">
        <v>63</v>
      </c>
      <c r="O9" s="89">
        <v>18000</v>
      </c>
      <c r="P9" s="89">
        <v>0</v>
      </c>
      <c r="Q9" s="89">
        <v>18000</v>
      </c>
      <c r="R9" s="89">
        <v>0</v>
      </c>
      <c r="S9" s="81" t="s">
        <v>162</v>
      </c>
    </row>
    <row r="10" spans="1:20" ht="276">
      <c r="A10" s="67">
        <v>5</v>
      </c>
      <c r="B10" s="67" t="s">
        <v>59</v>
      </c>
      <c r="C10" s="67" t="s">
        <v>680</v>
      </c>
      <c r="D10" s="67" t="s">
        <v>573</v>
      </c>
      <c r="E10" s="16" t="s">
        <v>727</v>
      </c>
      <c r="F10" s="67" t="s">
        <v>61</v>
      </c>
      <c r="G10" s="16" t="s">
        <v>724</v>
      </c>
      <c r="H10" s="67" t="s">
        <v>728</v>
      </c>
      <c r="I10" s="67" t="s">
        <v>725</v>
      </c>
      <c r="J10" s="67" t="s">
        <v>729</v>
      </c>
      <c r="K10" s="68" t="s">
        <v>730</v>
      </c>
      <c r="L10" s="67" t="s">
        <v>726</v>
      </c>
      <c r="M10" s="67" t="s">
        <v>73</v>
      </c>
      <c r="N10" s="67" t="s">
        <v>63</v>
      </c>
      <c r="O10" s="89">
        <v>140000</v>
      </c>
      <c r="P10" s="89">
        <v>0</v>
      </c>
      <c r="Q10" s="89">
        <v>140000</v>
      </c>
      <c r="R10" s="89">
        <v>0</v>
      </c>
      <c r="S10" s="81" t="s">
        <v>162</v>
      </c>
    </row>
    <row r="11" spans="1:20" ht="15.75" thickBot="1"/>
    <row r="12" spans="1:20" ht="15.75" thickTop="1">
      <c r="O12" s="394"/>
      <c r="P12" s="379" t="s">
        <v>149</v>
      </c>
      <c r="Q12" s="385" t="s">
        <v>150</v>
      </c>
      <c r="R12" s="386"/>
      <c r="S12" s="391" t="s">
        <v>409</v>
      </c>
    </row>
    <row r="13" spans="1:20">
      <c r="O13" s="395"/>
      <c r="P13" s="380"/>
      <c r="Q13" s="91">
        <v>2022</v>
      </c>
      <c r="R13" s="91">
        <v>2023</v>
      </c>
      <c r="S13" s="392"/>
    </row>
    <row r="14" spans="1:20" ht="15.75" customHeight="1" thickBot="1">
      <c r="O14" s="238" t="s">
        <v>58</v>
      </c>
      <c r="P14" s="232">
        <v>5</v>
      </c>
      <c r="Q14" s="233">
        <f>Q10+Q9+Q8+Q7+Q6</f>
        <v>263000</v>
      </c>
      <c r="R14" s="233">
        <f>R10+R9+R8+R7+R6</f>
        <v>0</v>
      </c>
      <c r="S14" s="239">
        <f>Q14+R14</f>
        <v>263000</v>
      </c>
    </row>
    <row r="15" spans="1:20" ht="15.75" thickTop="1"/>
  </sheetData>
  <mergeCells count="20">
    <mergeCell ref="S12:S13"/>
    <mergeCell ref="M3:N3"/>
    <mergeCell ref="O3:P3"/>
    <mergeCell ref="Q3:R3"/>
    <mergeCell ref="O12:O13"/>
    <mergeCell ref="Q12:R12"/>
    <mergeCell ref="P12:P13"/>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55"/>
  <sheetViews>
    <sheetView topLeftCell="H18" zoomScale="130" zoomScaleNormal="130" workbookViewId="0">
      <selection activeCell="Q23" sqref="Q23"/>
    </sheetView>
  </sheetViews>
  <sheetFormatPr defaultRowHeight="15"/>
  <cols>
    <col min="1" max="1" width="5.140625" style="51" customWidth="1"/>
    <col min="2" max="2" width="16.5703125" style="51" customWidth="1"/>
    <col min="3" max="3" width="61.140625" style="51" customWidth="1"/>
    <col min="4" max="4" width="25" style="51" customWidth="1"/>
    <col min="5" max="5" width="41.7109375" style="51" customWidth="1"/>
    <col min="6" max="6" width="17.140625" style="51" customWidth="1"/>
    <col min="7" max="7" width="26" style="46" customWidth="1"/>
    <col min="8" max="8" width="34.85546875" style="51" customWidth="1"/>
    <col min="9" max="9" width="12.42578125" style="51" customWidth="1"/>
    <col min="10" max="10" width="16.85546875" style="51" customWidth="1"/>
    <col min="11" max="11" width="11.5703125" style="51" customWidth="1"/>
    <col min="12" max="12" width="13.5703125" style="51" customWidth="1"/>
    <col min="13" max="13" width="11" style="51" customWidth="1"/>
    <col min="14" max="14" width="10.7109375" style="51" customWidth="1"/>
    <col min="15" max="15" width="15.28515625" style="51" customWidth="1"/>
    <col min="16" max="16" width="15.7109375" style="51" customWidth="1"/>
    <col min="17" max="17" width="15.42578125" style="51" customWidth="1"/>
    <col min="18" max="18" width="15.28515625" style="51" customWidth="1"/>
    <col min="19" max="19" width="19.7109375" style="51" customWidth="1"/>
    <col min="20" max="254" width="9.140625" style="51"/>
    <col min="255" max="255" width="8.28515625" style="51" customWidth="1"/>
    <col min="256" max="256" width="9.140625" style="51"/>
    <col min="257" max="257" width="27" style="51" customWidth="1"/>
    <col min="258" max="258" width="9.140625" style="51"/>
    <col min="259" max="259" width="13" style="51" customWidth="1"/>
    <col min="260" max="260" width="20" style="51" customWidth="1"/>
    <col min="261" max="262" width="13.5703125" style="51" customWidth="1"/>
    <col min="263" max="263" width="9.42578125" style="51" bestFit="1" customWidth="1"/>
    <col min="264" max="265" width="9.140625" style="51"/>
    <col min="266" max="266" width="20.28515625" style="51" customWidth="1"/>
    <col min="267" max="267" width="24.85546875" style="51" customWidth="1"/>
    <col min="268" max="268" width="25" style="51" customWidth="1"/>
    <col min="269" max="269" width="26" style="51" customWidth="1"/>
    <col min="270" max="270" width="16.5703125" style="51" customWidth="1"/>
    <col min="271" max="271" width="40.28515625" style="51" customWidth="1"/>
    <col min="272" max="272" width="24.140625" style="51" customWidth="1"/>
    <col min="273" max="273" width="36.28515625" style="51" customWidth="1"/>
    <col min="274" max="274" width="50.7109375" style="51" customWidth="1"/>
    <col min="275" max="510" width="9.140625" style="51"/>
    <col min="511" max="511" width="8.28515625" style="51" customWidth="1"/>
    <col min="512" max="512" width="9.140625" style="51"/>
    <col min="513" max="513" width="27" style="51" customWidth="1"/>
    <col min="514" max="514" width="9.140625" style="51"/>
    <col min="515" max="515" width="13" style="51" customWidth="1"/>
    <col min="516" max="516" width="20" style="51" customWidth="1"/>
    <col min="517" max="518" width="13.5703125" style="51" customWidth="1"/>
    <col min="519" max="519" width="9.42578125" style="51" bestFit="1" customWidth="1"/>
    <col min="520" max="521" width="9.140625" style="51"/>
    <col min="522" max="522" width="20.28515625" style="51" customWidth="1"/>
    <col min="523" max="523" width="24.85546875" style="51" customWidth="1"/>
    <col min="524" max="524" width="25" style="51" customWidth="1"/>
    <col min="525" max="525" width="26" style="51" customWidth="1"/>
    <col min="526" max="526" width="16.5703125" style="51" customWidth="1"/>
    <col min="527" max="527" width="40.28515625" style="51" customWidth="1"/>
    <col min="528" max="528" width="24.140625" style="51" customWidth="1"/>
    <col min="529" max="529" width="36.28515625" style="51" customWidth="1"/>
    <col min="530" max="530" width="50.7109375" style="51" customWidth="1"/>
    <col min="531" max="766" width="9.140625" style="51"/>
    <col min="767" max="767" width="8.28515625" style="51" customWidth="1"/>
    <col min="768" max="768" width="9.140625" style="51"/>
    <col min="769" max="769" width="27" style="51" customWidth="1"/>
    <col min="770" max="770" width="9.140625" style="51"/>
    <col min="771" max="771" width="13" style="51" customWidth="1"/>
    <col min="772" max="772" width="20" style="51" customWidth="1"/>
    <col min="773" max="774" width="13.5703125" style="51" customWidth="1"/>
    <col min="775" max="775" width="9.42578125" style="51" bestFit="1" customWidth="1"/>
    <col min="776" max="777" width="9.140625" style="51"/>
    <col min="778" max="778" width="20.28515625" style="51" customWidth="1"/>
    <col min="779" max="779" width="24.85546875" style="51" customWidth="1"/>
    <col min="780" max="780" width="25" style="51" customWidth="1"/>
    <col min="781" max="781" width="26" style="51" customWidth="1"/>
    <col min="782" max="782" width="16.5703125" style="51" customWidth="1"/>
    <col min="783" max="783" width="40.28515625" style="51" customWidth="1"/>
    <col min="784" max="784" width="24.140625" style="51" customWidth="1"/>
    <col min="785" max="785" width="36.28515625" style="51" customWidth="1"/>
    <col min="786" max="786" width="50.7109375" style="51" customWidth="1"/>
    <col min="787" max="1022" width="9.140625" style="51"/>
    <col min="1023" max="1023" width="8.28515625" style="51" customWidth="1"/>
    <col min="1024" max="1024" width="9.140625" style="51"/>
    <col min="1025" max="1025" width="27" style="51" customWidth="1"/>
    <col min="1026" max="1026" width="9.140625" style="51"/>
    <col min="1027" max="1027" width="13" style="51" customWidth="1"/>
    <col min="1028" max="1028" width="20" style="51" customWidth="1"/>
    <col min="1029" max="1030" width="13.5703125" style="51" customWidth="1"/>
    <col min="1031" max="1031" width="9.42578125" style="51" bestFit="1" customWidth="1"/>
    <col min="1032" max="1033" width="9.140625" style="51"/>
    <col min="1034" max="1034" width="20.28515625" style="51" customWidth="1"/>
    <col min="1035" max="1035" width="24.85546875" style="51" customWidth="1"/>
    <col min="1036" max="1036" width="25" style="51" customWidth="1"/>
    <col min="1037" max="1037" width="26" style="51" customWidth="1"/>
    <col min="1038" max="1038" width="16.5703125" style="51" customWidth="1"/>
    <col min="1039" max="1039" width="40.28515625" style="51" customWidth="1"/>
    <col min="1040" max="1040" width="24.140625" style="51" customWidth="1"/>
    <col min="1041" max="1041" width="36.28515625" style="51" customWidth="1"/>
    <col min="1042" max="1042" width="50.7109375" style="51" customWidth="1"/>
    <col min="1043" max="1278" width="9.140625" style="51"/>
    <col min="1279" max="1279" width="8.28515625" style="51" customWidth="1"/>
    <col min="1280" max="1280" width="9.140625" style="51"/>
    <col min="1281" max="1281" width="27" style="51" customWidth="1"/>
    <col min="1282" max="1282" width="9.140625" style="51"/>
    <col min="1283" max="1283" width="13" style="51" customWidth="1"/>
    <col min="1284" max="1284" width="20" style="51" customWidth="1"/>
    <col min="1285" max="1286" width="13.5703125" style="51" customWidth="1"/>
    <col min="1287" max="1287" width="9.42578125" style="51" bestFit="1" customWidth="1"/>
    <col min="1288" max="1289" width="9.140625" style="51"/>
    <col min="1290" max="1290" width="20.28515625" style="51" customWidth="1"/>
    <col min="1291" max="1291" width="24.85546875" style="51" customWidth="1"/>
    <col min="1292" max="1292" width="25" style="51" customWidth="1"/>
    <col min="1293" max="1293" width="26" style="51" customWidth="1"/>
    <col min="1294" max="1294" width="16.5703125" style="51" customWidth="1"/>
    <col min="1295" max="1295" width="40.28515625" style="51" customWidth="1"/>
    <col min="1296" max="1296" width="24.140625" style="51" customWidth="1"/>
    <col min="1297" max="1297" width="36.28515625" style="51" customWidth="1"/>
    <col min="1298" max="1298" width="50.7109375" style="51" customWidth="1"/>
    <col min="1299" max="1534" width="9.140625" style="51"/>
    <col min="1535" max="1535" width="8.28515625" style="51" customWidth="1"/>
    <col min="1536" max="1536" width="9.140625" style="51"/>
    <col min="1537" max="1537" width="27" style="51" customWidth="1"/>
    <col min="1538" max="1538" width="9.140625" style="51"/>
    <col min="1539" max="1539" width="13" style="51" customWidth="1"/>
    <col min="1540" max="1540" width="20" style="51" customWidth="1"/>
    <col min="1541" max="1542" width="13.5703125" style="51" customWidth="1"/>
    <col min="1543" max="1543" width="9.42578125" style="51" bestFit="1" customWidth="1"/>
    <col min="1544" max="1545" width="9.140625" style="51"/>
    <col min="1546" max="1546" width="20.28515625" style="51" customWidth="1"/>
    <col min="1547" max="1547" width="24.85546875" style="51" customWidth="1"/>
    <col min="1548" max="1548" width="25" style="51" customWidth="1"/>
    <col min="1549" max="1549" width="26" style="51" customWidth="1"/>
    <col min="1550" max="1550" width="16.5703125" style="51" customWidth="1"/>
    <col min="1551" max="1551" width="40.28515625" style="51" customWidth="1"/>
    <col min="1552" max="1552" width="24.140625" style="51" customWidth="1"/>
    <col min="1553" max="1553" width="36.28515625" style="51" customWidth="1"/>
    <col min="1554" max="1554" width="50.7109375" style="51" customWidth="1"/>
    <col min="1555" max="1790" width="9.140625" style="51"/>
    <col min="1791" max="1791" width="8.28515625" style="51" customWidth="1"/>
    <col min="1792" max="1792" width="9.140625" style="51"/>
    <col min="1793" max="1793" width="27" style="51" customWidth="1"/>
    <col min="1794" max="1794" width="9.140625" style="51"/>
    <col min="1795" max="1795" width="13" style="51" customWidth="1"/>
    <col min="1796" max="1796" width="20" style="51" customWidth="1"/>
    <col min="1797" max="1798" width="13.5703125" style="51" customWidth="1"/>
    <col min="1799" max="1799" width="9.42578125" style="51" bestFit="1" customWidth="1"/>
    <col min="1800" max="1801" width="9.140625" style="51"/>
    <col min="1802" max="1802" width="20.28515625" style="51" customWidth="1"/>
    <col min="1803" max="1803" width="24.85546875" style="51" customWidth="1"/>
    <col min="1804" max="1804" width="25" style="51" customWidth="1"/>
    <col min="1805" max="1805" width="26" style="51" customWidth="1"/>
    <col min="1806" max="1806" width="16.5703125" style="51" customWidth="1"/>
    <col min="1807" max="1807" width="40.28515625" style="51" customWidth="1"/>
    <col min="1808" max="1808" width="24.140625" style="51" customWidth="1"/>
    <col min="1809" max="1809" width="36.28515625" style="51" customWidth="1"/>
    <col min="1810" max="1810" width="50.7109375" style="51" customWidth="1"/>
    <col min="1811" max="2046" width="9.140625" style="51"/>
    <col min="2047" max="2047" width="8.28515625" style="51" customWidth="1"/>
    <col min="2048" max="2048" width="9.140625" style="51"/>
    <col min="2049" max="2049" width="27" style="51" customWidth="1"/>
    <col min="2050" max="2050" width="9.140625" style="51"/>
    <col min="2051" max="2051" width="13" style="51" customWidth="1"/>
    <col min="2052" max="2052" width="20" style="51" customWidth="1"/>
    <col min="2053" max="2054" width="13.5703125" style="51" customWidth="1"/>
    <col min="2055" max="2055" width="9.42578125" style="51" bestFit="1" customWidth="1"/>
    <col min="2056" max="2057" width="9.140625" style="51"/>
    <col min="2058" max="2058" width="20.28515625" style="51" customWidth="1"/>
    <col min="2059" max="2059" width="24.85546875" style="51" customWidth="1"/>
    <col min="2060" max="2060" width="25" style="51" customWidth="1"/>
    <col min="2061" max="2061" width="26" style="51" customWidth="1"/>
    <col min="2062" max="2062" width="16.5703125" style="51" customWidth="1"/>
    <col min="2063" max="2063" width="40.28515625" style="51" customWidth="1"/>
    <col min="2064" max="2064" width="24.140625" style="51" customWidth="1"/>
    <col min="2065" max="2065" width="36.28515625" style="51" customWidth="1"/>
    <col min="2066" max="2066" width="50.7109375" style="51" customWidth="1"/>
    <col min="2067" max="2302" width="9.140625" style="51"/>
    <col min="2303" max="2303" width="8.28515625" style="51" customWidth="1"/>
    <col min="2304" max="2304" width="9.140625" style="51"/>
    <col min="2305" max="2305" width="27" style="51" customWidth="1"/>
    <col min="2306" max="2306" width="9.140625" style="51"/>
    <col min="2307" max="2307" width="13" style="51" customWidth="1"/>
    <col min="2308" max="2308" width="20" style="51" customWidth="1"/>
    <col min="2309" max="2310" width="13.5703125" style="51" customWidth="1"/>
    <col min="2311" max="2311" width="9.42578125" style="51" bestFit="1" customWidth="1"/>
    <col min="2312" max="2313" width="9.140625" style="51"/>
    <col min="2314" max="2314" width="20.28515625" style="51" customWidth="1"/>
    <col min="2315" max="2315" width="24.85546875" style="51" customWidth="1"/>
    <col min="2316" max="2316" width="25" style="51" customWidth="1"/>
    <col min="2317" max="2317" width="26" style="51" customWidth="1"/>
    <col min="2318" max="2318" width="16.5703125" style="51" customWidth="1"/>
    <col min="2319" max="2319" width="40.28515625" style="51" customWidth="1"/>
    <col min="2320" max="2320" width="24.140625" style="51" customWidth="1"/>
    <col min="2321" max="2321" width="36.28515625" style="51" customWidth="1"/>
    <col min="2322" max="2322" width="50.7109375" style="51" customWidth="1"/>
    <col min="2323" max="2558" width="9.140625" style="51"/>
    <col min="2559" max="2559" width="8.28515625" style="51" customWidth="1"/>
    <col min="2560" max="2560" width="9.140625" style="51"/>
    <col min="2561" max="2561" width="27" style="51" customWidth="1"/>
    <col min="2562" max="2562" width="9.140625" style="51"/>
    <col min="2563" max="2563" width="13" style="51" customWidth="1"/>
    <col min="2564" max="2564" width="20" style="51" customWidth="1"/>
    <col min="2565" max="2566" width="13.5703125" style="51" customWidth="1"/>
    <col min="2567" max="2567" width="9.42578125" style="51" bestFit="1" customWidth="1"/>
    <col min="2568" max="2569" width="9.140625" style="51"/>
    <col min="2570" max="2570" width="20.28515625" style="51" customWidth="1"/>
    <col min="2571" max="2571" width="24.85546875" style="51" customWidth="1"/>
    <col min="2572" max="2572" width="25" style="51" customWidth="1"/>
    <col min="2573" max="2573" width="26" style="51" customWidth="1"/>
    <col min="2574" max="2574" width="16.5703125" style="51" customWidth="1"/>
    <col min="2575" max="2575" width="40.28515625" style="51" customWidth="1"/>
    <col min="2576" max="2576" width="24.140625" style="51" customWidth="1"/>
    <col min="2577" max="2577" width="36.28515625" style="51" customWidth="1"/>
    <col min="2578" max="2578" width="50.7109375" style="51" customWidth="1"/>
    <col min="2579" max="2814" width="9.140625" style="51"/>
    <col min="2815" max="2815" width="8.28515625" style="51" customWidth="1"/>
    <col min="2816" max="2816" width="9.140625" style="51"/>
    <col min="2817" max="2817" width="27" style="51" customWidth="1"/>
    <col min="2818" max="2818" width="9.140625" style="51"/>
    <col min="2819" max="2819" width="13" style="51" customWidth="1"/>
    <col min="2820" max="2820" width="20" style="51" customWidth="1"/>
    <col min="2821" max="2822" width="13.5703125" style="51" customWidth="1"/>
    <col min="2823" max="2823" width="9.42578125" style="51" bestFit="1" customWidth="1"/>
    <col min="2824" max="2825" width="9.140625" style="51"/>
    <col min="2826" max="2826" width="20.28515625" style="51" customWidth="1"/>
    <col min="2827" max="2827" width="24.85546875" style="51" customWidth="1"/>
    <col min="2828" max="2828" width="25" style="51" customWidth="1"/>
    <col min="2829" max="2829" width="26" style="51" customWidth="1"/>
    <col min="2830" max="2830" width="16.5703125" style="51" customWidth="1"/>
    <col min="2831" max="2831" width="40.28515625" style="51" customWidth="1"/>
    <col min="2832" max="2832" width="24.140625" style="51" customWidth="1"/>
    <col min="2833" max="2833" width="36.28515625" style="51" customWidth="1"/>
    <col min="2834" max="2834" width="50.7109375" style="51" customWidth="1"/>
    <col min="2835" max="3070" width="9.140625" style="51"/>
    <col min="3071" max="3071" width="8.28515625" style="51" customWidth="1"/>
    <col min="3072" max="3072" width="9.140625" style="51"/>
    <col min="3073" max="3073" width="27" style="51" customWidth="1"/>
    <col min="3074" max="3074" width="9.140625" style="51"/>
    <col min="3075" max="3075" width="13" style="51" customWidth="1"/>
    <col min="3076" max="3076" width="20" style="51" customWidth="1"/>
    <col min="3077" max="3078" width="13.5703125" style="51" customWidth="1"/>
    <col min="3079" max="3079" width="9.42578125" style="51" bestFit="1" customWidth="1"/>
    <col min="3080" max="3081" width="9.140625" style="51"/>
    <col min="3082" max="3082" width="20.28515625" style="51" customWidth="1"/>
    <col min="3083" max="3083" width="24.85546875" style="51" customWidth="1"/>
    <col min="3084" max="3084" width="25" style="51" customWidth="1"/>
    <col min="3085" max="3085" width="26" style="51" customWidth="1"/>
    <col min="3086" max="3086" width="16.5703125" style="51" customWidth="1"/>
    <col min="3087" max="3087" width="40.28515625" style="51" customWidth="1"/>
    <col min="3088" max="3088" width="24.140625" style="51" customWidth="1"/>
    <col min="3089" max="3089" width="36.28515625" style="51" customWidth="1"/>
    <col min="3090" max="3090" width="50.7109375" style="51" customWidth="1"/>
    <col min="3091" max="3326" width="9.140625" style="51"/>
    <col min="3327" max="3327" width="8.28515625" style="51" customWidth="1"/>
    <col min="3328" max="3328" width="9.140625" style="51"/>
    <col min="3329" max="3329" width="27" style="51" customWidth="1"/>
    <col min="3330" max="3330" width="9.140625" style="51"/>
    <col min="3331" max="3331" width="13" style="51" customWidth="1"/>
    <col min="3332" max="3332" width="20" style="51" customWidth="1"/>
    <col min="3333" max="3334" width="13.5703125" style="51" customWidth="1"/>
    <col min="3335" max="3335" width="9.42578125" style="51" bestFit="1" customWidth="1"/>
    <col min="3336" max="3337" width="9.140625" style="51"/>
    <col min="3338" max="3338" width="20.28515625" style="51" customWidth="1"/>
    <col min="3339" max="3339" width="24.85546875" style="51" customWidth="1"/>
    <col min="3340" max="3340" width="25" style="51" customWidth="1"/>
    <col min="3341" max="3341" width="26" style="51" customWidth="1"/>
    <col min="3342" max="3342" width="16.5703125" style="51" customWidth="1"/>
    <col min="3343" max="3343" width="40.28515625" style="51" customWidth="1"/>
    <col min="3344" max="3344" width="24.140625" style="51" customWidth="1"/>
    <col min="3345" max="3345" width="36.28515625" style="51" customWidth="1"/>
    <col min="3346" max="3346" width="50.7109375" style="51" customWidth="1"/>
    <col min="3347" max="3582" width="9.140625" style="51"/>
    <col min="3583" max="3583" width="8.28515625" style="51" customWidth="1"/>
    <col min="3584" max="3584" width="9.140625" style="51"/>
    <col min="3585" max="3585" width="27" style="51" customWidth="1"/>
    <col min="3586" max="3586" width="9.140625" style="51"/>
    <col min="3587" max="3587" width="13" style="51" customWidth="1"/>
    <col min="3588" max="3588" width="20" style="51" customWidth="1"/>
    <col min="3589" max="3590" width="13.5703125" style="51" customWidth="1"/>
    <col min="3591" max="3591" width="9.42578125" style="51" bestFit="1" customWidth="1"/>
    <col min="3592" max="3593" width="9.140625" style="51"/>
    <col min="3594" max="3594" width="20.28515625" style="51" customWidth="1"/>
    <col min="3595" max="3595" width="24.85546875" style="51" customWidth="1"/>
    <col min="3596" max="3596" width="25" style="51" customWidth="1"/>
    <col min="3597" max="3597" width="26" style="51" customWidth="1"/>
    <col min="3598" max="3598" width="16.5703125" style="51" customWidth="1"/>
    <col min="3599" max="3599" width="40.28515625" style="51" customWidth="1"/>
    <col min="3600" max="3600" width="24.140625" style="51" customWidth="1"/>
    <col min="3601" max="3601" width="36.28515625" style="51" customWidth="1"/>
    <col min="3602" max="3602" width="50.7109375" style="51" customWidth="1"/>
    <col min="3603" max="3838" width="9.140625" style="51"/>
    <col min="3839" max="3839" width="8.28515625" style="51" customWidth="1"/>
    <col min="3840" max="3840" width="9.140625" style="51"/>
    <col min="3841" max="3841" width="27" style="51" customWidth="1"/>
    <col min="3842" max="3842" width="9.140625" style="51"/>
    <col min="3843" max="3843" width="13" style="51" customWidth="1"/>
    <col min="3844" max="3844" width="20" style="51" customWidth="1"/>
    <col min="3845" max="3846" width="13.5703125" style="51" customWidth="1"/>
    <col min="3847" max="3847" width="9.42578125" style="51" bestFit="1" customWidth="1"/>
    <col min="3848" max="3849" width="9.140625" style="51"/>
    <col min="3850" max="3850" width="20.28515625" style="51" customWidth="1"/>
    <col min="3851" max="3851" width="24.85546875" style="51" customWidth="1"/>
    <col min="3852" max="3852" width="25" style="51" customWidth="1"/>
    <col min="3853" max="3853" width="26" style="51" customWidth="1"/>
    <col min="3854" max="3854" width="16.5703125" style="51" customWidth="1"/>
    <col min="3855" max="3855" width="40.28515625" style="51" customWidth="1"/>
    <col min="3856" max="3856" width="24.140625" style="51" customWidth="1"/>
    <col min="3857" max="3857" width="36.28515625" style="51" customWidth="1"/>
    <col min="3858" max="3858" width="50.7109375" style="51" customWidth="1"/>
    <col min="3859" max="4094" width="9.140625" style="51"/>
    <col min="4095" max="4095" width="8.28515625" style="51" customWidth="1"/>
    <col min="4096" max="4096" width="9.140625" style="51"/>
    <col min="4097" max="4097" width="27" style="51" customWidth="1"/>
    <col min="4098" max="4098" width="9.140625" style="51"/>
    <col min="4099" max="4099" width="13" style="51" customWidth="1"/>
    <col min="4100" max="4100" width="20" style="51" customWidth="1"/>
    <col min="4101" max="4102" width="13.5703125" style="51" customWidth="1"/>
    <col min="4103" max="4103" width="9.42578125" style="51" bestFit="1" customWidth="1"/>
    <col min="4104" max="4105" width="9.140625" style="51"/>
    <col min="4106" max="4106" width="20.28515625" style="51" customWidth="1"/>
    <col min="4107" max="4107" width="24.85546875" style="51" customWidth="1"/>
    <col min="4108" max="4108" width="25" style="51" customWidth="1"/>
    <col min="4109" max="4109" width="26" style="51" customWidth="1"/>
    <col min="4110" max="4110" width="16.5703125" style="51" customWidth="1"/>
    <col min="4111" max="4111" width="40.28515625" style="51" customWidth="1"/>
    <col min="4112" max="4112" width="24.140625" style="51" customWidth="1"/>
    <col min="4113" max="4113" width="36.28515625" style="51" customWidth="1"/>
    <col min="4114" max="4114" width="50.7109375" style="51" customWidth="1"/>
    <col min="4115" max="4350" width="9.140625" style="51"/>
    <col min="4351" max="4351" width="8.28515625" style="51" customWidth="1"/>
    <col min="4352" max="4352" width="9.140625" style="51"/>
    <col min="4353" max="4353" width="27" style="51" customWidth="1"/>
    <col min="4354" max="4354" width="9.140625" style="51"/>
    <col min="4355" max="4355" width="13" style="51" customWidth="1"/>
    <col min="4356" max="4356" width="20" style="51" customWidth="1"/>
    <col min="4357" max="4358" width="13.5703125" style="51" customWidth="1"/>
    <col min="4359" max="4359" width="9.42578125" style="51" bestFit="1" customWidth="1"/>
    <col min="4360" max="4361" width="9.140625" style="51"/>
    <col min="4362" max="4362" width="20.28515625" style="51" customWidth="1"/>
    <col min="4363" max="4363" width="24.85546875" style="51" customWidth="1"/>
    <col min="4364" max="4364" width="25" style="51" customWidth="1"/>
    <col min="4365" max="4365" width="26" style="51" customWidth="1"/>
    <col min="4366" max="4366" width="16.5703125" style="51" customWidth="1"/>
    <col min="4367" max="4367" width="40.28515625" style="51" customWidth="1"/>
    <col min="4368" max="4368" width="24.140625" style="51" customWidth="1"/>
    <col min="4369" max="4369" width="36.28515625" style="51" customWidth="1"/>
    <col min="4370" max="4370" width="50.7109375" style="51" customWidth="1"/>
    <col min="4371" max="4606" width="9.140625" style="51"/>
    <col min="4607" max="4607" width="8.28515625" style="51" customWidth="1"/>
    <col min="4608" max="4608" width="9.140625" style="51"/>
    <col min="4609" max="4609" width="27" style="51" customWidth="1"/>
    <col min="4610" max="4610" width="9.140625" style="51"/>
    <col min="4611" max="4611" width="13" style="51" customWidth="1"/>
    <col min="4612" max="4612" width="20" style="51" customWidth="1"/>
    <col min="4613" max="4614" width="13.5703125" style="51" customWidth="1"/>
    <col min="4615" max="4615" width="9.42578125" style="51" bestFit="1" customWidth="1"/>
    <col min="4616" max="4617" width="9.140625" style="51"/>
    <col min="4618" max="4618" width="20.28515625" style="51" customWidth="1"/>
    <col min="4619" max="4619" width="24.85546875" style="51" customWidth="1"/>
    <col min="4620" max="4620" width="25" style="51" customWidth="1"/>
    <col min="4621" max="4621" width="26" style="51" customWidth="1"/>
    <col min="4622" max="4622" width="16.5703125" style="51" customWidth="1"/>
    <col min="4623" max="4623" width="40.28515625" style="51" customWidth="1"/>
    <col min="4624" max="4624" width="24.140625" style="51" customWidth="1"/>
    <col min="4625" max="4625" width="36.28515625" style="51" customWidth="1"/>
    <col min="4626" max="4626" width="50.7109375" style="51" customWidth="1"/>
    <col min="4627" max="4862" width="9.140625" style="51"/>
    <col min="4863" max="4863" width="8.28515625" style="51" customWidth="1"/>
    <col min="4864" max="4864" width="9.140625" style="51"/>
    <col min="4865" max="4865" width="27" style="51" customWidth="1"/>
    <col min="4866" max="4866" width="9.140625" style="51"/>
    <col min="4867" max="4867" width="13" style="51" customWidth="1"/>
    <col min="4868" max="4868" width="20" style="51" customWidth="1"/>
    <col min="4869" max="4870" width="13.5703125" style="51" customWidth="1"/>
    <col min="4871" max="4871" width="9.42578125" style="51" bestFit="1" customWidth="1"/>
    <col min="4872" max="4873" width="9.140625" style="51"/>
    <col min="4874" max="4874" width="20.28515625" style="51" customWidth="1"/>
    <col min="4875" max="4875" width="24.85546875" style="51" customWidth="1"/>
    <col min="4876" max="4876" width="25" style="51" customWidth="1"/>
    <col min="4877" max="4877" width="26" style="51" customWidth="1"/>
    <col min="4878" max="4878" width="16.5703125" style="51" customWidth="1"/>
    <col min="4879" max="4879" width="40.28515625" style="51" customWidth="1"/>
    <col min="4880" max="4880" width="24.140625" style="51" customWidth="1"/>
    <col min="4881" max="4881" width="36.28515625" style="51" customWidth="1"/>
    <col min="4882" max="4882" width="50.7109375" style="51" customWidth="1"/>
    <col min="4883" max="5118" width="9.140625" style="51"/>
    <col min="5119" max="5119" width="8.28515625" style="51" customWidth="1"/>
    <col min="5120" max="5120" width="9.140625" style="51"/>
    <col min="5121" max="5121" width="27" style="51" customWidth="1"/>
    <col min="5122" max="5122" width="9.140625" style="51"/>
    <col min="5123" max="5123" width="13" style="51" customWidth="1"/>
    <col min="5124" max="5124" width="20" style="51" customWidth="1"/>
    <col min="5125" max="5126" width="13.5703125" style="51" customWidth="1"/>
    <col min="5127" max="5127" width="9.42578125" style="51" bestFit="1" customWidth="1"/>
    <col min="5128" max="5129" width="9.140625" style="51"/>
    <col min="5130" max="5130" width="20.28515625" style="51" customWidth="1"/>
    <col min="5131" max="5131" width="24.85546875" style="51" customWidth="1"/>
    <col min="5132" max="5132" width="25" style="51" customWidth="1"/>
    <col min="5133" max="5133" width="26" style="51" customWidth="1"/>
    <col min="5134" max="5134" width="16.5703125" style="51" customWidth="1"/>
    <col min="5135" max="5135" width="40.28515625" style="51" customWidth="1"/>
    <col min="5136" max="5136" width="24.140625" style="51" customWidth="1"/>
    <col min="5137" max="5137" width="36.28515625" style="51" customWidth="1"/>
    <col min="5138" max="5138" width="50.7109375" style="51" customWidth="1"/>
    <col min="5139" max="5374" width="9.140625" style="51"/>
    <col min="5375" max="5375" width="8.28515625" style="51" customWidth="1"/>
    <col min="5376" max="5376" width="9.140625" style="51"/>
    <col min="5377" max="5377" width="27" style="51" customWidth="1"/>
    <col min="5378" max="5378" width="9.140625" style="51"/>
    <col min="5379" max="5379" width="13" style="51" customWidth="1"/>
    <col min="5380" max="5380" width="20" style="51" customWidth="1"/>
    <col min="5381" max="5382" width="13.5703125" style="51" customWidth="1"/>
    <col min="5383" max="5383" width="9.42578125" style="51" bestFit="1" customWidth="1"/>
    <col min="5384" max="5385" width="9.140625" style="51"/>
    <col min="5386" max="5386" width="20.28515625" style="51" customWidth="1"/>
    <col min="5387" max="5387" width="24.85546875" style="51" customWidth="1"/>
    <col min="5388" max="5388" width="25" style="51" customWidth="1"/>
    <col min="5389" max="5389" width="26" style="51" customWidth="1"/>
    <col min="5390" max="5390" width="16.5703125" style="51" customWidth="1"/>
    <col min="5391" max="5391" width="40.28515625" style="51" customWidth="1"/>
    <col min="5392" max="5392" width="24.140625" style="51" customWidth="1"/>
    <col min="5393" max="5393" width="36.28515625" style="51" customWidth="1"/>
    <col min="5394" max="5394" width="50.7109375" style="51" customWidth="1"/>
    <col min="5395" max="5630" width="9.140625" style="51"/>
    <col min="5631" max="5631" width="8.28515625" style="51" customWidth="1"/>
    <col min="5632" max="5632" width="9.140625" style="51"/>
    <col min="5633" max="5633" width="27" style="51" customWidth="1"/>
    <col min="5634" max="5634" width="9.140625" style="51"/>
    <col min="5635" max="5635" width="13" style="51" customWidth="1"/>
    <col min="5636" max="5636" width="20" style="51" customWidth="1"/>
    <col min="5637" max="5638" width="13.5703125" style="51" customWidth="1"/>
    <col min="5639" max="5639" width="9.42578125" style="51" bestFit="1" customWidth="1"/>
    <col min="5640" max="5641" width="9.140625" style="51"/>
    <col min="5642" max="5642" width="20.28515625" style="51" customWidth="1"/>
    <col min="5643" max="5643" width="24.85546875" style="51" customWidth="1"/>
    <col min="5644" max="5644" width="25" style="51" customWidth="1"/>
    <col min="5645" max="5645" width="26" style="51" customWidth="1"/>
    <col min="5646" max="5646" width="16.5703125" style="51" customWidth="1"/>
    <col min="5647" max="5647" width="40.28515625" style="51" customWidth="1"/>
    <col min="5648" max="5648" width="24.140625" style="51" customWidth="1"/>
    <col min="5649" max="5649" width="36.28515625" style="51" customWidth="1"/>
    <col min="5650" max="5650" width="50.7109375" style="51" customWidth="1"/>
    <col min="5651" max="5886" width="9.140625" style="51"/>
    <col min="5887" max="5887" width="8.28515625" style="51" customWidth="1"/>
    <col min="5888" max="5888" width="9.140625" style="51"/>
    <col min="5889" max="5889" width="27" style="51" customWidth="1"/>
    <col min="5890" max="5890" width="9.140625" style="51"/>
    <col min="5891" max="5891" width="13" style="51" customWidth="1"/>
    <col min="5892" max="5892" width="20" style="51" customWidth="1"/>
    <col min="5893" max="5894" width="13.5703125" style="51" customWidth="1"/>
    <col min="5895" max="5895" width="9.42578125" style="51" bestFit="1" customWidth="1"/>
    <col min="5896" max="5897" width="9.140625" style="51"/>
    <col min="5898" max="5898" width="20.28515625" style="51" customWidth="1"/>
    <col min="5899" max="5899" width="24.85546875" style="51" customWidth="1"/>
    <col min="5900" max="5900" width="25" style="51" customWidth="1"/>
    <col min="5901" max="5901" width="26" style="51" customWidth="1"/>
    <col min="5902" max="5902" width="16.5703125" style="51" customWidth="1"/>
    <col min="5903" max="5903" width="40.28515625" style="51" customWidth="1"/>
    <col min="5904" max="5904" width="24.140625" style="51" customWidth="1"/>
    <col min="5905" max="5905" width="36.28515625" style="51" customWidth="1"/>
    <col min="5906" max="5906" width="50.7109375" style="51" customWidth="1"/>
    <col min="5907" max="6142" width="9.140625" style="51"/>
    <col min="6143" max="6143" width="8.28515625" style="51" customWidth="1"/>
    <col min="6144" max="6144" width="9.140625" style="51"/>
    <col min="6145" max="6145" width="27" style="51" customWidth="1"/>
    <col min="6146" max="6146" width="9.140625" style="51"/>
    <col min="6147" max="6147" width="13" style="51" customWidth="1"/>
    <col min="6148" max="6148" width="20" style="51" customWidth="1"/>
    <col min="6149" max="6150" width="13.5703125" style="51" customWidth="1"/>
    <col min="6151" max="6151" width="9.42578125" style="51" bestFit="1" customWidth="1"/>
    <col min="6152" max="6153" width="9.140625" style="51"/>
    <col min="6154" max="6154" width="20.28515625" style="51" customWidth="1"/>
    <col min="6155" max="6155" width="24.85546875" style="51" customWidth="1"/>
    <col min="6156" max="6156" width="25" style="51" customWidth="1"/>
    <col min="6157" max="6157" width="26" style="51" customWidth="1"/>
    <col min="6158" max="6158" width="16.5703125" style="51" customWidth="1"/>
    <col min="6159" max="6159" width="40.28515625" style="51" customWidth="1"/>
    <col min="6160" max="6160" width="24.140625" style="51" customWidth="1"/>
    <col min="6161" max="6161" width="36.28515625" style="51" customWidth="1"/>
    <col min="6162" max="6162" width="50.7109375" style="51" customWidth="1"/>
    <col min="6163" max="6398" width="9.140625" style="51"/>
    <col min="6399" max="6399" width="8.28515625" style="51" customWidth="1"/>
    <col min="6400" max="6400" width="9.140625" style="51"/>
    <col min="6401" max="6401" width="27" style="51" customWidth="1"/>
    <col min="6402" max="6402" width="9.140625" style="51"/>
    <col min="6403" max="6403" width="13" style="51" customWidth="1"/>
    <col min="6404" max="6404" width="20" style="51" customWidth="1"/>
    <col min="6405" max="6406" width="13.5703125" style="51" customWidth="1"/>
    <col min="6407" max="6407" width="9.42578125" style="51" bestFit="1" customWidth="1"/>
    <col min="6408" max="6409" width="9.140625" style="51"/>
    <col min="6410" max="6410" width="20.28515625" style="51" customWidth="1"/>
    <col min="6411" max="6411" width="24.85546875" style="51" customWidth="1"/>
    <col min="6412" max="6412" width="25" style="51" customWidth="1"/>
    <col min="6413" max="6413" width="26" style="51" customWidth="1"/>
    <col min="6414" max="6414" width="16.5703125" style="51" customWidth="1"/>
    <col min="6415" max="6415" width="40.28515625" style="51" customWidth="1"/>
    <col min="6416" max="6416" width="24.140625" style="51" customWidth="1"/>
    <col min="6417" max="6417" width="36.28515625" style="51" customWidth="1"/>
    <col min="6418" max="6418" width="50.7109375" style="51" customWidth="1"/>
    <col min="6419" max="6654" width="9.140625" style="51"/>
    <col min="6655" max="6655" width="8.28515625" style="51" customWidth="1"/>
    <col min="6656" max="6656" width="9.140625" style="51"/>
    <col min="6657" max="6657" width="27" style="51" customWidth="1"/>
    <col min="6658" max="6658" width="9.140625" style="51"/>
    <col min="6659" max="6659" width="13" style="51" customWidth="1"/>
    <col min="6660" max="6660" width="20" style="51" customWidth="1"/>
    <col min="6661" max="6662" width="13.5703125" style="51" customWidth="1"/>
    <col min="6663" max="6663" width="9.42578125" style="51" bestFit="1" customWidth="1"/>
    <col min="6664" max="6665" width="9.140625" style="51"/>
    <col min="6666" max="6666" width="20.28515625" style="51" customWidth="1"/>
    <col min="6667" max="6667" width="24.85546875" style="51" customWidth="1"/>
    <col min="6668" max="6668" width="25" style="51" customWidth="1"/>
    <col min="6669" max="6669" width="26" style="51" customWidth="1"/>
    <col min="6670" max="6670" width="16.5703125" style="51" customWidth="1"/>
    <col min="6671" max="6671" width="40.28515625" style="51" customWidth="1"/>
    <col min="6672" max="6672" width="24.140625" style="51" customWidth="1"/>
    <col min="6673" max="6673" width="36.28515625" style="51" customWidth="1"/>
    <col min="6674" max="6674" width="50.7109375" style="51" customWidth="1"/>
    <col min="6675" max="6910" width="9.140625" style="51"/>
    <col min="6911" max="6911" width="8.28515625" style="51" customWidth="1"/>
    <col min="6912" max="6912" width="9.140625" style="51"/>
    <col min="6913" max="6913" width="27" style="51" customWidth="1"/>
    <col min="6914" max="6914" width="9.140625" style="51"/>
    <col min="6915" max="6915" width="13" style="51" customWidth="1"/>
    <col min="6916" max="6916" width="20" style="51" customWidth="1"/>
    <col min="6917" max="6918" width="13.5703125" style="51" customWidth="1"/>
    <col min="6919" max="6919" width="9.42578125" style="51" bestFit="1" customWidth="1"/>
    <col min="6920" max="6921" width="9.140625" style="51"/>
    <col min="6922" max="6922" width="20.28515625" style="51" customWidth="1"/>
    <col min="6923" max="6923" width="24.85546875" style="51" customWidth="1"/>
    <col min="6924" max="6924" width="25" style="51" customWidth="1"/>
    <col min="6925" max="6925" width="26" style="51" customWidth="1"/>
    <col min="6926" max="6926" width="16.5703125" style="51" customWidth="1"/>
    <col min="6927" max="6927" width="40.28515625" style="51" customWidth="1"/>
    <col min="6928" max="6928" width="24.140625" style="51" customWidth="1"/>
    <col min="6929" max="6929" width="36.28515625" style="51" customWidth="1"/>
    <col min="6930" max="6930" width="50.7109375" style="51" customWidth="1"/>
    <col min="6931" max="7166" width="9.140625" style="51"/>
    <col min="7167" max="7167" width="8.28515625" style="51" customWidth="1"/>
    <col min="7168" max="7168" width="9.140625" style="51"/>
    <col min="7169" max="7169" width="27" style="51" customWidth="1"/>
    <col min="7170" max="7170" width="9.140625" style="51"/>
    <col min="7171" max="7171" width="13" style="51" customWidth="1"/>
    <col min="7172" max="7172" width="20" style="51" customWidth="1"/>
    <col min="7173" max="7174" width="13.5703125" style="51" customWidth="1"/>
    <col min="7175" max="7175" width="9.42578125" style="51" bestFit="1" customWidth="1"/>
    <col min="7176" max="7177" width="9.140625" style="51"/>
    <col min="7178" max="7178" width="20.28515625" style="51" customWidth="1"/>
    <col min="7179" max="7179" width="24.85546875" style="51" customWidth="1"/>
    <col min="7180" max="7180" width="25" style="51" customWidth="1"/>
    <col min="7181" max="7181" width="26" style="51" customWidth="1"/>
    <col min="7182" max="7182" width="16.5703125" style="51" customWidth="1"/>
    <col min="7183" max="7183" width="40.28515625" style="51" customWidth="1"/>
    <col min="7184" max="7184" width="24.140625" style="51" customWidth="1"/>
    <col min="7185" max="7185" width="36.28515625" style="51" customWidth="1"/>
    <col min="7186" max="7186" width="50.7109375" style="51" customWidth="1"/>
    <col min="7187" max="7422" width="9.140625" style="51"/>
    <col min="7423" max="7423" width="8.28515625" style="51" customWidth="1"/>
    <col min="7424" max="7424" width="9.140625" style="51"/>
    <col min="7425" max="7425" width="27" style="51" customWidth="1"/>
    <col min="7426" max="7426" width="9.140625" style="51"/>
    <col min="7427" max="7427" width="13" style="51" customWidth="1"/>
    <col min="7428" max="7428" width="20" style="51" customWidth="1"/>
    <col min="7429" max="7430" width="13.5703125" style="51" customWidth="1"/>
    <col min="7431" max="7431" width="9.42578125" style="51" bestFit="1" customWidth="1"/>
    <col min="7432" max="7433" width="9.140625" style="51"/>
    <col min="7434" max="7434" width="20.28515625" style="51" customWidth="1"/>
    <col min="7435" max="7435" width="24.85546875" style="51" customWidth="1"/>
    <col min="7436" max="7436" width="25" style="51" customWidth="1"/>
    <col min="7437" max="7437" width="26" style="51" customWidth="1"/>
    <col min="7438" max="7438" width="16.5703125" style="51" customWidth="1"/>
    <col min="7439" max="7439" width="40.28515625" style="51" customWidth="1"/>
    <col min="7440" max="7440" width="24.140625" style="51" customWidth="1"/>
    <col min="7441" max="7441" width="36.28515625" style="51" customWidth="1"/>
    <col min="7442" max="7442" width="50.7109375" style="51" customWidth="1"/>
    <col min="7443" max="7678" width="9.140625" style="51"/>
    <col min="7679" max="7679" width="8.28515625" style="51" customWidth="1"/>
    <col min="7680" max="7680" width="9.140625" style="51"/>
    <col min="7681" max="7681" width="27" style="51" customWidth="1"/>
    <col min="7682" max="7682" width="9.140625" style="51"/>
    <col min="7683" max="7683" width="13" style="51" customWidth="1"/>
    <col min="7684" max="7684" width="20" style="51" customWidth="1"/>
    <col min="7685" max="7686" width="13.5703125" style="51" customWidth="1"/>
    <col min="7687" max="7687" width="9.42578125" style="51" bestFit="1" customWidth="1"/>
    <col min="7688" max="7689" width="9.140625" style="51"/>
    <col min="7690" max="7690" width="20.28515625" style="51" customWidth="1"/>
    <col min="7691" max="7691" width="24.85546875" style="51" customWidth="1"/>
    <col min="7692" max="7692" width="25" style="51" customWidth="1"/>
    <col min="7693" max="7693" width="26" style="51" customWidth="1"/>
    <col min="7694" max="7694" width="16.5703125" style="51" customWidth="1"/>
    <col min="7695" max="7695" width="40.28515625" style="51" customWidth="1"/>
    <col min="7696" max="7696" width="24.140625" style="51" customWidth="1"/>
    <col min="7697" max="7697" width="36.28515625" style="51" customWidth="1"/>
    <col min="7698" max="7698" width="50.7109375" style="51" customWidth="1"/>
    <col min="7699" max="7934" width="9.140625" style="51"/>
    <col min="7935" max="7935" width="8.28515625" style="51" customWidth="1"/>
    <col min="7936" max="7936" width="9.140625" style="51"/>
    <col min="7937" max="7937" width="27" style="51" customWidth="1"/>
    <col min="7938" max="7938" width="9.140625" style="51"/>
    <col min="7939" max="7939" width="13" style="51" customWidth="1"/>
    <col min="7940" max="7940" width="20" style="51" customWidth="1"/>
    <col min="7941" max="7942" width="13.5703125" style="51" customWidth="1"/>
    <col min="7943" max="7943" width="9.42578125" style="51" bestFit="1" customWidth="1"/>
    <col min="7944" max="7945" width="9.140625" style="51"/>
    <col min="7946" max="7946" width="20.28515625" style="51" customWidth="1"/>
    <col min="7947" max="7947" width="24.85546875" style="51" customWidth="1"/>
    <col min="7948" max="7948" width="25" style="51" customWidth="1"/>
    <col min="7949" max="7949" width="26" style="51" customWidth="1"/>
    <col min="7950" max="7950" width="16.5703125" style="51" customWidth="1"/>
    <col min="7951" max="7951" width="40.28515625" style="51" customWidth="1"/>
    <col min="7952" max="7952" width="24.140625" style="51" customWidth="1"/>
    <col min="7953" max="7953" width="36.28515625" style="51" customWidth="1"/>
    <col min="7954" max="7954" width="50.7109375" style="51" customWidth="1"/>
    <col min="7955" max="8190" width="9.140625" style="51"/>
    <col min="8191" max="8191" width="8.28515625" style="51" customWidth="1"/>
    <col min="8192" max="8192" width="9.140625" style="51"/>
    <col min="8193" max="8193" width="27" style="51" customWidth="1"/>
    <col min="8194" max="8194" width="9.140625" style="51"/>
    <col min="8195" max="8195" width="13" style="51" customWidth="1"/>
    <col min="8196" max="8196" width="20" style="51" customWidth="1"/>
    <col min="8197" max="8198" width="13.5703125" style="51" customWidth="1"/>
    <col min="8199" max="8199" width="9.42578125" style="51" bestFit="1" customWidth="1"/>
    <col min="8200" max="8201" width="9.140625" style="51"/>
    <col min="8202" max="8202" width="20.28515625" style="51" customWidth="1"/>
    <col min="8203" max="8203" width="24.85546875" style="51" customWidth="1"/>
    <col min="8204" max="8204" width="25" style="51" customWidth="1"/>
    <col min="8205" max="8205" width="26" style="51" customWidth="1"/>
    <col min="8206" max="8206" width="16.5703125" style="51" customWidth="1"/>
    <col min="8207" max="8207" width="40.28515625" style="51" customWidth="1"/>
    <col min="8208" max="8208" width="24.140625" style="51" customWidth="1"/>
    <col min="8209" max="8209" width="36.28515625" style="51" customWidth="1"/>
    <col min="8210" max="8210" width="50.7109375" style="51" customWidth="1"/>
    <col min="8211" max="8446" width="9.140625" style="51"/>
    <col min="8447" max="8447" width="8.28515625" style="51" customWidth="1"/>
    <col min="8448" max="8448" width="9.140625" style="51"/>
    <col min="8449" max="8449" width="27" style="51" customWidth="1"/>
    <col min="8450" max="8450" width="9.140625" style="51"/>
    <col min="8451" max="8451" width="13" style="51" customWidth="1"/>
    <col min="8452" max="8452" width="20" style="51" customWidth="1"/>
    <col min="8453" max="8454" width="13.5703125" style="51" customWidth="1"/>
    <col min="8455" max="8455" width="9.42578125" style="51" bestFit="1" customWidth="1"/>
    <col min="8456" max="8457" width="9.140625" style="51"/>
    <col min="8458" max="8458" width="20.28515625" style="51" customWidth="1"/>
    <col min="8459" max="8459" width="24.85546875" style="51" customWidth="1"/>
    <col min="8460" max="8460" width="25" style="51" customWidth="1"/>
    <col min="8461" max="8461" width="26" style="51" customWidth="1"/>
    <col min="8462" max="8462" width="16.5703125" style="51" customWidth="1"/>
    <col min="8463" max="8463" width="40.28515625" style="51" customWidth="1"/>
    <col min="8464" max="8464" width="24.140625" style="51" customWidth="1"/>
    <col min="8465" max="8465" width="36.28515625" style="51" customWidth="1"/>
    <col min="8466" max="8466" width="50.7109375" style="51" customWidth="1"/>
    <col min="8467" max="8702" width="9.140625" style="51"/>
    <col min="8703" max="8703" width="8.28515625" style="51" customWidth="1"/>
    <col min="8704" max="8704" width="9.140625" style="51"/>
    <col min="8705" max="8705" width="27" style="51" customWidth="1"/>
    <col min="8706" max="8706" width="9.140625" style="51"/>
    <col min="8707" max="8707" width="13" style="51" customWidth="1"/>
    <col min="8708" max="8708" width="20" style="51" customWidth="1"/>
    <col min="8709" max="8710" width="13.5703125" style="51" customWidth="1"/>
    <col min="8711" max="8711" width="9.42578125" style="51" bestFit="1" customWidth="1"/>
    <col min="8712" max="8713" width="9.140625" style="51"/>
    <col min="8714" max="8714" width="20.28515625" style="51" customWidth="1"/>
    <col min="8715" max="8715" width="24.85546875" style="51" customWidth="1"/>
    <col min="8716" max="8716" width="25" style="51" customWidth="1"/>
    <col min="8717" max="8717" width="26" style="51" customWidth="1"/>
    <col min="8718" max="8718" width="16.5703125" style="51" customWidth="1"/>
    <col min="8719" max="8719" width="40.28515625" style="51" customWidth="1"/>
    <col min="8720" max="8720" width="24.140625" style="51" customWidth="1"/>
    <col min="8721" max="8721" width="36.28515625" style="51" customWidth="1"/>
    <col min="8722" max="8722" width="50.7109375" style="51" customWidth="1"/>
    <col min="8723" max="8958" width="9.140625" style="51"/>
    <col min="8959" max="8959" width="8.28515625" style="51" customWidth="1"/>
    <col min="8960" max="8960" width="9.140625" style="51"/>
    <col min="8961" max="8961" width="27" style="51" customWidth="1"/>
    <col min="8962" max="8962" width="9.140625" style="51"/>
    <col min="8963" max="8963" width="13" style="51" customWidth="1"/>
    <col min="8964" max="8964" width="20" style="51" customWidth="1"/>
    <col min="8965" max="8966" width="13.5703125" style="51" customWidth="1"/>
    <col min="8967" max="8967" width="9.42578125" style="51" bestFit="1" customWidth="1"/>
    <col min="8968" max="8969" width="9.140625" style="51"/>
    <col min="8970" max="8970" width="20.28515625" style="51" customWidth="1"/>
    <col min="8971" max="8971" width="24.85546875" style="51" customWidth="1"/>
    <col min="8972" max="8972" width="25" style="51" customWidth="1"/>
    <col min="8973" max="8973" width="26" style="51" customWidth="1"/>
    <col min="8974" max="8974" width="16.5703125" style="51" customWidth="1"/>
    <col min="8975" max="8975" width="40.28515625" style="51" customWidth="1"/>
    <col min="8976" max="8976" width="24.140625" style="51" customWidth="1"/>
    <col min="8977" max="8977" width="36.28515625" style="51" customWidth="1"/>
    <col min="8978" max="8978" width="50.7109375" style="51" customWidth="1"/>
    <col min="8979" max="9214" width="9.140625" style="51"/>
    <col min="9215" max="9215" width="8.28515625" style="51" customWidth="1"/>
    <col min="9216" max="9216" width="9.140625" style="51"/>
    <col min="9217" max="9217" width="27" style="51" customWidth="1"/>
    <col min="9218" max="9218" width="9.140625" style="51"/>
    <col min="9219" max="9219" width="13" style="51" customWidth="1"/>
    <col min="9220" max="9220" width="20" style="51" customWidth="1"/>
    <col min="9221" max="9222" width="13.5703125" style="51" customWidth="1"/>
    <col min="9223" max="9223" width="9.42578125" style="51" bestFit="1" customWidth="1"/>
    <col min="9224" max="9225" width="9.140625" style="51"/>
    <col min="9226" max="9226" width="20.28515625" style="51" customWidth="1"/>
    <col min="9227" max="9227" width="24.85546875" style="51" customWidth="1"/>
    <col min="9228" max="9228" width="25" style="51" customWidth="1"/>
    <col min="9229" max="9229" width="26" style="51" customWidth="1"/>
    <col min="9230" max="9230" width="16.5703125" style="51" customWidth="1"/>
    <col min="9231" max="9231" width="40.28515625" style="51" customWidth="1"/>
    <col min="9232" max="9232" width="24.140625" style="51" customWidth="1"/>
    <col min="9233" max="9233" width="36.28515625" style="51" customWidth="1"/>
    <col min="9234" max="9234" width="50.7109375" style="51" customWidth="1"/>
    <col min="9235" max="9470" width="9.140625" style="51"/>
    <col min="9471" max="9471" width="8.28515625" style="51" customWidth="1"/>
    <col min="9472" max="9472" width="9.140625" style="51"/>
    <col min="9473" max="9473" width="27" style="51" customWidth="1"/>
    <col min="9474" max="9474" width="9.140625" style="51"/>
    <col min="9475" max="9475" width="13" style="51" customWidth="1"/>
    <col min="9476" max="9476" width="20" style="51" customWidth="1"/>
    <col min="9477" max="9478" width="13.5703125" style="51" customWidth="1"/>
    <col min="9479" max="9479" width="9.42578125" style="51" bestFit="1" customWidth="1"/>
    <col min="9480" max="9481" width="9.140625" style="51"/>
    <col min="9482" max="9482" width="20.28515625" style="51" customWidth="1"/>
    <col min="9483" max="9483" width="24.85546875" style="51" customWidth="1"/>
    <col min="9484" max="9484" width="25" style="51" customWidth="1"/>
    <col min="9485" max="9485" width="26" style="51" customWidth="1"/>
    <col min="9486" max="9486" width="16.5703125" style="51" customWidth="1"/>
    <col min="9487" max="9487" width="40.28515625" style="51" customWidth="1"/>
    <col min="9488" max="9488" width="24.140625" style="51" customWidth="1"/>
    <col min="9489" max="9489" width="36.28515625" style="51" customWidth="1"/>
    <col min="9490" max="9490" width="50.7109375" style="51" customWidth="1"/>
    <col min="9491" max="9726" width="9.140625" style="51"/>
    <col min="9727" max="9727" width="8.28515625" style="51" customWidth="1"/>
    <col min="9728" max="9728" width="9.140625" style="51"/>
    <col min="9729" max="9729" width="27" style="51" customWidth="1"/>
    <col min="9730" max="9730" width="9.140625" style="51"/>
    <col min="9731" max="9731" width="13" style="51" customWidth="1"/>
    <col min="9732" max="9732" width="20" style="51" customWidth="1"/>
    <col min="9733" max="9734" width="13.5703125" style="51" customWidth="1"/>
    <col min="9735" max="9735" width="9.42578125" style="51" bestFit="1" customWidth="1"/>
    <col min="9736" max="9737" width="9.140625" style="51"/>
    <col min="9738" max="9738" width="20.28515625" style="51" customWidth="1"/>
    <col min="9739" max="9739" width="24.85546875" style="51" customWidth="1"/>
    <col min="9740" max="9740" width="25" style="51" customWidth="1"/>
    <col min="9741" max="9741" width="26" style="51" customWidth="1"/>
    <col min="9742" max="9742" width="16.5703125" style="51" customWidth="1"/>
    <col min="9743" max="9743" width="40.28515625" style="51" customWidth="1"/>
    <col min="9744" max="9744" width="24.140625" style="51" customWidth="1"/>
    <col min="9745" max="9745" width="36.28515625" style="51" customWidth="1"/>
    <col min="9746" max="9746" width="50.7109375" style="51" customWidth="1"/>
    <col min="9747" max="9982" width="9.140625" style="51"/>
    <col min="9983" max="9983" width="8.28515625" style="51" customWidth="1"/>
    <col min="9984" max="9984" width="9.140625" style="51"/>
    <col min="9985" max="9985" width="27" style="51" customWidth="1"/>
    <col min="9986" max="9986" width="9.140625" style="51"/>
    <col min="9987" max="9987" width="13" style="51" customWidth="1"/>
    <col min="9988" max="9988" width="20" style="51" customWidth="1"/>
    <col min="9989" max="9990" width="13.5703125" style="51" customWidth="1"/>
    <col min="9991" max="9991" width="9.42578125" style="51" bestFit="1" customWidth="1"/>
    <col min="9992" max="9993" width="9.140625" style="51"/>
    <col min="9994" max="9994" width="20.28515625" style="51" customWidth="1"/>
    <col min="9995" max="9995" width="24.85546875" style="51" customWidth="1"/>
    <col min="9996" max="9996" width="25" style="51" customWidth="1"/>
    <col min="9997" max="9997" width="26" style="51" customWidth="1"/>
    <col min="9998" max="9998" width="16.5703125" style="51" customWidth="1"/>
    <col min="9999" max="9999" width="40.28515625" style="51" customWidth="1"/>
    <col min="10000" max="10000" width="24.140625" style="51" customWidth="1"/>
    <col min="10001" max="10001" width="36.28515625" style="51" customWidth="1"/>
    <col min="10002" max="10002" width="50.7109375" style="51" customWidth="1"/>
    <col min="10003" max="10238" width="9.140625" style="51"/>
    <col min="10239" max="10239" width="8.28515625" style="51" customWidth="1"/>
    <col min="10240" max="10240" width="9.140625" style="51"/>
    <col min="10241" max="10241" width="27" style="51" customWidth="1"/>
    <col min="10242" max="10242" width="9.140625" style="51"/>
    <col min="10243" max="10243" width="13" style="51" customWidth="1"/>
    <col min="10244" max="10244" width="20" style="51" customWidth="1"/>
    <col min="10245" max="10246" width="13.5703125" style="51" customWidth="1"/>
    <col min="10247" max="10247" width="9.42578125" style="51" bestFit="1" customWidth="1"/>
    <col min="10248" max="10249" width="9.140625" style="51"/>
    <col min="10250" max="10250" width="20.28515625" style="51" customWidth="1"/>
    <col min="10251" max="10251" width="24.85546875" style="51" customWidth="1"/>
    <col min="10252" max="10252" width="25" style="51" customWidth="1"/>
    <col min="10253" max="10253" width="26" style="51" customWidth="1"/>
    <col min="10254" max="10254" width="16.5703125" style="51" customWidth="1"/>
    <col min="10255" max="10255" width="40.28515625" style="51" customWidth="1"/>
    <col min="10256" max="10256" width="24.140625" style="51" customWidth="1"/>
    <col min="10257" max="10257" width="36.28515625" style="51" customWidth="1"/>
    <col min="10258" max="10258" width="50.7109375" style="51" customWidth="1"/>
    <col min="10259" max="10494" width="9.140625" style="51"/>
    <col min="10495" max="10495" width="8.28515625" style="51" customWidth="1"/>
    <col min="10496" max="10496" width="9.140625" style="51"/>
    <col min="10497" max="10497" width="27" style="51" customWidth="1"/>
    <col min="10498" max="10498" width="9.140625" style="51"/>
    <col min="10499" max="10499" width="13" style="51" customWidth="1"/>
    <col min="10500" max="10500" width="20" style="51" customWidth="1"/>
    <col min="10501" max="10502" width="13.5703125" style="51" customWidth="1"/>
    <col min="10503" max="10503" width="9.42578125" style="51" bestFit="1" customWidth="1"/>
    <col min="10504" max="10505" width="9.140625" style="51"/>
    <col min="10506" max="10506" width="20.28515625" style="51" customWidth="1"/>
    <col min="10507" max="10507" width="24.85546875" style="51" customWidth="1"/>
    <col min="10508" max="10508" width="25" style="51" customWidth="1"/>
    <col min="10509" max="10509" width="26" style="51" customWidth="1"/>
    <col min="10510" max="10510" width="16.5703125" style="51" customWidth="1"/>
    <col min="10511" max="10511" width="40.28515625" style="51" customWidth="1"/>
    <col min="10512" max="10512" width="24.140625" style="51" customWidth="1"/>
    <col min="10513" max="10513" width="36.28515625" style="51" customWidth="1"/>
    <col min="10514" max="10514" width="50.7109375" style="51" customWidth="1"/>
    <col min="10515" max="10750" width="9.140625" style="51"/>
    <col min="10751" max="10751" width="8.28515625" style="51" customWidth="1"/>
    <col min="10752" max="10752" width="9.140625" style="51"/>
    <col min="10753" max="10753" width="27" style="51" customWidth="1"/>
    <col min="10754" max="10754" width="9.140625" style="51"/>
    <col min="10755" max="10755" width="13" style="51" customWidth="1"/>
    <col min="10756" max="10756" width="20" style="51" customWidth="1"/>
    <col min="10757" max="10758" width="13.5703125" style="51" customWidth="1"/>
    <col min="10759" max="10759" width="9.42578125" style="51" bestFit="1" customWidth="1"/>
    <col min="10760" max="10761" width="9.140625" style="51"/>
    <col min="10762" max="10762" width="20.28515625" style="51" customWidth="1"/>
    <col min="10763" max="10763" width="24.85546875" style="51" customWidth="1"/>
    <col min="10764" max="10764" width="25" style="51" customWidth="1"/>
    <col min="10765" max="10765" width="26" style="51" customWidth="1"/>
    <col min="10766" max="10766" width="16.5703125" style="51" customWidth="1"/>
    <col min="10767" max="10767" width="40.28515625" style="51" customWidth="1"/>
    <col min="10768" max="10768" width="24.140625" style="51" customWidth="1"/>
    <col min="10769" max="10769" width="36.28515625" style="51" customWidth="1"/>
    <col min="10770" max="10770" width="50.7109375" style="51" customWidth="1"/>
    <col min="10771" max="11006" width="9.140625" style="51"/>
    <col min="11007" max="11007" width="8.28515625" style="51" customWidth="1"/>
    <col min="11008" max="11008" width="9.140625" style="51"/>
    <col min="11009" max="11009" width="27" style="51" customWidth="1"/>
    <col min="11010" max="11010" width="9.140625" style="51"/>
    <col min="11011" max="11011" width="13" style="51" customWidth="1"/>
    <col min="11012" max="11012" width="20" style="51" customWidth="1"/>
    <col min="11013" max="11014" width="13.5703125" style="51" customWidth="1"/>
    <col min="11015" max="11015" width="9.42578125" style="51" bestFit="1" customWidth="1"/>
    <col min="11016" max="11017" width="9.140625" style="51"/>
    <col min="11018" max="11018" width="20.28515625" style="51" customWidth="1"/>
    <col min="11019" max="11019" width="24.85546875" style="51" customWidth="1"/>
    <col min="11020" max="11020" width="25" style="51" customWidth="1"/>
    <col min="11021" max="11021" width="26" style="51" customWidth="1"/>
    <col min="11022" max="11022" width="16.5703125" style="51" customWidth="1"/>
    <col min="11023" max="11023" width="40.28515625" style="51" customWidth="1"/>
    <col min="11024" max="11024" width="24.140625" style="51" customWidth="1"/>
    <col min="11025" max="11025" width="36.28515625" style="51" customWidth="1"/>
    <col min="11026" max="11026" width="50.7109375" style="51" customWidth="1"/>
    <col min="11027" max="11262" width="9.140625" style="51"/>
    <col min="11263" max="11263" width="8.28515625" style="51" customWidth="1"/>
    <col min="11264" max="11264" width="9.140625" style="51"/>
    <col min="11265" max="11265" width="27" style="51" customWidth="1"/>
    <col min="11266" max="11266" width="9.140625" style="51"/>
    <col min="11267" max="11267" width="13" style="51" customWidth="1"/>
    <col min="11268" max="11268" width="20" style="51" customWidth="1"/>
    <col min="11269" max="11270" width="13.5703125" style="51" customWidth="1"/>
    <col min="11271" max="11271" width="9.42578125" style="51" bestFit="1" customWidth="1"/>
    <col min="11272" max="11273" width="9.140625" style="51"/>
    <col min="11274" max="11274" width="20.28515625" style="51" customWidth="1"/>
    <col min="11275" max="11275" width="24.85546875" style="51" customWidth="1"/>
    <col min="11276" max="11276" width="25" style="51" customWidth="1"/>
    <col min="11277" max="11277" width="26" style="51" customWidth="1"/>
    <col min="11278" max="11278" width="16.5703125" style="51" customWidth="1"/>
    <col min="11279" max="11279" width="40.28515625" style="51" customWidth="1"/>
    <col min="11280" max="11280" width="24.140625" style="51" customWidth="1"/>
    <col min="11281" max="11281" width="36.28515625" style="51" customWidth="1"/>
    <col min="11282" max="11282" width="50.7109375" style="51" customWidth="1"/>
    <col min="11283" max="11518" width="9.140625" style="51"/>
    <col min="11519" max="11519" width="8.28515625" style="51" customWidth="1"/>
    <col min="11520" max="11520" width="9.140625" style="51"/>
    <col min="11521" max="11521" width="27" style="51" customWidth="1"/>
    <col min="11522" max="11522" width="9.140625" style="51"/>
    <col min="11523" max="11523" width="13" style="51" customWidth="1"/>
    <col min="11524" max="11524" width="20" style="51" customWidth="1"/>
    <col min="11525" max="11526" width="13.5703125" style="51" customWidth="1"/>
    <col min="11527" max="11527" width="9.42578125" style="51" bestFit="1" customWidth="1"/>
    <col min="11528" max="11529" width="9.140625" style="51"/>
    <col min="11530" max="11530" width="20.28515625" style="51" customWidth="1"/>
    <col min="11531" max="11531" width="24.85546875" style="51" customWidth="1"/>
    <col min="11532" max="11532" width="25" style="51" customWidth="1"/>
    <col min="11533" max="11533" width="26" style="51" customWidth="1"/>
    <col min="11534" max="11534" width="16.5703125" style="51" customWidth="1"/>
    <col min="11535" max="11535" width="40.28515625" style="51" customWidth="1"/>
    <col min="11536" max="11536" width="24.140625" style="51" customWidth="1"/>
    <col min="11537" max="11537" width="36.28515625" style="51" customWidth="1"/>
    <col min="11538" max="11538" width="50.7109375" style="51" customWidth="1"/>
    <col min="11539" max="11774" width="9.140625" style="51"/>
    <col min="11775" max="11775" width="8.28515625" style="51" customWidth="1"/>
    <col min="11776" max="11776" width="9.140625" style="51"/>
    <col min="11777" max="11777" width="27" style="51" customWidth="1"/>
    <col min="11778" max="11778" width="9.140625" style="51"/>
    <col min="11779" max="11779" width="13" style="51" customWidth="1"/>
    <col min="11780" max="11780" width="20" style="51" customWidth="1"/>
    <col min="11781" max="11782" width="13.5703125" style="51" customWidth="1"/>
    <col min="11783" max="11783" width="9.42578125" style="51" bestFit="1" customWidth="1"/>
    <col min="11784" max="11785" width="9.140625" style="51"/>
    <col min="11786" max="11786" width="20.28515625" style="51" customWidth="1"/>
    <col min="11787" max="11787" width="24.85546875" style="51" customWidth="1"/>
    <col min="11788" max="11788" width="25" style="51" customWidth="1"/>
    <col min="11789" max="11789" width="26" style="51" customWidth="1"/>
    <col min="11790" max="11790" width="16.5703125" style="51" customWidth="1"/>
    <col min="11791" max="11791" width="40.28515625" style="51" customWidth="1"/>
    <col min="11792" max="11792" width="24.140625" style="51" customWidth="1"/>
    <col min="11793" max="11793" width="36.28515625" style="51" customWidth="1"/>
    <col min="11794" max="11794" width="50.7109375" style="51" customWidth="1"/>
    <col min="11795" max="12030" width="9.140625" style="51"/>
    <col min="12031" max="12031" width="8.28515625" style="51" customWidth="1"/>
    <col min="12032" max="12032" width="9.140625" style="51"/>
    <col min="12033" max="12033" width="27" style="51" customWidth="1"/>
    <col min="12034" max="12034" width="9.140625" style="51"/>
    <col min="12035" max="12035" width="13" style="51" customWidth="1"/>
    <col min="12036" max="12036" width="20" style="51" customWidth="1"/>
    <col min="12037" max="12038" width="13.5703125" style="51" customWidth="1"/>
    <col min="12039" max="12039" width="9.42578125" style="51" bestFit="1" customWidth="1"/>
    <col min="12040" max="12041" width="9.140625" style="51"/>
    <col min="12042" max="12042" width="20.28515625" style="51" customWidth="1"/>
    <col min="12043" max="12043" width="24.85546875" style="51" customWidth="1"/>
    <col min="12044" max="12044" width="25" style="51" customWidth="1"/>
    <col min="12045" max="12045" width="26" style="51" customWidth="1"/>
    <col min="12046" max="12046" width="16.5703125" style="51" customWidth="1"/>
    <col min="12047" max="12047" width="40.28515625" style="51" customWidth="1"/>
    <col min="12048" max="12048" width="24.140625" style="51" customWidth="1"/>
    <col min="12049" max="12049" width="36.28515625" style="51" customWidth="1"/>
    <col min="12050" max="12050" width="50.7109375" style="51" customWidth="1"/>
    <col min="12051" max="12286" width="9.140625" style="51"/>
    <col min="12287" max="12287" width="8.28515625" style="51" customWidth="1"/>
    <col min="12288" max="12288" width="9.140625" style="51"/>
    <col min="12289" max="12289" width="27" style="51" customWidth="1"/>
    <col min="12290" max="12290" width="9.140625" style="51"/>
    <col min="12291" max="12291" width="13" style="51" customWidth="1"/>
    <col min="12292" max="12292" width="20" style="51" customWidth="1"/>
    <col min="12293" max="12294" width="13.5703125" style="51" customWidth="1"/>
    <col min="12295" max="12295" width="9.42578125" style="51" bestFit="1" customWidth="1"/>
    <col min="12296" max="12297" width="9.140625" style="51"/>
    <col min="12298" max="12298" width="20.28515625" style="51" customWidth="1"/>
    <col min="12299" max="12299" width="24.85546875" style="51" customWidth="1"/>
    <col min="12300" max="12300" width="25" style="51" customWidth="1"/>
    <col min="12301" max="12301" width="26" style="51" customWidth="1"/>
    <col min="12302" max="12302" width="16.5703125" style="51" customWidth="1"/>
    <col min="12303" max="12303" width="40.28515625" style="51" customWidth="1"/>
    <col min="12304" max="12304" width="24.140625" style="51" customWidth="1"/>
    <col min="12305" max="12305" width="36.28515625" style="51" customWidth="1"/>
    <col min="12306" max="12306" width="50.7109375" style="51" customWidth="1"/>
    <col min="12307" max="12542" width="9.140625" style="51"/>
    <col min="12543" max="12543" width="8.28515625" style="51" customWidth="1"/>
    <col min="12544" max="12544" width="9.140625" style="51"/>
    <col min="12545" max="12545" width="27" style="51" customWidth="1"/>
    <col min="12546" max="12546" width="9.140625" style="51"/>
    <col min="12547" max="12547" width="13" style="51" customWidth="1"/>
    <col min="12548" max="12548" width="20" style="51" customWidth="1"/>
    <col min="12549" max="12550" width="13.5703125" style="51" customWidth="1"/>
    <col min="12551" max="12551" width="9.42578125" style="51" bestFit="1" customWidth="1"/>
    <col min="12552" max="12553" width="9.140625" style="51"/>
    <col min="12554" max="12554" width="20.28515625" style="51" customWidth="1"/>
    <col min="12555" max="12555" width="24.85546875" style="51" customWidth="1"/>
    <col min="12556" max="12556" width="25" style="51" customWidth="1"/>
    <col min="12557" max="12557" width="26" style="51" customWidth="1"/>
    <col min="12558" max="12558" width="16.5703125" style="51" customWidth="1"/>
    <col min="12559" max="12559" width="40.28515625" style="51" customWidth="1"/>
    <col min="12560" max="12560" width="24.140625" style="51" customWidth="1"/>
    <col min="12561" max="12561" width="36.28515625" style="51" customWidth="1"/>
    <col min="12562" max="12562" width="50.7109375" style="51" customWidth="1"/>
    <col min="12563" max="12798" width="9.140625" style="51"/>
    <col min="12799" max="12799" width="8.28515625" style="51" customWidth="1"/>
    <col min="12800" max="12800" width="9.140625" style="51"/>
    <col min="12801" max="12801" width="27" style="51" customWidth="1"/>
    <col min="12802" max="12802" width="9.140625" style="51"/>
    <col min="12803" max="12803" width="13" style="51" customWidth="1"/>
    <col min="12804" max="12804" width="20" style="51" customWidth="1"/>
    <col min="12805" max="12806" width="13.5703125" style="51" customWidth="1"/>
    <col min="12807" max="12807" width="9.42578125" style="51" bestFit="1" customWidth="1"/>
    <col min="12808" max="12809" width="9.140625" style="51"/>
    <col min="12810" max="12810" width="20.28515625" style="51" customWidth="1"/>
    <col min="12811" max="12811" width="24.85546875" style="51" customWidth="1"/>
    <col min="12812" max="12812" width="25" style="51" customWidth="1"/>
    <col min="12813" max="12813" width="26" style="51" customWidth="1"/>
    <col min="12814" max="12814" width="16.5703125" style="51" customWidth="1"/>
    <col min="12815" max="12815" width="40.28515625" style="51" customWidth="1"/>
    <col min="12816" max="12816" width="24.140625" style="51" customWidth="1"/>
    <col min="12817" max="12817" width="36.28515625" style="51" customWidth="1"/>
    <col min="12818" max="12818" width="50.7109375" style="51" customWidth="1"/>
    <col min="12819" max="13054" width="9.140625" style="51"/>
    <col min="13055" max="13055" width="8.28515625" style="51" customWidth="1"/>
    <col min="13056" max="13056" width="9.140625" style="51"/>
    <col min="13057" max="13057" width="27" style="51" customWidth="1"/>
    <col min="13058" max="13058" width="9.140625" style="51"/>
    <col min="13059" max="13059" width="13" style="51" customWidth="1"/>
    <col min="13060" max="13060" width="20" style="51" customWidth="1"/>
    <col min="13061" max="13062" width="13.5703125" style="51" customWidth="1"/>
    <col min="13063" max="13063" width="9.42578125" style="51" bestFit="1" customWidth="1"/>
    <col min="13064" max="13065" width="9.140625" style="51"/>
    <col min="13066" max="13066" width="20.28515625" style="51" customWidth="1"/>
    <col min="13067" max="13067" width="24.85546875" style="51" customWidth="1"/>
    <col min="13068" max="13068" width="25" style="51" customWidth="1"/>
    <col min="13069" max="13069" width="26" style="51" customWidth="1"/>
    <col min="13070" max="13070" width="16.5703125" style="51" customWidth="1"/>
    <col min="13071" max="13071" width="40.28515625" style="51" customWidth="1"/>
    <col min="13072" max="13072" width="24.140625" style="51" customWidth="1"/>
    <col min="13073" max="13073" width="36.28515625" style="51" customWidth="1"/>
    <col min="13074" max="13074" width="50.7109375" style="51" customWidth="1"/>
    <col min="13075" max="13310" width="9.140625" style="51"/>
    <col min="13311" max="13311" width="8.28515625" style="51" customWidth="1"/>
    <col min="13312" max="13312" width="9.140625" style="51"/>
    <col min="13313" max="13313" width="27" style="51" customWidth="1"/>
    <col min="13314" max="13314" width="9.140625" style="51"/>
    <col min="13315" max="13315" width="13" style="51" customWidth="1"/>
    <col min="13316" max="13316" width="20" style="51" customWidth="1"/>
    <col min="13317" max="13318" width="13.5703125" style="51" customWidth="1"/>
    <col min="13319" max="13319" width="9.42578125" style="51" bestFit="1" customWidth="1"/>
    <col min="13320" max="13321" width="9.140625" style="51"/>
    <col min="13322" max="13322" width="20.28515625" style="51" customWidth="1"/>
    <col min="13323" max="13323" width="24.85546875" style="51" customWidth="1"/>
    <col min="13324" max="13324" width="25" style="51" customWidth="1"/>
    <col min="13325" max="13325" width="26" style="51" customWidth="1"/>
    <col min="13326" max="13326" width="16.5703125" style="51" customWidth="1"/>
    <col min="13327" max="13327" width="40.28515625" style="51" customWidth="1"/>
    <col min="13328" max="13328" width="24.140625" style="51" customWidth="1"/>
    <col min="13329" max="13329" width="36.28515625" style="51" customWidth="1"/>
    <col min="13330" max="13330" width="50.7109375" style="51" customWidth="1"/>
    <col min="13331" max="13566" width="9.140625" style="51"/>
    <col min="13567" max="13567" width="8.28515625" style="51" customWidth="1"/>
    <col min="13568" max="13568" width="9.140625" style="51"/>
    <col min="13569" max="13569" width="27" style="51" customWidth="1"/>
    <col min="13570" max="13570" width="9.140625" style="51"/>
    <col min="13571" max="13571" width="13" style="51" customWidth="1"/>
    <col min="13572" max="13572" width="20" style="51" customWidth="1"/>
    <col min="13573" max="13574" width="13.5703125" style="51" customWidth="1"/>
    <col min="13575" max="13575" width="9.42578125" style="51" bestFit="1" customWidth="1"/>
    <col min="13576" max="13577" width="9.140625" style="51"/>
    <col min="13578" max="13578" width="20.28515625" style="51" customWidth="1"/>
    <col min="13579" max="13579" width="24.85546875" style="51" customWidth="1"/>
    <col min="13580" max="13580" width="25" style="51" customWidth="1"/>
    <col min="13581" max="13581" width="26" style="51" customWidth="1"/>
    <col min="13582" max="13582" width="16.5703125" style="51" customWidth="1"/>
    <col min="13583" max="13583" width="40.28515625" style="51" customWidth="1"/>
    <col min="13584" max="13584" width="24.140625" style="51" customWidth="1"/>
    <col min="13585" max="13585" width="36.28515625" style="51" customWidth="1"/>
    <col min="13586" max="13586" width="50.7109375" style="51" customWidth="1"/>
    <col min="13587" max="13822" width="9.140625" style="51"/>
    <col min="13823" max="13823" width="8.28515625" style="51" customWidth="1"/>
    <col min="13824" max="13824" width="9.140625" style="51"/>
    <col min="13825" max="13825" width="27" style="51" customWidth="1"/>
    <col min="13826" max="13826" width="9.140625" style="51"/>
    <col min="13827" max="13827" width="13" style="51" customWidth="1"/>
    <col min="13828" max="13828" width="20" style="51" customWidth="1"/>
    <col min="13829" max="13830" width="13.5703125" style="51" customWidth="1"/>
    <col min="13831" max="13831" width="9.42578125" style="51" bestFit="1" customWidth="1"/>
    <col min="13832" max="13833" width="9.140625" style="51"/>
    <col min="13834" max="13834" width="20.28515625" style="51" customWidth="1"/>
    <col min="13835" max="13835" width="24.85546875" style="51" customWidth="1"/>
    <col min="13836" max="13836" width="25" style="51" customWidth="1"/>
    <col min="13837" max="13837" width="26" style="51" customWidth="1"/>
    <col min="13838" max="13838" width="16.5703125" style="51" customWidth="1"/>
    <col min="13839" max="13839" width="40.28515625" style="51" customWidth="1"/>
    <col min="13840" max="13840" width="24.140625" style="51" customWidth="1"/>
    <col min="13841" max="13841" width="36.28515625" style="51" customWidth="1"/>
    <col min="13842" max="13842" width="50.7109375" style="51" customWidth="1"/>
    <col min="13843" max="14078" width="9.140625" style="51"/>
    <col min="14079" max="14079" width="8.28515625" style="51" customWidth="1"/>
    <col min="14080" max="14080" width="9.140625" style="51"/>
    <col min="14081" max="14081" width="27" style="51" customWidth="1"/>
    <col min="14082" max="14082" width="9.140625" style="51"/>
    <col min="14083" max="14083" width="13" style="51" customWidth="1"/>
    <col min="14084" max="14084" width="20" style="51" customWidth="1"/>
    <col min="14085" max="14086" width="13.5703125" style="51" customWidth="1"/>
    <col min="14087" max="14087" width="9.42578125" style="51" bestFit="1" customWidth="1"/>
    <col min="14088" max="14089" width="9.140625" style="51"/>
    <col min="14090" max="14090" width="20.28515625" style="51" customWidth="1"/>
    <col min="14091" max="14091" width="24.85546875" style="51" customWidth="1"/>
    <col min="14092" max="14092" width="25" style="51" customWidth="1"/>
    <col min="14093" max="14093" width="26" style="51" customWidth="1"/>
    <col min="14094" max="14094" width="16.5703125" style="51" customWidth="1"/>
    <col min="14095" max="14095" width="40.28515625" style="51" customWidth="1"/>
    <col min="14096" max="14096" width="24.140625" style="51" customWidth="1"/>
    <col min="14097" max="14097" width="36.28515625" style="51" customWidth="1"/>
    <col min="14098" max="14098" width="50.7109375" style="51" customWidth="1"/>
    <col min="14099" max="14334" width="9.140625" style="51"/>
    <col min="14335" max="14335" width="8.28515625" style="51" customWidth="1"/>
    <col min="14336" max="14336" width="9.140625" style="51"/>
    <col min="14337" max="14337" width="27" style="51" customWidth="1"/>
    <col min="14338" max="14338" width="9.140625" style="51"/>
    <col min="14339" max="14339" width="13" style="51" customWidth="1"/>
    <col min="14340" max="14340" width="20" style="51" customWidth="1"/>
    <col min="14341" max="14342" width="13.5703125" style="51" customWidth="1"/>
    <col min="14343" max="14343" width="9.42578125" style="51" bestFit="1" customWidth="1"/>
    <col min="14344" max="14345" width="9.140625" style="51"/>
    <col min="14346" max="14346" width="20.28515625" style="51" customWidth="1"/>
    <col min="14347" max="14347" width="24.85546875" style="51" customWidth="1"/>
    <col min="14348" max="14348" width="25" style="51" customWidth="1"/>
    <col min="14349" max="14349" width="26" style="51" customWidth="1"/>
    <col min="14350" max="14350" width="16.5703125" style="51" customWidth="1"/>
    <col min="14351" max="14351" width="40.28515625" style="51" customWidth="1"/>
    <col min="14352" max="14352" width="24.140625" style="51" customWidth="1"/>
    <col min="14353" max="14353" width="36.28515625" style="51" customWidth="1"/>
    <col min="14354" max="14354" width="50.7109375" style="51" customWidth="1"/>
    <col min="14355" max="14590" width="9.140625" style="51"/>
    <col min="14591" max="14591" width="8.28515625" style="51" customWidth="1"/>
    <col min="14592" max="14592" width="9.140625" style="51"/>
    <col min="14593" max="14593" width="27" style="51" customWidth="1"/>
    <col min="14594" max="14594" width="9.140625" style="51"/>
    <col min="14595" max="14595" width="13" style="51" customWidth="1"/>
    <col min="14596" max="14596" width="20" style="51" customWidth="1"/>
    <col min="14597" max="14598" width="13.5703125" style="51" customWidth="1"/>
    <col min="14599" max="14599" width="9.42578125" style="51" bestFit="1" customWidth="1"/>
    <col min="14600" max="14601" width="9.140625" style="51"/>
    <col min="14602" max="14602" width="20.28515625" style="51" customWidth="1"/>
    <col min="14603" max="14603" width="24.85546875" style="51" customWidth="1"/>
    <col min="14604" max="14604" width="25" style="51" customWidth="1"/>
    <col min="14605" max="14605" width="26" style="51" customWidth="1"/>
    <col min="14606" max="14606" width="16.5703125" style="51" customWidth="1"/>
    <col min="14607" max="14607" width="40.28515625" style="51" customWidth="1"/>
    <col min="14608" max="14608" width="24.140625" style="51" customWidth="1"/>
    <col min="14609" max="14609" width="36.28515625" style="51" customWidth="1"/>
    <col min="14610" max="14610" width="50.7109375" style="51" customWidth="1"/>
    <col min="14611" max="14846" width="9.140625" style="51"/>
    <col min="14847" max="14847" width="8.28515625" style="51" customWidth="1"/>
    <col min="14848" max="14848" width="9.140625" style="51"/>
    <col min="14849" max="14849" width="27" style="51" customWidth="1"/>
    <col min="14850" max="14850" width="9.140625" style="51"/>
    <col min="14851" max="14851" width="13" style="51" customWidth="1"/>
    <col min="14852" max="14852" width="20" style="51" customWidth="1"/>
    <col min="14853" max="14854" width="13.5703125" style="51" customWidth="1"/>
    <col min="14855" max="14855" width="9.42578125" style="51" bestFit="1" customWidth="1"/>
    <col min="14856" max="14857" width="9.140625" style="51"/>
    <col min="14858" max="14858" width="20.28515625" style="51" customWidth="1"/>
    <col min="14859" max="14859" width="24.85546875" style="51" customWidth="1"/>
    <col min="14860" max="14860" width="25" style="51" customWidth="1"/>
    <col min="14861" max="14861" width="26" style="51" customWidth="1"/>
    <col min="14862" max="14862" width="16.5703125" style="51" customWidth="1"/>
    <col min="14863" max="14863" width="40.28515625" style="51" customWidth="1"/>
    <col min="14864" max="14864" width="24.140625" style="51" customWidth="1"/>
    <col min="14865" max="14865" width="36.28515625" style="51" customWidth="1"/>
    <col min="14866" max="14866" width="50.7109375" style="51" customWidth="1"/>
    <col min="14867" max="15102" width="9.140625" style="51"/>
    <col min="15103" max="15103" width="8.28515625" style="51" customWidth="1"/>
    <col min="15104" max="15104" width="9.140625" style="51"/>
    <col min="15105" max="15105" width="27" style="51" customWidth="1"/>
    <col min="15106" max="15106" width="9.140625" style="51"/>
    <col min="15107" max="15107" width="13" style="51" customWidth="1"/>
    <col min="15108" max="15108" width="20" style="51" customWidth="1"/>
    <col min="15109" max="15110" width="13.5703125" style="51" customWidth="1"/>
    <col min="15111" max="15111" width="9.42578125" style="51" bestFit="1" customWidth="1"/>
    <col min="15112" max="15113" width="9.140625" style="51"/>
    <col min="15114" max="15114" width="20.28515625" style="51" customWidth="1"/>
    <col min="15115" max="15115" width="24.85546875" style="51" customWidth="1"/>
    <col min="15116" max="15116" width="25" style="51" customWidth="1"/>
    <col min="15117" max="15117" width="26" style="51" customWidth="1"/>
    <col min="15118" max="15118" width="16.5703125" style="51" customWidth="1"/>
    <col min="15119" max="15119" width="40.28515625" style="51" customWidth="1"/>
    <col min="15120" max="15120" width="24.140625" style="51" customWidth="1"/>
    <col min="15121" max="15121" width="36.28515625" style="51" customWidth="1"/>
    <col min="15122" max="15122" width="50.7109375" style="51" customWidth="1"/>
    <col min="15123" max="15358" width="9.140625" style="51"/>
    <col min="15359" max="15359" width="8.28515625" style="51" customWidth="1"/>
    <col min="15360" max="15360" width="9.140625" style="51"/>
    <col min="15361" max="15361" width="27" style="51" customWidth="1"/>
    <col min="15362" max="15362" width="9.140625" style="51"/>
    <col min="15363" max="15363" width="13" style="51" customWidth="1"/>
    <col min="15364" max="15364" width="20" style="51" customWidth="1"/>
    <col min="15365" max="15366" width="13.5703125" style="51" customWidth="1"/>
    <col min="15367" max="15367" width="9.42578125" style="51" bestFit="1" customWidth="1"/>
    <col min="15368" max="15369" width="9.140625" style="51"/>
    <col min="15370" max="15370" width="20.28515625" style="51" customWidth="1"/>
    <col min="15371" max="15371" width="24.85546875" style="51" customWidth="1"/>
    <col min="15372" max="15372" width="25" style="51" customWidth="1"/>
    <col min="15373" max="15373" width="26" style="51" customWidth="1"/>
    <col min="15374" max="15374" width="16.5703125" style="51" customWidth="1"/>
    <col min="15375" max="15375" width="40.28515625" style="51" customWidth="1"/>
    <col min="15376" max="15376" width="24.140625" style="51" customWidth="1"/>
    <col min="15377" max="15377" width="36.28515625" style="51" customWidth="1"/>
    <col min="15378" max="15378" width="50.7109375" style="51" customWidth="1"/>
    <col min="15379" max="15614" width="9.140625" style="51"/>
    <col min="15615" max="15615" width="8.28515625" style="51" customWidth="1"/>
    <col min="15616" max="15616" width="9.140625" style="51"/>
    <col min="15617" max="15617" width="27" style="51" customWidth="1"/>
    <col min="15618" max="15618" width="9.140625" style="51"/>
    <col min="15619" max="15619" width="13" style="51" customWidth="1"/>
    <col min="15620" max="15620" width="20" style="51" customWidth="1"/>
    <col min="15621" max="15622" width="13.5703125" style="51" customWidth="1"/>
    <col min="15623" max="15623" width="9.42578125" style="51" bestFit="1" customWidth="1"/>
    <col min="15624" max="15625" width="9.140625" style="51"/>
    <col min="15626" max="15626" width="20.28515625" style="51" customWidth="1"/>
    <col min="15627" max="15627" width="24.85546875" style="51" customWidth="1"/>
    <col min="15628" max="15628" width="25" style="51" customWidth="1"/>
    <col min="15629" max="15629" width="26" style="51" customWidth="1"/>
    <col min="15630" max="15630" width="16.5703125" style="51" customWidth="1"/>
    <col min="15631" max="15631" width="40.28515625" style="51" customWidth="1"/>
    <col min="15632" max="15632" width="24.140625" style="51" customWidth="1"/>
    <col min="15633" max="15633" width="36.28515625" style="51" customWidth="1"/>
    <col min="15634" max="15634" width="50.7109375" style="51" customWidth="1"/>
    <col min="15635" max="15870" width="9.140625" style="51"/>
    <col min="15871" max="15871" width="8.28515625" style="51" customWidth="1"/>
    <col min="15872" max="15872" width="9.140625" style="51"/>
    <col min="15873" max="15873" width="27" style="51" customWidth="1"/>
    <col min="15874" max="15874" width="9.140625" style="51"/>
    <col min="15875" max="15875" width="13" style="51" customWidth="1"/>
    <col min="15876" max="15876" width="20" style="51" customWidth="1"/>
    <col min="15877" max="15878" width="13.5703125" style="51" customWidth="1"/>
    <col min="15879" max="15879" width="9.42578125" style="51" bestFit="1" customWidth="1"/>
    <col min="15880" max="15881" width="9.140625" style="51"/>
    <col min="15882" max="15882" width="20.28515625" style="51" customWidth="1"/>
    <col min="15883" max="15883" width="24.85546875" style="51" customWidth="1"/>
    <col min="15884" max="15884" width="25" style="51" customWidth="1"/>
    <col min="15885" max="15885" width="26" style="51" customWidth="1"/>
    <col min="15886" max="15886" width="16.5703125" style="51" customWidth="1"/>
    <col min="15887" max="15887" width="40.28515625" style="51" customWidth="1"/>
    <col min="15888" max="15888" width="24.140625" style="51" customWidth="1"/>
    <col min="15889" max="15889" width="36.28515625" style="51" customWidth="1"/>
    <col min="15890" max="15890" width="50.7109375" style="51" customWidth="1"/>
    <col min="15891" max="16126" width="9.140625" style="51"/>
    <col min="16127" max="16127" width="8.28515625" style="51" customWidth="1"/>
    <col min="16128" max="16128" width="9.140625" style="51"/>
    <col min="16129" max="16129" width="27" style="51" customWidth="1"/>
    <col min="16130" max="16130" width="9.140625" style="51"/>
    <col min="16131" max="16131" width="13" style="51" customWidth="1"/>
    <col min="16132" max="16132" width="20" style="51" customWidth="1"/>
    <col min="16133" max="16134" width="13.5703125" style="51" customWidth="1"/>
    <col min="16135" max="16135" width="9.42578125" style="51" bestFit="1" customWidth="1"/>
    <col min="16136" max="16137" width="9.140625" style="51"/>
    <col min="16138" max="16138" width="20.28515625" style="51" customWidth="1"/>
    <col min="16139" max="16139" width="24.85546875" style="51" customWidth="1"/>
    <col min="16140" max="16140" width="25" style="51" customWidth="1"/>
    <col min="16141" max="16141" width="26" style="51" customWidth="1"/>
    <col min="16142" max="16142" width="16.5703125" style="51" customWidth="1"/>
    <col min="16143" max="16143" width="40.28515625" style="51" customWidth="1"/>
    <col min="16144" max="16144" width="24.140625" style="51" customWidth="1"/>
    <col min="16145" max="16145" width="36.28515625" style="51" customWidth="1"/>
    <col min="16146" max="16146" width="50.7109375" style="51" customWidth="1"/>
    <col min="16147" max="16384" width="9.140625" style="51"/>
  </cols>
  <sheetData>
    <row r="1" spans="1:20" ht="15.75" customHeight="1">
      <c r="A1" s="333" t="s">
        <v>786</v>
      </c>
      <c r="B1" s="333"/>
      <c r="C1" s="333"/>
      <c r="D1" s="333"/>
      <c r="E1" s="333"/>
      <c r="F1" s="333"/>
      <c r="G1" s="333"/>
      <c r="H1" s="333"/>
      <c r="I1" s="333"/>
      <c r="J1" s="333"/>
      <c r="K1" s="393"/>
      <c r="L1" s="393"/>
      <c r="M1" s="393"/>
      <c r="N1" s="393"/>
      <c r="O1" s="393"/>
      <c r="P1" s="393"/>
      <c r="Q1" s="393"/>
      <c r="R1" s="393"/>
      <c r="S1" s="393"/>
      <c r="T1" s="393"/>
    </row>
    <row r="3" spans="1:20" ht="36.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ht="26.25" customHeight="1">
      <c r="A4" s="315"/>
      <c r="B4" s="315"/>
      <c r="C4" s="315"/>
      <c r="D4" s="315"/>
      <c r="E4" s="315"/>
      <c r="F4" s="315"/>
      <c r="G4" s="315"/>
      <c r="H4" s="315"/>
      <c r="I4" s="315"/>
      <c r="J4" s="56" t="s">
        <v>15</v>
      </c>
      <c r="K4" s="53" t="s">
        <v>16</v>
      </c>
      <c r="L4" s="315"/>
      <c r="M4" s="143">
        <v>2022</v>
      </c>
      <c r="N4" s="143">
        <v>2023</v>
      </c>
      <c r="O4" s="143">
        <v>2022</v>
      </c>
      <c r="P4" s="143">
        <v>2023</v>
      </c>
      <c r="Q4" s="143">
        <v>2022</v>
      </c>
      <c r="R4" s="143">
        <v>2023</v>
      </c>
      <c r="S4" s="303"/>
    </row>
    <row r="5" spans="1:20" ht="14.25" customHeight="1">
      <c r="A5" s="54" t="s">
        <v>17</v>
      </c>
      <c r="B5" s="54" t="s">
        <v>18</v>
      </c>
      <c r="C5" s="54" t="s">
        <v>19</v>
      </c>
      <c r="D5" s="54" t="s">
        <v>20</v>
      </c>
      <c r="E5" s="54" t="s">
        <v>21</v>
      </c>
      <c r="F5" s="54" t="s">
        <v>22</v>
      </c>
      <c r="G5" s="57" t="s">
        <v>23</v>
      </c>
      <c r="H5" s="54" t="s">
        <v>24</v>
      </c>
      <c r="I5" s="54" t="s">
        <v>25</v>
      </c>
      <c r="J5" s="54" t="s">
        <v>26</v>
      </c>
      <c r="K5" s="52" t="s">
        <v>27</v>
      </c>
      <c r="L5" s="54" t="s">
        <v>28</v>
      </c>
      <c r="M5" s="54" t="s">
        <v>29</v>
      </c>
      <c r="N5" s="54" t="s">
        <v>30</v>
      </c>
      <c r="O5" s="54" t="s">
        <v>31</v>
      </c>
      <c r="P5" s="54" t="s">
        <v>32</v>
      </c>
      <c r="Q5" s="54" t="s">
        <v>33</v>
      </c>
      <c r="R5" s="54" t="s">
        <v>34</v>
      </c>
      <c r="S5" s="55" t="s">
        <v>35</v>
      </c>
    </row>
    <row r="6" spans="1:20" s="45" customFormat="1" ht="233.25" customHeight="1">
      <c r="A6" s="70">
        <v>1</v>
      </c>
      <c r="B6" s="70" t="s">
        <v>90</v>
      </c>
      <c r="C6" s="70" t="s">
        <v>733</v>
      </c>
      <c r="D6" s="70" t="s">
        <v>125</v>
      </c>
      <c r="E6" s="70" t="s">
        <v>732</v>
      </c>
      <c r="F6" s="70" t="s">
        <v>289</v>
      </c>
      <c r="G6" s="72" t="s">
        <v>126</v>
      </c>
      <c r="H6" s="70" t="s">
        <v>127</v>
      </c>
      <c r="I6" s="70" t="s">
        <v>128</v>
      </c>
      <c r="J6" s="70" t="s">
        <v>129</v>
      </c>
      <c r="K6" s="71" t="s">
        <v>97</v>
      </c>
      <c r="L6" s="70" t="s">
        <v>130</v>
      </c>
      <c r="M6" s="70" t="s">
        <v>73</v>
      </c>
      <c r="N6" s="70" t="s">
        <v>66</v>
      </c>
      <c r="O6" s="90">
        <v>18000</v>
      </c>
      <c r="P6" s="90">
        <v>0</v>
      </c>
      <c r="Q6" s="90">
        <v>18000</v>
      </c>
      <c r="R6" s="90">
        <v>0</v>
      </c>
      <c r="S6" s="70" t="s">
        <v>731</v>
      </c>
    </row>
    <row r="7" spans="1:20" s="45" customFormat="1" ht="180">
      <c r="A7" s="70">
        <v>2</v>
      </c>
      <c r="B7" s="70" t="s">
        <v>90</v>
      </c>
      <c r="C7" s="72" t="s">
        <v>734</v>
      </c>
      <c r="D7" s="70" t="s">
        <v>290</v>
      </c>
      <c r="E7" s="70" t="s">
        <v>732</v>
      </c>
      <c r="F7" s="70" t="s">
        <v>289</v>
      </c>
      <c r="G7" s="72" t="s">
        <v>291</v>
      </c>
      <c r="H7" s="70" t="s">
        <v>292</v>
      </c>
      <c r="I7" s="70" t="s">
        <v>242</v>
      </c>
      <c r="J7" s="70" t="s">
        <v>293</v>
      </c>
      <c r="K7" s="71" t="s">
        <v>294</v>
      </c>
      <c r="L7" s="70" t="s">
        <v>295</v>
      </c>
      <c r="M7" s="70" t="s">
        <v>296</v>
      </c>
      <c r="N7" s="70" t="s">
        <v>66</v>
      </c>
      <c r="O7" s="90">
        <v>1500</v>
      </c>
      <c r="P7" s="90">
        <v>0</v>
      </c>
      <c r="Q7" s="90">
        <v>1500</v>
      </c>
      <c r="R7" s="90">
        <v>0</v>
      </c>
      <c r="S7" s="70" t="s">
        <v>731</v>
      </c>
    </row>
    <row r="8" spans="1:20" ht="216">
      <c r="A8" s="70">
        <v>3</v>
      </c>
      <c r="B8" s="70" t="s">
        <v>90</v>
      </c>
      <c r="C8" s="70" t="s">
        <v>736</v>
      </c>
      <c r="D8" s="70" t="s">
        <v>290</v>
      </c>
      <c r="E8" s="70" t="s">
        <v>735</v>
      </c>
      <c r="F8" s="70" t="s">
        <v>289</v>
      </c>
      <c r="G8" s="72" t="s">
        <v>297</v>
      </c>
      <c r="H8" s="70" t="s">
        <v>298</v>
      </c>
      <c r="I8" s="70" t="s">
        <v>242</v>
      </c>
      <c r="J8" s="70" t="s">
        <v>299</v>
      </c>
      <c r="K8" s="71" t="s">
        <v>300</v>
      </c>
      <c r="L8" s="70" t="s">
        <v>310</v>
      </c>
      <c r="M8" s="70" t="s">
        <v>73</v>
      </c>
      <c r="N8" s="70" t="s">
        <v>66</v>
      </c>
      <c r="O8" s="90">
        <v>2500</v>
      </c>
      <c r="P8" s="90">
        <v>0</v>
      </c>
      <c r="Q8" s="90">
        <v>2500</v>
      </c>
      <c r="R8" s="90">
        <v>0</v>
      </c>
      <c r="S8" s="70" t="s">
        <v>731</v>
      </c>
    </row>
    <row r="9" spans="1:20" ht="240">
      <c r="A9" s="70">
        <v>4</v>
      </c>
      <c r="B9" s="70" t="s">
        <v>90</v>
      </c>
      <c r="C9" s="70" t="s">
        <v>733</v>
      </c>
      <c r="D9" s="70" t="s">
        <v>290</v>
      </c>
      <c r="E9" s="70" t="s">
        <v>737</v>
      </c>
      <c r="F9" s="70" t="s">
        <v>289</v>
      </c>
      <c r="G9" s="72" t="s">
        <v>301</v>
      </c>
      <c r="H9" s="70" t="s">
        <v>302</v>
      </c>
      <c r="I9" s="70" t="s">
        <v>303</v>
      </c>
      <c r="J9" s="70" t="s">
        <v>304</v>
      </c>
      <c r="K9" s="71" t="s">
        <v>300</v>
      </c>
      <c r="L9" s="70" t="s">
        <v>93</v>
      </c>
      <c r="M9" s="70" t="s">
        <v>73</v>
      </c>
      <c r="N9" s="70" t="s">
        <v>66</v>
      </c>
      <c r="O9" s="90">
        <v>15000</v>
      </c>
      <c r="P9" s="90">
        <v>0</v>
      </c>
      <c r="Q9" s="90">
        <v>15000</v>
      </c>
      <c r="R9" s="90">
        <v>0</v>
      </c>
      <c r="S9" s="70" t="s">
        <v>731</v>
      </c>
    </row>
    <row r="10" spans="1:20" ht="240">
      <c r="A10" s="70">
        <v>5</v>
      </c>
      <c r="B10" s="70" t="s">
        <v>90</v>
      </c>
      <c r="C10" s="70" t="s">
        <v>733</v>
      </c>
      <c r="D10" s="70" t="s">
        <v>290</v>
      </c>
      <c r="E10" s="70" t="s">
        <v>738</v>
      </c>
      <c r="F10" s="70" t="s">
        <v>289</v>
      </c>
      <c r="G10" s="72" t="s">
        <v>305</v>
      </c>
      <c r="H10" s="70" t="s">
        <v>306</v>
      </c>
      <c r="I10" s="70" t="s">
        <v>307</v>
      </c>
      <c r="J10" s="70" t="s">
        <v>308</v>
      </c>
      <c r="K10" s="71" t="s">
        <v>309</v>
      </c>
      <c r="L10" s="70" t="s">
        <v>310</v>
      </c>
      <c r="M10" s="70" t="s">
        <v>311</v>
      </c>
      <c r="N10" s="70" t="s">
        <v>66</v>
      </c>
      <c r="O10" s="90">
        <v>2000</v>
      </c>
      <c r="P10" s="90">
        <v>0</v>
      </c>
      <c r="Q10" s="90">
        <v>2000</v>
      </c>
      <c r="R10" s="90">
        <v>0</v>
      </c>
      <c r="S10" s="70" t="s">
        <v>731</v>
      </c>
    </row>
    <row r="11" spans="1:20" ht="216">
      <c r="A11" s="70">
        <v>6</v>
      </c>
      <c r="B11" s="70" t="s">
        <v>90</v>
      </c>
      <c r="C11" s="70" t="s">
        <v>742</v>
      </c>
      <c r="D11" s="70" t="s">
        <v>290</v>
      </c>
      <c r="E11" s="70" t="s">
        <v>741</v>
      </c>
      <c r="F11" s="70" t="s">
        <v>312</v>
      </c>
      <c r="G11" s="72" t="s">
        <v>739</v>
      </c>
      <c r="H11" s="70" t="s">
        <v>313</v>
      </c>
      <c r="I11" s="70" t="s">
        <v>242</v>
      </c>
      <c r="J11" s="70" t="s">
        <v>314</v>
      </c>
      <c r="K11" s="71" t="s">
        <v>315</v>
      </c>
      <c r="L11" s="70" t="s">
        <v>740</v>
      </c>
      <c r="M11" s="70" t="s">
        <v>316</v>
      </c>
      <c r="N11" s="70" t="s">
        <v>66</v>
      </c>
      <c r="O11" s="90">
        <v>2000</v>
      </c>
      <c r="P11" s="90">
        <v>0</v>
      </c>
      <c r="Q11" s="90">
        <v>2000</v>
      </c>
      <c r="R11" s="90">
        <v>0</v>
      </c>
      <c r="S11" s="70" t="s">
        <v>731</v>
      </c>
    </row>
    <row r="12" spans="1:20" ht="276" customHeight="1">
      <c r="A12" s="70">
        <v>7</v>
      </c>
      <c r="B12" s="70" t="s">
        <v>90</v>
      </c>
      <c r="C12" s="70" t="s">
        <v>742</v>
      </c>
      <c r="D12" s="70" t="s">
        <v>290</v>
      </c>
      <c r="E12" s="70" t="s">
        <v>735</v>
      </c>
      <c r="F12" s="70" t="s">
        <v>289</v>
      </c>
      <c r="G12" s="72" t="s">
        <v>317</v>
      </c>
      <c r="H12" s="70" t="s">
        <v>318</v>
      </c>
      <c r="I12" s="70" t="s">
        <v>319</v>
      </c>
      <c r="J12" s="70" t="s">
        <v>320</v>
      </c>
      <c r="K12" s="71" t="s">
        <v>321</v>
      </c>
      <c r="L12" s="70" t="s">
        <v>743</v>
      </c>
      <c r="M12" s="70" t="s">
        <v>322</v>
      </c>
      <c r="N12" s="70" t="s">
        <v>66</v>
      </c>
      <c r="O12" s="90">
        <v>38000</v>
      </c>
      <c r="P12" s="90">
        <v>0</v>
      </c>
      <c r="Q12" s="90">
        <v>38000</v>
      </c>
      <c r="R12" s="90">
        <v>0</v>
      </c>
      <c r="S12" s="70" t="s">
        <v>731</v>
      </c>
    </row>
    <row r="13" spans="1:20" ht="240">
      <c r="A13" s="70">
        <v>8</v>
      </c>
      <c r="B13" s="70" t="s">
        <v>90</v>
      </c>
      <c r="C13" s="70" t="s">
        <v>733</v>
      </c>
      <c r="D13" s="70" t="s">
        <v>94</v>
      </c>
      <c r="E13" s="70" t="s">
        <v>741</v>
      </c>
      <c r="F13" s="70" t="s">
        <v>323</v>
      </c>
      <c r="G13" s="72" t="s">
        <v>324</v>
      </c>
      <c r="H13" s="70" t="s">
        <v>127</v>
      </c>
      <c r="I13" s="70" t="s">
        <v>269</v>
      </c>
      <c r="J13" s="70" t="s">
        <v>325</v>
      </c>
      <c r="K13" s="71" t="s">
        <v>326</v>
      </c>
      <c r="L13" s="70" t="s">
        <v>327</v>
      </c>
      <c r="M13" s="70" t="s">
        <v>322</v>
      </c>
      <c r="N13" s="70" t="s">
        <v>66</v>
      </c>
      <c r="O13" s="90">
        <v>1000</v>
      </c>
      <c r="P13" s="90">
        <v>0</v>
      </c>
      <c r="Q13" s="90">
        <v>1000</v>
      </c>
      <c r="R13" s="90">
        <v>0</v>
      </c>
      <c r="S13" s="70" t="s">
        <v>731</v>
      </c>
    </row>
    <row r="14" spans="1:20" ht="264">
      <c r="A14" s="70">
        <v>9</v>
      </c>
      <c r="B14" s="70" t="s">
        <v>90</v>
      </c>
      <c r="C14" s="70" t="s">
        <v>733</v>
      </c>
      <c r="D14" s="70" t="s">
        <v>328</v>
      </c>
      <c r="E14" s="70" t="s">
        <v>745</v>
      </c>
      <c r="F14" s="70" t="s">
        <v>131</v>
      </c>
      <c r="G14" s="72" t="s">
        <v>329</v>
      </c>
      <c r="H14" s="70" t="s">
        <v>330</v>
      </c>
      <c r="I14" s="70" t="s">
        <v>744</v>
      </c>
      <c r="J14" s="70" t="s">
        <v>331</v>
      </c>
      <c r="K14" s="71" t="s">
        <v>281</v>
      </c>
      <c r="L14" s="70" t="s">
        <v>332</v>
      </c>
      <c r="M14" s="70" t="s">
        <v>311</v>
      </c>
      <c r="N14" s="70" t="s">
        <v>66</v>
      </c>
      <c r="O14" s="90">
        <v>35000</v>
      </c>
      <c r="P14" s="90">
        <v>0</v>
      </c>
      <c r="Q14" s="90">
        <v>25000</v>
      </c>
      <c r="R14" s="90">
        <v>0</v>
      </c>
      <c r="S14" s="70" t="s">
        <v>731</v>
      </c>
    </row>
    <row r="15" spans="1:20" ht="240">
      <c r="A15" s="70">
        <v>10</v>
      </c>
      <c r="B15" s="70" t="s">
        <v>90</v>
      </c>
      <c r="C15" s="70" t="s">
        <v>733</v>
      </c>
      <c r="D15" s="70" t="s">
        <v>290</v>
      </c>
      <c r="E15" s="70" t="s">
        <v>746</v>
      </c>
      <c r="F15" s="70" t="s">
        <v>131</v>
      </c>
      <c r="G15" s="72" t="s">
        <v>333</v>
      </c>
      <c r="H15" s="70" t="s">
        <v>334</v>
      </c>
      <c r="I15" s="70" t="s">
        <v>71</v>
      </c>
      <c r="J15" s="70" t="s">
        <v>71</v>
      </c>
      <c r="K15" s="71" t="s">
        <v>97</v>
      </c>
      <c r="L15" s="70" t="s">
        <v>88</v>
      </c>
      <c r="M15" s="70" t="s">
        <v>311</v>
      </c>
      <c r="N15" s="70" t="s">
        <v>66</v>
      </c>
      <c r="O15" s="90">
        <v>10000</v>
      </c>
      <c r="P15" s="90">
        <v>0</v>
      </c>
      <c r="Q15" s="90">
        <v>0</v>
      </c>
      <c r="R15" s="90">
        <v>0</v>
      </c>
      <c r="S15" s="70" t="s">
        <v>731</v>
      </c>
    </row>
    <row r="16" spans="1:20" ht="276" customHeight="1">
      <c r="A16" s="70">
        <v>11</v>
      </c>
      <c r="B16" s="70" t="s">
        <v>90</v>
      </c>
      <c r="C16" s="70" t="s">
        <v>751</v>
      </c>
      <c r="D16" s="70" t="s">
        <v>290</v>
      </c>
      <c r="E16" s="70" t="s">
        <v>750</v>
      </c>
      <c r="F16" s="70" t="s">
        <v>289</v>
      </c>
      <c r="G16" s="72" t="s">
        <v>747</v>
      </c>
      <c r="H16" s="70" t="s">
        <v>127</v>
      </c>
      <c r="I16" s="70" t="s">
        <v>748</v>
      </c>
      <c r="J16" s="70" t="s">
        <v>752</v>
      </c>
      <c r="K16" s="71" t="s">
        <v>753</v>
      </c>
      <c r="L16" s="70" t="s">
        <v>749</v>
      </c>
      <c r="M16" s="70" t="s">
        <v>64</v>
      </c>
      <c r="N16" s="70" t="s">
        <v>66</v>
      </c>
      <c r="O16" s="90">
        <v>45000</v>
      </c>
      <c r="P16" s="90">
        <v>0</v>
      </c>
      <c r="Q16" s="90">
        <v>45000</v>
      </c>
      <c r="R16" s="90">
        <v>0</v>
      </c>
      <c r="S16" s="70" t="s">
        <v>731</v>
      </c>
    </row>
    <row r="17" spans="1:19" s="73" customFormat="1" ht="15.75" thickBot="1">
      <c r="A17" s="11"/>
      <c r="B17" s="11"/>
      <c r="C17" s="11"/>
      <c r="D17" s="11"/>
      <c r="E17" s="11"/>
      <c r="F17" s="11"/>
      <c r="G17" s="47"/>
      <c r="H17" s="11"/>
      <c r="I17" s="11"/>
      <c r="J17" s="11"/>
      <c r="K17" s="11"/>
      <c r="L17" s="11"/>
      <c r="M17" s="11"/>
      <c r="N17" s="11"/>
      <c r="O17" s="11"/>
      <c r="P17" s="11"/>
      <c r="Q17" s="11"/>
      <c r="R17" s="11"/>
      <c r="S17" s="11"/>
    </row>
    <row r="18" spans="1:19" ht="15.75" thickTop="1">
      <c r="A18" s="11"/>
      <c r="B18" s="11"/>
      <c r="C18" s="11"/>
      <c r="D18" s="11"/>
      <c r="E18" s="11"/>
      <c r="F18" s="11"/>
      <c r="G18" s="47"/>
      <c r="H18" s="11"/>
      <c r="I18" s="11"/>
      <c r="J18" s="11"/>
      <c r="K18" s="11"/>
      <c r="L18" s="11"/>
      <c r="M18" s="11"/>
      <c r="N18" s="11"/>
      <c r="O18" s="394"/>
      <c r="P18" s="379" t="s">
        <v>149</v>
      </c>
      <c r="Q18" s="385" t="s">
        <v>150</v>
      </c>
      <c r="R18" s="386"/>
      <c r="S18" s="391" t="s">
        <v>409</v>
      </c>
    </row>
    <row r="19" spans="1:19">
      <c r="A19" s="11"/>
      <c r="B19" s="11"/>
      <c r="C19" s="11"/>
      <c r="D19" s="11"/>
      <c r="E19" s="11"/>
      <c r="F19" s="11"/>
      <c r="G19" s="47"/>
      <c r="H19" s="11"/>
      <c r="I19" s="11"/>
      <c r="J19" s="11"/>
      <c r="K19" s="11"/>
      <c r="L19" s="11"/>
      <c r="M19" s="11"/>
      <c r="N19" s="11"/>
      <c r="O19" s="395"/>
      <c r="P19" s="380"/>
      <c r="Q19" s="91">
        <v>2022</v>
      </c>
      <c r="R19" s="91">
        <v>2023</v>
      </c>
      <c r="S19" s="392"/>
    </row>
    <row r="20" spans="1:19" ht="15.75" thickBot="1">
      <c r="A20" s="11"/>
      <c r="B20" s="11"/>
      <c r="C20" s="11"/>
      <c r="D20" s="11"/>
      <c r="E20" s="11"/>
      <c r="F20" s="11"/>
      <c r="G20" s="47"/>
      <c r="H20" s="11"/>
      <c r="I20" s="11"/>
      <c r="J20" s="11"/>
      <c r="K20" s="11"/>
      <c r="L20" s="11"/>
      <c r="M20" s="11"/>
      <c r="N20" s="11"/>
      <c r="O20" s="238" t="s">
        <v>58</v>
      </c>
      <c r="P20" s="232">
        <v>11</v>
      </c>
      <c r="Q20" s="233">
        <f>Q16+Q15+Q14+Q13+Q12+Q11+Q10+Q9+Q8+Q7+Q6</f>
        <v>150000</v>
      </c>
      <c r="R20" s="233">
        <f>R16+R15+R14+R13+R12+R11+R10+R9+R8+R7+R6</f>
        <v>0</v>
      </c>
      <c r="S20" s="239">
        <f>Q20+R20</f>
        <v>150000</v>
      </c>
    </row>
    <row r="21" spans="1:19" ht="15.75" thickTop="1">
      <c r="A21" s="11"/>
      <c r="B21" s="11"/>
      <c r="C21" s="11"/>
      <c r="D21" s="11"/>
      <c r="E21" s="11"/>
      <c r="F21" s="11"/>
      <c r="G21" s="47"/>
      <c r="H21" s="11"/>
      <c r="I21" s="11"/>
      <c r="J21" s="11"/>
      <c r="K21" s="11"/>
      <c r="L21" s="11"/>
      <c r="M21" s="11"/>
      <c r="N21" s="11"/>
      <c r="O21" s="11"/>
      <c r="P21" s="11"/>
      <c r="Q21" s="11"/>
      <c r="R21" s="11"/>
      <c r="S21" s="11"/>
    </row>
    <row r="22" spans="1:19">
      <c r="A22" s="11"/>
      <c r="B22" s="11"/>
      <c r="C22" s="11"/>
      <c r="D22" s="11"/>
      <c r="E22" s="11"/>
      <c r="F22" s="11"/>
      <c r="G22" s="47"/>
      <c r="H22" s="11"/>
      <c r="I22" s="11"/>
      <c r="J22" s="11"/>
      <c r="K22" s="11"/>
      <c r="L22" s="11"/>
      <c r="M22" s="11"/>
      <c r="N22" s="11"/>
      <c r="O22" s="11"/>
      <c r="P22" s="11"/>
      <c r="Q22" s="11"/>
      <c r="R22" s="11"/>
      <c r="S22" s="11"/>
    </row>
    <row r="23" spans="1:19">
      <c r="A23" s="11"/>
      <c r="B23" s="11"/>
      <c r="C23" s="11"/>
      <c r="D23" s="11"/>
      <c r="E23" s="11"/>
      <c r="F23" s="11"/>
      <c r="G23" s="47"/>
      <c r="H23" s="11"/>
      <c r="I23" s="11"/>
      <c r="J23" s="11"/>
      <c r="K23" s="11"/>
      <c r="L23" s="11"/>
      <c r="M23" s="11"/>
      <c r="N23" s="11"/>
      <c r="O23" s="11"/>
      <c r="P23" s="11"/>
      <c r="Q23" s="11"/>
      <c r="R23" s="11"/>
      <c r="S23" s="11"/>
    </row>
    <row r="24" spans="1:19">
      <c r="A24" s="11"/>
      <c r="B24" s="11"/>
      <c r="C24" s="11"/>
      <c r="D24" s="11"/>
      <c r="E24" s="11"/>
      <c r="F24" s="11"/>
      <c r="G24" s="47"/>
      <c r="H24" s="11"/>
      <c r="I24" s="11"/>
      <c r="J24" s="11"/>
      <c r="K24" s="11"/>
      <c r="L24" s="11"/>
      <c r="M24" s="11"/>
      <c r="N24" s="11"/>
      <c r="O24" s="11"/>
      <c r="P24" s="11"/>
      <c r="Q24" s="11"/>
      <c r="R24" s="11"/>
      <c r="S24" s="11"/>
    </row>
    <row r="25" spans="1:19">
      <c r="A25" s="11"/>
      <c r="B25" s="11"/>
      <c r="C25" s="11"/>
      <c r="D25" s="11"/>
      <c r="E25" s="11"/>
      <c r="F25" s="11"/>
      <c r="G25" s="47"/>
      <c r="H25" s="11"/>
      <c r="I25" s="11"/>
      <c r="J25" s="11"/>
      <c r="K25" s="11"/>
      <c r="L25" s="11"/>
      <c r="M25" s="11"/>
      <c r="N25" s="11"/>
      <c r="O25" s="11"/>
      <c r="P25" s="11"/>
      <c r="Q25" s="11"/>
      <c r="R25" s="11"/>
      <c r="S25" s="11"/>
    </row>
    <row r="26" spans="1:19">
      <c r="A26" s="11"/>
      <c r="B26" s="11"/>
      <c r="C26" s="11"/>
      <c r="D26" s="11"/>
      <c r="E26" s="11"/>
      <c r="F26" s="11"/>
      <c r="G26" s="47"/>
      <c r="H26" s="11"/>
      <c r="I26" s="11"/>
      <c r="J26" s="11"/>
      <c r="K26" s="11"/>
      <c r="L26" s="11"/>
      <c r="M26" s="11"/>
      <c r="N26" s="11"/>
      <c r="O26" s="11"/>
      <c r="P26" s="11"/>
      <c r="Q26" s="11"/>
      <c r="R26" s="11"/>
      <c r="S26" s="11"/>
    </row>
    <row r="27" spans="1:19">
      <c r="A27" s="11"/>
      <c r="B27" s="11"/>
      <c r="C27" s="11"/>
      <c r="D27" s="11"/>
      <c r="E27" s="11"/>
      <c r="F27" s="11"/>
      <c r="G27" s="47"/>
      <c r="H27" s="11"/>
      <c r="I27" s="11"/>
      <c r="J27" s="11"/>
      <c r="K27" s="11"/>
      <c r="L27" s="11"/>
      <c r="M27" s="11"/>
      <c r="N27" s="11"/>
      <c r="O27" s="11"/>
      <c r="P27" s="11"/>
      <c r="Q27" s="11"/>
      <c r="R27" s="11"/>
      <c r="S27" s="11"/>
    </row>
    <row r="28" spans="1:19">
      <c r="A28" s="11"/>
      <c r="B28" s="11"/>
      <c r="C28" s="11"/>
      <c r="D28" s="11"/>
      <c r="E28" s="11"/>
      <c r="F28" s="11"/>
      <c r="G28" s="47"/>
      <c r="H28" s="11"/>
      <c r="I28" s="11"/>
      <c r="J28" s="11"/>
      <c r="K28" s="11"/>
      <c r="L28" s="11"/>
      <c r="M28" s="11"/>
      <c r="N28" s="11"/>
      <c r="O28" s="11"/>
      <c r="P28" s="11"/>
      <c r="Q28" s="11"/>
      <c r="R28" s="11"/>
      <c r="S28" s="11"/>
    </row>
    <row r="29" spans="1:19">
      <c r="A29" s="11"/>
      <c r="B29" s="11"/>
      <c r="C29" s="11"/>
      <c r="D29" s="11"/>
      <c r="E29" s="11"/>
      <c r="F29" s="11"/>
      <c r="G29" s="47"/>
      <c r="H29" s="11"/>
      <c r="I29" s="11"/>
      <c r="J29" s="11"/>
      <c r="K29" s="11"/>
      <c r="L29" s="11"/>
      <c r="M29" s="11"/>
      <c r="N29" s="11"/>
      <c r="O29" s="11"/>
      <c r="P29" s="11"/>
      <c r="Q29" s="11"/>
      <c r="R29" s="11"/>
      <c r="S29" s="11"/>
    </row>
    <row r="30" spans="1:19">
      <c r="A30" s="11"/>
      <c r="B30" s="11"/>
      <c r="C30" s="11"/>
      <c r="D30" s="11"/>
      <c r="E30" s="11"/>
      <c r="F30" s="11"/>
      <c r="G30" s="47"/>
      <c r="H30" s="11"/>
      <c r="I30" s="11"/>
      <c r="J30" s="11"/>
      <c r="K30" s="11"/>
      <c r="L30" s="11"/>
      <c r="M30" s="11"/>
      <c r="N30" s="11"/>
      <c r="O30" s="11"/>
      <c r="P30" s="11"/>
      <c r="Q30" s="11"/>
      <c r="R30" s="11"/>
      <c r="S30" s="11"/>
    </row>
    <row r="31" spans="1:19">
      <c r="A31" s="11"/>
      <c r="B31" s="11"/>
      <c r="C31" s="11"/>
      <c r="D31" s="11"/>
      <c r="E31" s="11"/>
      <c r="F31" s="11"/>
      <c r="G31" s="47"/>
      <c r="H31" s="11"/>
      <c r="I31" s="11"/>
      <c r="J31" s="11"/>
      <c r="K31" s="11"/>
      <c r="L31" s="11"/>
      <c r="M31" s="11"/>
      <c r="N31" s="11"/>
      <c r="O31" s="11"/>
      <c r="P31" s="11"/>
      <c r="Q31" s="11"/>
      <c r="R31" s="11"/>
      <c r="S31" s="11"/>
    </row>
    <row r="32" spans="1:19">
      <c r="A32" s="11"/>
      <c r="B32" s="11"/>
      <c r="C32" s="11"/>
      <c r="D32" s="11"/>
      <c r="E32" s="11"/>
      <c r="F32" s="11"/>
      <c r="G32" s="47"/>
      <c r="H32" s="11"/>
      <c r="I32" s="11"/>
      <c r="J32" s="11"/>
      <c r="K32" s="11"/>
      <c r="L32" s="11"/>
      <c r="M32" s="11"/>
      <c r="N32" s="11"/>
      <c r="O32" s="11"/>
      <c r="P32" s="11"/>
      <c r="Q32" s="11"/>
      <c r="R32" s="11"/>
      <c r="S32" s="11"/>
    </row>
    <row r="33" spans="1:19">
      <c r="A33" s="11"/>
      <c r="B33" s="11"/>
      <c r="C33" s="11"/>
      <c r="D33" s="11"/>
      <c r="E33" s="11"/>
      <c r="F33" s="11"/>
      <c r="G33" s="47"/>
      <c r="H33" s="11"/>
      <c r="I33" s="11"/>
      <c r="J33" s="11"/>
      <c r="K33" s="11"/>
      <c r="L33" s="11"/>
      <c r="M33" s="11"/>
      <c r="N33" s="11"/>
      <c r="O33" s="11"/>
      <c r="P33" s="11"/>
      <c r="Q33" s="11"/>
      <c r="R33" s="11"/>
      <c r="S33" s="11"/>
    </row>
    <row r="34" spans="1:19">
      <c r="A34" s="11"/>
      <c r="B34" s="11"/>
      <c r="C34" s="11"/>
      <c r="D34" s="11"/>
      <c r="E34" s="11"/>
      <c r="F34" s="11"/>
      <c r="G34" s="47"/>
      <c r="H34" s="11"/>
      <c r="I34" s="11"/>
      <c r="J34" s="11"/>
      <c r="K34" s="11"/>
      <c r="L34" s="11"/>
      <c r="M34" s="11"/>
      <c r="N34" s="11"/>
      <c r="O34" s="11"/>
      <c r="P34" s="11"/>
      <c r="Q34" s="11"/>
      <c r="R34" s="11"/>
      <c r="S34" s="11"/>
    </row>
    <row r="35" spans="1:19">
      <c r="A35" s="11"/>
      <c r="B35" s="11"/>
      <c r="C35" s="11"/>
      <c r="D35" s="11"/>
      <c r="E35" s="11"/>
      <c r="F35" s="11"/>
      <c r="G35" s="47"/>
      <c r="H35" s="11"/>
      <c r="I35" s="11"/>
      <c r="J35" s="11"/>
      <c r="K35" s="11"/>
      <c r="L35" s="11"/>
      <c r="M35" s="11"/>
      <c r="N35" s="11"/>
      <c r="O35" s="11"/>
      <c r="P35" s="11"/>
      <c r="Q35" s="11"/>
      <c r="R35" s="11"/>
      <c r="S35" s="11"/>
    </row>
    <row r="36" spans="1:19">
      <c r="A36" s="11"/>
      <c r="B36" s="11"/>
      <c r="C36" s="11"/>
      <c r="D36" s="11"/>
      <c r="E36" s="11"/>
      <c r="F36" s="11"/>
      <c r="G36" s="47"/>
      <c r="H36" s="11"/>
      <c r="I36" s="11"/>
      <c r="J36" s="11"/>
      <c r="K36" s="11"/>
      <c r="L36" s="11"/>
      <c r="M36" s="11"/>
      <c r="N36" s="11"/>
      <c r="O36" s="11"/>
      <c r="P36" s="11"/>
      <c r="Q36" s="11"/>
      <c r="R36" s="11"/>
      <c r="S36" s="11"/>
    </row>
    <row r="37" spans="1:19">
      <c r="A37" s="11"/>
      <c r="B37" s="11"/>
      <c r="C37" s="11"/>
      <c r="D37" s="11"/>
      <c r="E37" s="11"/>
      <c r="F37" s="11"/>
      <c r="G37" s="47"/>
      <c r="H37" s="11"/>
      <c r="I37" s="11"/>
      <c r="J37" s="11"/>
      <c r="K37" s="11"/>
      <c r="L37" s="11"/>
      <c r="M37" s="11"/>
      <c r="N37" s="11"/>
      <c r="O37" s="11"/>
      <c r="P37" s="11"/>
      <c r="Q37" s="11"/>
      <c r="R37" s="11"/>
      <c r="S37" s="11"/>
    </row>
    <row r="38" spans="1:19">
      <c r="A38" s="11"/>
      <c r="B38" s="11"/>
      <c r="C38" s="11"/>
      <c r="D38" s="11"/>
      <c r="E38" s="11"/>
      <c r="F38" s="11"/>
      <c r="G38" s="47"/>
      <c r="H38" s="11"/>
      <c r="I38" s="11"/>
      <c r="J38" s="11"/>
      <c r="K38" s="11"/>
      <c r="L38" s="11"/>
      <c r="M38" s="11"/>
      <c r="N38" s="11"/>
      <c r="O38" s="11"/>
      <c r="P38" s="11"/>
      <c r="Q38" s="11"/>
      <c r="R38" s="11"/>
      <c r="S38" s="11"/>
    </row>
    <row r="39" spans="1:19">
      <c r="A39" s="11"/>
      <c r="B39" s="11"/>
      <c r="C39" s="11"/>
      <c r="D39" s="11"/>
      <c r="E39" s="11"/>
      <c r="F39" s="11"/>
      <c r="G39" s="47"/>
      <c r="H39" s="11"/>
      <c r="I39" s="11"/>
      <c r="J39" s="11"/>
      <c r="K39" s="11"/>
      <c r="L39" s="11"/>
      <c r="M39" s="11"/>
      <c r="N39" s="11"/>
      <c r="O39" s="11"/>
      <c r="P39" s="11"/>
      <c r="Q39" s="11"/>
      <c r="R39" s="11"/>
      <c r="S39" s="11"/>
    </row>
    <row r="40" spans="1:19">
      <c r="A40" s="11"/>
      <c r="B40" s="11"/>
      <c r="C40" s="11"/>
      <c r="D40" s="11"/>
      <c r="E40" s="11"/>
      <c r="F40" s="11"/>
      <c r="G40" s="47"/>
      <c r="H40" s="11"/>
      <c r="I40" s="11"/>
      <c r="J40" s="11"/>
      <c r="K40" s="11"/>
      <c r="L40" s="11"/>
      <c r="M40" s="11"/>
      <c r="N40" s="11"/>
      <c r="O40" s="11"/>
      <c r="P40" s="11"/>
      <c r="Q40" s="11"/>
      <c r="R40" s="11"/>
      <c r="S40" s="11"/>
    </row>
    <row r="41" spans="1:19">
      <c r="A41" s="11"/>
      <c r="B41" s="11"/>
      <c r="C41" s="11"/>
      <c r="D41" s="11"/>
      <c r="E41" s="11"/>
      <c r="F41" s="11"/>
      <c r="G41" s="47"/>
      <c r="H41" s="11"/>
      <c r="I41" s="11"/>
      <c r="J41" s="11"/>
      <c r="K41" s="11"/>
      <c r="L41" s="11"/>
      <c r="M41" s="11"/>
      <c r="N41" s="11"/>
      <c r="O41" s="11"/>
      <c r="P41" s="11"/>
      <c r="Q41" s="11"/>
      <c r="R41" s="11"/>
      <c r="S41" s="11"/>
    </row>
    <row r="42" spans="1:19">
      <c r="A42" s="11"/>
      <c r="B42" s="11"/>
      <c r="C42" s="11"/>
      <c r="D42" s="11"/>
      <c r="E42" s="11"/>
      <c r="F42" s="11"/>
      <c r="G42" s="47"/>
      <c r="H42" s="11"/>
      <c r="I42" s="11"/>
      <c r="J42" s="11"/>
      <c r="K42" s="11"/>
      <c r="L42" s="11"/>
      <c r="M42" s="11"/>
      <c r="N42" s="11"/>
      <c r="O42" s="11"/>
      <c r="P42" s="11"/>
      <c r="Q42" s="11"/>
      <c r="R42" s="11"/>
      <c r="S42" s="11"/>
    </row>
    <row r="43" spans="1:19">
      <c r="A43" s="11"/>
      <c r="B43" s="11"/>
      <c r="C43" s="11"/>
      <c r="D43" s="11"/>
      <c r="E43" s="11"/>
      <c r="F43" s="11"/>
      <c r="G43" s="47"/>
      <c r="H43" s="11"/>
      <c r="I43" s="11"/>
      <c r="J43" s="11"/>
      <c r="K43" s="11"/>
      <c r="L43" s="11"/>
      <c r="M43" s="11"/>
      <c r="N43" s="11"/>
      <c r="O43" s="11"/>
      <c r="P43" s="11"/>
      <c r="Q43" s="11"/>
      <c r="R43" s="11"/>
      <c r="S43" s="11"/>
    </row>
    <row r="44" spans="1:19">
      <c r="A44" s="11"/>
      <c r="B44" s="11"/>
      <c r="C44" s="11"/>
      <c r="D44" s="11"/>
      <c r="E44" s="11"/>
      <c r="F44" s="11"/>
      <c r="G44" s="47"/>
      <c r="H44" s="11"/>
      <c r="I44" s="11"/>
      <c r="J44" s="11"/>
      <c r="K44" s="11"/>
      <c r="L44" s="11"/>
      <c r="M44" s="11"/>
      <c r="N44" s="11"/>
      <c r="O44" s="11"/>
      <c r="P44" s="11"/>
      <c r="Q44" s="11"/>
      <c r="R44" s="11"/>
      <c r="S44" s="11"/>
    </row>
    <row r="45" spans="1:19">
      <c r="A45" s="11"/>
      <c r="B45" s="11"/>
      <c r="C45" s="11"/>
      <c r="D45" s="11"/>
      <c r="E45" s="11"/>
      <c r="F45" s="11"/>
      <c r="G45" s="47"/>
      <c r="H45" s="11"/>
      <c r="I45" s="11"/>
      <c r="J45" s="11"/>
      <c r="K45" s="11"/>
      <c r="L45" s="11"/>
      <c r="M45" s="11"/>
      <c r="N45" s="11"/>
      <c r="O45" s="11"/>
      <c r="P45" s="11"/>
      <c r="Q45" s="11"/>
      <c r="R45" s="11"/>
      <c r="S45" s="11"/>
    </row>
    <row r="46" spans="1:19">
      <c r="A46" s="11"/>
      <c r="B46" s="11"/>
      <c r="C46" s="11"/>
      <c r="D46" s="11"/>
      <c r="E46" s="11"/>
      <c r="F46" s="11"/>
      <c r="G46" s="47"/>
      <c r="H46" s="11"/>
      <c r="I46" s="11"/>
      <c r="J46" s="11"/>
      <c r="K46" s="11"/>
      <c r="L46" s="11"/>
      <c r="M46" s="11"/>
      <c r="N46" s="11"/>
      <c r="O46" s="11"/>
      <c r="P46" s="11"/>
      <c r="Q46" s="11"/>
      <c r="R46" s="11"/>
      <c r="S46" s="11"/>
    </row>
    <row r="47" spans="1:19">
      <c r="A47" s="11"/>
      <c r="B47" s="11"/>
      <c r="C47" s="11"/>
      <c r="D47" s="11"/>
      <c r="E47" s="11"/>
      <c r="F47" s="11"/>
      <c r="G47" s="47"/>
      <c r="H47" s="11"/>
      <c r="I47" s="11"/>
      <c r="J47" s="11"/>
      <c r="K47" s="11"/>
      <c r="L47" s="11"/>
      <c r="M47" s="11"/>
      <c r="N47" s="11"/>
      <c r="O47" s="11"/>
      <c r="P47" s="11"/>
      <c r="Q47" s="11"/>
      <c r="R47" s="11"/>
      <c r="S47" s="11"/>
    </row>
    <row r="48" spans="1:19">
      <c r="A48" s="11"/>
      <c r="B48" s="11"/>
      <c r="C48" s="11"/>
      <c r="D48" s="11"/>
      <c r="E48" s="11"/>
      <c r="F48" s="11"/>
      <c r="G48" s="47"/>
      <c r="H48" s="11"/>
      <c r="I48" s="11"/>
      <c r="J48" s="11"/>
      <c r="K48" s="11"/>
      <c r="L48" s="11"/>
      <c r="M48" s="11"/>
      <c r="N48" s="11"/>
      <c r="O48" s="11"/>
      <c r="P48" s="11"/>
      <c r="Q48" s="11"/>
      <c r="R48" s="11"/>
      <c r="S48" s="11"/>
    </row>
    <row r="49" spans="1:19">
      <c r="A49" s="11"/>
      <c r="B49" s="11"/>
      <c r="C49" s="11"/>
      <c r="D49" s="11"/>
      <c r="E49" s="11"/>
      <c r="F49" s="11"/>
      <c r="G49" s="47"/>
      <c r="H49" s="11"/>
      <c r="I49" s="11"/>
      <c r="J49" s="11"/>
      <c r="K49" s="11"/>
      <c r="L49" s="11"/>
      <c r="M49" s="11"/>
      <c r="N49" s="11"/>
      <c r="O49" s="11"/>
      <c r="P49" s="11"/>
      <c r="Q49" s="11"/>
      <c r="R49" s="11"/>
      <c r="S49" s="11"/>
    </row>
    <row r="50" spans="1:19">
      <c r="A50" s="11"/>
      <c r="B50" s="11"/>
      <c r="C50" s="11"/>
      <c r="D50" s="11"/>
      <c r="E50" s="11"/>
      <c r="F50" s="11"/>
      <c r="G50" s="47"/>
      <c r="H50" s="11"/>
      <c r="I50" s="11"/>
      <c r="J50" s="11"/>
      <c r="K50" s="11"/>
      <c r="L50" s="11"/>
      <c r="M50" s="11"/>
      <c r="N50" s="11"/>
      <c r="O50" s="11"/>
      <c r="P50" s="11"/>
      <c r="Q50" s="11"/>
      <c r="R50" s="11"/>
      <c r="S50" s="11"/>
    </row>
    <row r="51" spans="1:19">
      <c r="A51" s="11"/>
      <c r="B51" s="11"/>
      <c r="C51" s="11"/>
      <c r="D51" s="11"/>
      <c r="E51" s="11"/>
      <c r="F51" s="11"/>
      <c r="G51" s="47"/>
      <c r="H51" s="11"/>
      <c r="I51" s="11"/>
      <c r="J51" s="11"/>
      <c r="K51" s="11"/>
      <c r="L51" s="11"/>
      <c r="M51" s="11"/>
      <c r="N51" s="11"/>
      <c r="O51" s="11"/>
      <c r="P51" s="11"/>
      <c r="Q51" s="11"/>
      <c r="R51" s="11"/>
      <c r="S51" s="11"/>
    </row>
    <row r="52" spans="1:19">
      <c r="A52" s="11"/>
      <c r="B52" s="11"/>
      <c r="C52" s="11"/>
      <c r="D52" s="11"/>
      <c r="E52" s="11"/>
      <c r="F52" s="11"/>
      <c r="G52" s="47"/>
      <c r="H52" s="11"/>
      <c r="I52" s="11"/>
      <c r="J52" s="11"/>
      <c r="K52" s="11"/>
      <c r="L52" s="11"/>
      <c r="M52" s="11"/>
      <c r="N52" s="11"/>
      <c r="O52" s="11"/>
      <c r="P52" s="11"/>
      <c r="Q52" s="11"/>
      <c r="R52" s="11"/>
      <c r="S52" s="11"/>
    </row>
    <row r="53" spans="1:19">
      <c r="A53" s="11"/>
      <c r="B53" s="11"/>
      <c r="C53" s="11"/>
      <c r="D53" s="11"/>
      <c r="E53" s="11"/>
      <c r="F53" s="11"/>
      <c r="G53" s="47"/>
      <c r="H53" s="11"/>
      <c r="I53" s="11"/>
      <c r="J53" s="11"/>
      <c r="K53" s="11"/>
      <c r="L53" s="11"/>
      <c r="M53" s="11"/>
      <c r="N53" s="11"/>
      <c r="O53" s="11"/>
      <c r="P53" s="11"/>
      <c r="Q53" s="11"/>
      <c r="R53" s="11"/>
      <c r="S53" s="11"/>
    </row>
    <row r="54" spans="1:19">
      <c r="A54" s="11"/>
      <c r="B54" s="11"/>
      <c r="C54" s="11"/>
      <c r="D54" s="11"/>
      <c r="E54" s="11"/>
      <c r="F54" s="11"/>
      <c r="G54" s="47"/>
      <c r="H54" s="11"/>
      <c r="I54" s="11"/>
      <c r="J54" s="11"/>
      <c r="K54" s="11"/>
      <c r="L54" s="11"/>
      <c r="M54" s="11"/>
      <c r="N54" s="11"/>
      <c r="O54" s="11"/>
      <c r="P54" s="11"/>
      <c r="Q54" s="11"/>
      <c r="R54" s="11"/>
      <c r="S54" s="11"/>
    </row>
    <row r="55" spans="1:19">
      <c r="A55" s="11"/>
      <c r="B55" s="11"/>
      <c r="C55" s="11"/>
      <c r="D55" s="11"/>
      <c r="E55" s="11"/>
      <c r="F55" s="11"/>
      <c r="G55" s="47"/>
      <c r="H55" s="11"/>
      <c r="I55" s="11"/>
      <c r="J55" s="11"/>
      <c r="K55" s="11"/>
      <c r="L55" s="11"/>
      <c r="M55" s="11"/>
      <c r="N55" s="11"/>
      <c r="O55" s="11"/>
      <c r="P55" s="11"/>
      <c r="Q55" s="11"/>
      <c r="R55" s="11"/>
      <c r="S55" s="11"/>
    </row>
    <row r="56" spans="1:19">
      <c r="A56" s="11"/>
      <c r="B56" s="11"/>
      <c r="C56" s="11"/>
      <c r="D56" s="11"/>
      <c r="E56" s="11"/>
      <c r="F56" s="11"/>
      <c r="G56" s="47"/>
      <c r="H56" s="11"/>
      <c r="I56" s="11"/>
      <c r="J56" s="11"/>
      <c r="K56" s="11"/>
      <c r="L56" s="11"/>
      <c r="M56" s="11"/>
      <c r="N56" s="11"/>
      <c r="O56" s="11"/>
      <c r="P56" s="11"/>
      <c r="Q56" s="11"/>
      <c r="R56" s="11"/>
      <c r="S56" s="11"/>
    </row>
    <row r="57" spans="1:19">
      <c r="A57" s="11"/>
      <c r="B57" s="11"/>
      <c r="C57" s="11"/>
      <c r="D57" s="11"/>
      <c r="E57" s="11"/>
      <c r="F57" s="11"/>
      <c r="G57" s="47"/>
      <c r="H57" s="11"/>
      <c r="I57" s="11"/>
      <c r="J57" s="11"/>
      <c r="K57" s="11"/>
      <c r="L57" s="11"/>
      <c r="M57" s="11"/>
      <c r="N57" s="11"/>
      <c r="O57" s="11"/>
      <c r="P57" s="11"/>
      <c r="Q57" s="11"/>
      <c r="R57" s="11"/>
      <c r="S57" s="11"/>
    </row>
    <row r="58" spans="1:19">
      <c r="A58" s="11"/>
      <c r="B58" s="11"/>
      <c r="C58" s="11"/>
      <c r="D58" s="11"/>
      <c r="E58" s="11"/>
      <c r="F58" s="11"/>
      <c r="G58" s="47"/>
      <c r="H58" s="11"/>
      <c r="I58" s="11"/>
      <c r="J58" s="11"/>
      <c r="K58" s="11"/>
      <c r="L58" s="11"/>
      <c r="M58" s="11"/>
      <c r="N58" s="11"/>
      <c r="O58" s="11"/>
      <c r="P58" s="11"/>
      <c r="Q58" s="11"/>
      <c r="R58" s="11"/>
      <c r="S58" s="11"/>
    </row>
    <row r="59" spans="1:19">
      <c r="A59" s="11"/>
      <c r="B59" s="11"/>
      <c r="C59" s="11"/>
      <c r="D59" s="11"/>
      <c r="E59" s="11"/>
      <c r="F59" s="11"/>
      <c r="G59" s="47"/>
      <c r="H59" s="11"/>
      <c r="I59" s="11"/>
      <c r="J59" s="11"/>
      <c r="K59" s="11"/>
      <c r="L59" s="11"/>
      <c r="M59" s="11"/>
      <c r="N59" s="11"/>
      <c r="O59" s="11"/>
      <c r="P59" s="11"/>
      <c r="Q59" s="11"/>
      <c r="R59" s="11"/>
      <c r="S59" s="11"/>
    </row>
    <row r="60" spans="1:19">
      <c r="A60" s="11"/>
      <c r="B60" s="11"/>
      <c r="C60" s="11"/>
      <c r="D60" s="11"/>
      <c r="E60" s="11"/>
      <c r="F60" s="11"/>
      <c r="G60" s="47"/>
      <c r="H60" s="11"/>
      <c r="I60" s="11"/>
      <c r="J60" s="11"/>
      <c r="K60" s="11"/>
      <c r="L60" s="11"/>
      <c r="M60" s="11"/>
      <c r="N60" s="11"/>
      <c r="O60" s="11"/>
      <c r="P60" s="11"/>
      <c r="Q60" s="11"/>
      <c r="R60" s="11"/>
      <c r="S60" s="11"/>
    </row>
    <row r="61" spans="1:19">
      <c r="A61" s="11"/>
      <c r="B61" s="11"/>
      <c r="C61" s="11"/>
      <c r="D61" s="11"/>
      <c r="E61" s="11"/>
      <c r="F61" s="11"/>
      <c r="G61" s="47"/>
      <c r="H61" s="11"/>
      <c r="I61" s="11"/>
      <c r="J61" s="11"/>
      <c r="K61" s="11"/>
      <c r="L61" s="11"/>
      <c r="M61" s="11"/>
      <c r="N61" s="11"/>
      <c r="O61" s="11"/>
      <c r="P61" s="11"/>
      <c r="Q61" s="11"/>
      <c r="R61" s="11"/>
      <c r="S61" s="11"/>
    </row>
    <row r="62" spans="1:19">
      <c r="A62" s="11"/>
      <c r="B62" s="11"/>
      <c r="C62" s="11"/>
      <c r="D62" s="11"/>
      <c r="E62" s="11"/>
      <c r="F62" s="11"/>
      <c r="G62" s="47"/>
      <c r="H62" s="11"/>
      <c r="I62" s="11"/>
      <c r="J62" s="11"/>
      <c r="K62" s="11"/>
      <c r="L62" s="11"/>
      <c r="M62" s="11"/>
      <c r="N62" s="11"/>
      <c r="O62" s="11"/>
      <c r="P62" s="11"/>
      <c r="Q62" s="11"/>
      <c r="R62" s="11"/>
      <c r="S62" s="11"/>
    </row>
    <row r="63" spans="1:19">
      <c r="A63" s="11"/>
      <c r="B63" s="11"/>
      <c r="C63" s="11"/>
      <c r="D63" s="11"/>
      <c r="E63" s="11"/>
      <c r="F63" s="11"/>
      <c r="G63" s="47"/>
      <c r="H63" s="11"/>
      <c r="I63" s="11"/>
      <c r="J63" s="11"/>
      <c r="K63" s="11"/>
      <c r="L63" s="11"/>
      <c r="M63" s="11"/>
      <c r="N63" s="11"/>
      <c r="O63" s="11"/>
      <c r="P63" s="11"/>
      <c r="Q63" s="11"/>
      <c r="R63" s="11"/>
      <c r="S63" s="11"/>
    </row>
    <row r="64" spans="1:19">
      <c r="A64" s="11"/>
      <c r="B64" s="11"/>
      <c r="C64" s="11"/>
      <c r="D64" s="11"/>
      <c r="E64" s="11"/>
      <c r="F64" s="11"/>
      <c r="G64" s="47"/>
      <c r="H64" s="11"/>
      <c r="I64" s="11"/>
      <c r="J64" s="11"/>
      <c r="K64" s="11"/>
      <c r="L64" s="11"/>
      <c r="M64" s="11"/>
      <c r="N64" s="11"/>
      <c r="O64" s="11"/>
      <c r="P64" s="11"/>
      <c r="Q64" s="11"/>
      <c r="R64" s="11"/>
      <c r="S64" s="11"/>
    </row>
    <row r="65" spans="1:19">
      <c r="A65" s="11"/>
      <c r="B65" s="11"/>
      <c r="C65" s="11"/>
      <c r="D65" s="11"/>
      <c r="E65" s="11"/>
      <c r="F65" s="11"/>
      <c r="G65" s="47"/>
      <c r="H65" s="11"/>
      <c r="I65" s="11"/>
      <c r="J65" s="11"/>
      <c r="K65" s="11"/>
      <c r="L65" s="11"/>
      <c r="M65" s="11"/>
      <c r="N65" s="11"/>
      <c r="O65" s="11"/>
      <c r="P65" s="11"/>
      <c r="Q65" s="11"/>
      <c r="R65" s="11"/>
      <c r="S65" s="11"/>
    </row>
    <row r="66" spans="1:19">
      <c r="A66" s="11"/>
      <c r="B66" s="11"/>
      <c r="C66" s="11"/>
      <c r="D66" s="11"/>
      <c r="E66" s="11"/>
      <c r="F66" s="11"/>
      <c r="G66" s="47"/>
      <c r="H66" s="11"/>
      <c r="I66" s="11"/>
      <c r="J66" s="11"/>
      <c r="K66" s="11"/>
      <c r="L66" s="11"/>
      <c r="M66" s="11"/>
      <c r="N66" s="11"/>
      <c r="O66" s="11"/>
      <c r="P66" s="11"/>
      <c r="Q66" s="11"/>
      <c r="R66" s="11"/>
      <c r="S66" s="11"/>
    </row>
    <row r="67" spans="1:19">
      <c r="A67" s="11"/>
      <c r="B67" s="11"/>
      <c r="C67" s="11"/>
      <c r="D67" s="11"/>
      <c r="E67" s="11"/>
      <c r="F67" s="11"/>
      <c r="G67" s="47"/>
      <c r="H67" s="11"/>
      <c r="I67" s="11"/>
      <c r="J67" s="11"/>
      <c r="K67" s="11"/>
      <c r="L67" s="11"/>
      <c r="M67" s="11"/>
      <c r="N67" s="11"/>
      <c r="O67" s="11"/>
      <c r="P67" s="11"/>
      <c r="Q67" s="11"/>
      <c r="R67" s="11"/>
      <c r="S67" s="11"/>
    </row>
    <row r="68" spans="1:19">
      <c r="A68" s="11"/>
      <c r="B68" s="11"/>
      <c r="C68" s="11"/>
      <c r="D68" s="11"/>
      <c r="E68" s="11"/>
      <c r="F68" s="11"/>
      <c r="G68" s="47"/>
      <c r="H68" s="11"/>
      <c r="I68" s="11"/>
      <c r="J68" s="11"/>
      <c r="K68" s="11"/>
      <c r="L68" s="11"/>
      <c r="M68" s="11"/>
      <c r="N68" s="11"/>
      <c r="O68" s="11"/>
      <c r="P68" s="11"/>
      <c r="Q68" s="11"/>
      <c r="R68" s="11"/>
      <c r="S68" s="11"/>
    </row>
    <row r="69" spans="1:19">
      <c r="A69" s="11"/>
      <c r="B69" s="11"/>
      <c r="C69" s="11"/>
      <c r="D69" s="11"/>
      <c r="E69" s="11"/>
      <c r="F69" s="11"/>
      <c r="G69" s="47"/>
      <c r="H69" s="11"/>
      <c r="I69" s="11"/>
      <c r="J69" s="11"/>
      <c r="K69" s="11"/>
      <c r="L69" s="11"/>
      <c r="M69" s="11"/>
      <c r="N69" s="11"/>
      <c r="O69" s="11"/>
      <c r="P69" s="11"/>
      <c r="Q69" s="11"/>
      <c r="R69" s="11"/>
      <c r="S69" s="11"/>
    </row>
    <row r="70" spans="1:19">
      <c r="A70" s="11"/>
      <c r="B70" s="11"/>
      <c r="C70" s="11"/>
      <c r="D70" s="11"/>
      <c r="E70" s="11"/>
      <c r="F70" s="11"/>
      <c r="G70" s="47"/>
      <c r="H70" s="11"/>
      <c r="I70" s="11"/>
      <c r="J70" s="11"/>
      <c r="K70" s="11"/>
      <c r="L70" s="11"/>
      <c r="M70" s="11"/>
      <c r="N70" s="11"/>
      <c r="O70" s="11"/>
      <c r="P70" s="11"/>
      <c r="Q70" s="11"/>
      <c r="R70" s="11"/>
      <c r="S70" s="11"/>
    </row>
    <row r="71" spans="1:19">
      <c r="A71" s="11"/>
      <c r="B71" s="11"/>
      <c r="C71" s="11"/>
      <c r="D71" s="11"/>
      <c r="E71" s="11"/>
      <c r="F71" s="11"/>
      <c r="G71" s="47"/>
      <c r="H71" s="11"/>
      <c r="I71" s="11"/>
      <c r="J71" s="11"/>
      <c r="K71" s="11"/>
      <c r="L71" s="11"/>
      <c r="M71" s="11"/>
      <c r="N71" s="11"/>
      <c r="O71" s="11"/>
      <c r="P71" s="11"/>
      <c r="Q71" s="11"/>
      <c r="R71" s="11"/>
      <c r="S71" s="11"/>
    </row>
    <row r="72" spans="1:19">
      <c r="A72" s="11"/>
      <c r="B72" s="11"/>
      <c r="C72" s="11"/>
      <c r="D72" s="11"/>
      <c r="E72" s="11"/>
      <c r="F72" s="11"/>
      <c r="G72" s="47"/>
      <c r="H72" s="11"/>
      <c r="I72" s="11"/>
      <c r="J72" s="11"/>
      <c r="K72" s="11"/>
      <c r="L72" s="11"/>
      <c r="M72" s="11"/>
      <c r="N72" s="11"/>
      <c r="O72" s="11"/>
      <c r="P72" s="11"/>
      <c r="Q72" s="11"/>
      <c r="R72" s="11"/>
      <c r="S72" s="11"/>
    </row>
    <row r="73" spans="1:19">
      <c r="A73" s="11"/>
      <c r="B73" s="11"/>
      <c r="C73" s="11"/>
      <c r="D73" s="11"/>
      <c r="E73" s="11"/>
      <c r="F73" s="11"/>
      <c r="G73" s="47"/>
      <c r="H73" s="11"/>
      <c r="I73" s="11"/>
      <c r="J73" s="11"/>
      <c r="K73" s="11"/>
      <c r="L73" s="11"/>
      <c r="M73" s="11"/>
      <c r="N73" s="11"/>
      <c r="O73" s="11"/>
      <c r="P73" s="11"/>
      <c r="Q73" s="11"/>
      <c r="R73" s="11"/>
      <c r="S73" s="11"/>
    </row>
    <row r="74" spans="1:19">
      <c r="A74" s="11"/>
      <c r="B74" s="11"/>
      <c r="C74" s="11"/>
      <c r="D74" s="11"/>
      <c r="E74" s="11"/>
      <c r="F74" s="11"/>
      <c r="G74" s="47"/>
      <c r="H74" s="11"/>
      <c r="I74" s="11"/>
      <c r="J74" s="11"/>
      <c r="K74" s="11"/>
      <c r="L74" s="11"/>
      <c r="M74" s="11"/>
      <c r="N74" s="11"/>
      <c r="O74" s="11"/>
      <c r="P74" s="11"/>
      <c r="Q74" s="11"/>
      <c r="R74" s="11"/>
      <c r="S74" s="11"/>
    </row>
    <row r="75" spans="1:19">
      <c r="A75" s="11"/>
      <c r="B75" s="11"/>
      <c r="C75" s="11"/>
      <c r="D75" s="11"/>
      <c r="E75" s="11"/>
      <c r="F75" s="11"/>
      <c r="G75" s="47"/>
      <c r="H75" s="11"/>
      <c r="I75" s="11"/>
      <c r="J75" s="11"/>
      <c r="K75" s="11"/>
      <c r="L75" s="11"/>
      <c r="M75" s="11"/>
      <c r="N75" s="11"/>
      <c r="O75" s="11"/>
      <c r="P75" s="11"/>
      <c r="Q75" s="11"/>
      <c r="R75" s="11"/>
      <c r="S75" s="11"/>
    </row>
    <row r="76" spans="1:19">
      <c r="A76" s="11"/>
      <c r="B76" s="11"/>
      <c r="C76" s="11"/>
      <c r="D76" s="11"/>
      <c r="E76" s="11"/>
      <c r="F76" s="11"/>
      <c r="G76" s="47"/>
      <c r="H76" s="11"/>
      <c r="I76" s="11"/>
      <c r="J76" s="11"/>
      <c r="K76" s="11"/>
      <c r="L76" s="11"/>
      <c r="M76" s="11"/>
      <c r="N76" s="11"/>
      <c r="O76" s="11"/>
      <c r="P76" s="11"/>
      <c r="Q76" s="11"/>
      <c r="R76" s="11"/>
      <c r="S76" s="11"/>
    </row>
    <row r="77" spans="1:19">
      <c r="A77" s="11"/>
      <c r="B77" s="11"/>
      <c r="C77" s="11"/>
      <c r="D77" s="11"/>
      <c r="E77" s="11"/>
      <c r="F77" s="11"/>
      <c r="G77" s="47"/>
      <c r="H77" s="11"/>
      <c r="I77" s="11"/>
      <c r="J77" s="11"/>
      <c r="K77" s="11"/>
      <c r="L77" s="11"/>
      <c r="M77" s="11"/>
      <c r="N77" s="11"/>
      <c r="O77" s="11"/>
      <c r="P77" s="11"/>
      <c r="Q77" s="11"/>
      <c r="R77" s="11"/>
      <c r="S77" s="11"/>
    </row>
    <row r="78" spans="1:19">
      <c r="A78" s="11"/>
      <c r="B78" s="11"/>
      <c r="C78" s="11"/>
      <c r="D78" s="11"/>
      <c r="E78" s="11"/>
      <c r="F78" s="11"/>
      <c r="G78" s="47"/>
      <c r="H78" s="11"/>
      <c r="I78" s="11"/>
      <c r="J78" s="11"/>
      <c r="K78" s="11"/>
      <c r="L78" s="11"/>
      <c r="M78" s="11"/>
      <c r="N78" s="11"/>
      <c r="O78" s="11"/>
      <c r="P78" s="11"/>
      <c r="Q78" s="11"/>
      <c r="R78" s="11"/>
      <c r="S78" s="11"/>
    </row>
    <row r="79" spans="1:19">
      <c r="A79" s="11"/>
      <c r="B79" s="11"/>
      <c r="C79" s="11"/>
      <c r="D79" s="11"/>
      <c r="E79" s="11"/>
      <c r="F79" s="11"/>
      <c r="G79" s="47"/>
      <c r="H79" s="11"/>
      <c r="I79" s="11"/>
      <c r="J79" s="11"/>
      <c r="K79" s="11"/>
      <c r="L79" s="11"/>
      <c r="M79" s="11"/>
      <c r="N79" s="11"/>
      <c r="O79" s="11"/>
      <c r="P79" s="11"/>
      <c r="Q79" s="11"/>
      <c r="R79" s="11"/>
      <c r="S79" s="11"/>
    </row>
    <row r="80" spans="1:19">
      <c r="A80" s="11"/>
      <c r="B80" s="11"/>
      <c r="C80" s="11"/>
      <c r="D80" s="11"/>
      <c r="E80" s="11"/>
      <c r="F80" s="11"/>
      <c r="G80" s="47"/>
      <c r="H80" s="11"/>
      <c r="I80" s="11"/>
      <c r="J80" s="11"/>
      <c r="K80" s="11"/>
      <c r="L80" s="11"/>
      <c r="M80" s="11"/>
      <c r="N80" s="11"/>
      <c r="O80" s="11"/>
      <c r="P80" s="11"/>
      <c r="Q80" s="11"/>
      <c r="R80" s="11"/>
      <c r="S80" s="11"/>
    </row>
    <row r="81" spans="1:19">
      <c r="A81" s="11"/>
      <c r="B81" s="11"/>
      <c r="C81" s="11"/>
      <c r="D81" s="11"/>
      <c r="E81" s="11"/>
      <c r="F81" s="11"/>
      <c r="G81" s="47"/>
      <c r="H81" s="11"/>
      <c r="I81" s="11"/>
      <c r="J81" s="11"/>
      <c r="K81" s="11"/>
      <c r="L81" s="11"/>
      <c r="M81" s="11"/>
      <c r="N81" s="11"/>
      <c r="O81" s="11"/>
      <c r="P81" s="11"/>
      <c r="Q81" s="11"/>
      <c r="R81" s="11"/>
      <c r="S81" s="11"/>
    </row>
    <row r="82" spans="1:19">
      <c r="A82" s="11"/>
      <c r="B82" s="11"/>
      <c r="C82" s="11"/>
      <c r="D82" s="11"/>
      <c r="E82" s="11"/>
      <c r="F82" s="11"/>
      <c r="G82" s="47"/>
      <c r="H82" s="11"/>
      <c r="I82" s="11"/>
      <c r="J82" s="11"/>
      <c r="K82" s="11"/>
      <c r="L82" s="11"/>
      <c r="M82" s="11"/>
      <c r="N82" s="11"/>
      <c r="O82" s="11"/>
      <c r="P82" s="11"/>
      <c r="Q82" s="11"/>
      <c r="R82" s="11"/>
      <c r="S82" s="11"/>
    </row>
    <row r="83" spans="1:19">
      <c r="A83" s="11"/>
      <c r="B83" s="11"/>
      <c r="C83" s="11"/>
      <c r="D83" s="11"/>
      <c r="E83" s="11"/>
      <c r="F83" s="11"/>
      <c r="G83" s="47"/>
      <c r="H83" s="11"/>
      <c r="I83" s="11"/>
      <c r="J83" s="11"/>
      <c r="K83" s="11"/>
      <c r="L83" s="11"/>
      <c r="M83" s="11"/>
      <c r="N83" s="11"/>
      <c r="O83" s="11"/>
      <c r="P83" s="11"/>
      <c r="Q83" s="11"/>
      <c r="R83" s="11"/>
      <c r="S83" s="11"/>
    </row>
    <row r="84" spans="1:19">
      <c r="A84" s="11"/>
      <c r="B84" s="11"/>
      <c r="C84" s="11"/>
      <c r="D84" s="11"/>
      <c r="E84" s="11"/>
      <c r="F84" s="11"/>
      <c r="G84" s="47"/>
      <c r="H84" s="11"/>
      <c r="I84" s="11"/>
      <c r="J84" s="11"/>
      <c r="K84" s="11"/>
      <c r="L84" s="11"/>
      <c r="M84" s="11"/>
      <c r="N84" s="11"/>
      <c r="O84" s="11"/>
      <c r="P84" s="11"/>
      <c r="Q84" s="11"/>
      <c r="R84" s="11"/>
      <c r="S84" s="11"/>
    </row>
    <row r="85" spans="1:19">
      <c r="A85" s="11"/>
      <c r="B85" s="11"/>
      <c r="C85" s="11"/>
      <c r="D85" s="11"/>
      <c r="E85" s="11"/>
      <c r="F85" s="11"/>
      <c r="G85" s="47"/>
      <c r="H85" s="11"/>
      <c r="I85" s="11"/>
      <c r="J85" s="11"/>
      <c r="K85" s="11"/>
      <c r="L85" s="11"/>
      <c r="M85" s="11"/>
      <c r="N85" s="11"/>
      <c r="O85" s="11"/>
      <c r="P85" s="11"/>
      <c r="Q85" s="11"/>
      <c r="R85" s="11"/>
      <c r="S85" s="11"/>
    </row>
    <row r="86" spans="1:19">
      <c r="A86" s="11"/>
      <c r="B86" s="11"/>
      <c r="C86" s="11"/>
      <c r="D86" s="11"/>
      <c r="E86" s="11"/>
      <c r="F86" s="11"/>
      <c r="G86" s="47"/>
      <c r="H86" s="11"/>
      <c r="I86" s="11"/>
      <c r="J86" s="11"/>
      <c r="K86" s="11"/>
      <c r="L86" s="11"/>
      <c r="M86" s="11"/>
      <c r="N86" s="11"/>
      <c r="O86" s="11"/>
      <c r="P86" s="11"/>
      <c r="Q86" s="11"/>
      <c r="R86" s="11"/>
      <c r="S86" s="11"/>
    </row>
    <row r="87" spans="1:19">
      <c r="A87" s="11"/>
      <c r="B87" s="11"/>
      <c r="C87" s="11"/>
      <c r="D87" s="11"/>
      <c r="E87" s="11"/>
      <c r="F87" s="11"/>
      <c r="G87" s="47"/>
      <c r="H87" s="11"/>
      <c r="I87" s="11"/>
      <c r="J87" s="11"/>
      <c r="K87" s="11"/>
      <c r="L87" s="11"/>
      <c r="M87" s="11"/>
      <c r="N87" s="11"/>
      <c r="O87" s="11"/>
      <c r="P87" s="11"/>
      <c r="Q87" s="11"/>
      <c r="R87" s="11"/>
      <c r="S87" s="11"/>
    </row>
    <row r="88" spans="1:19">
      <c r="A88" s="11"/>
      <c r="B88" s="11"/>
      <c r="C88" s="11"/>
      <c r="D88" s="11"/>
      <c r="E88" s="11"/>
      <c r="F88" s="11"/>
      <c r="G88" s="47"/>
      <c r="H88" s="11"/>
      <c r="I88" s="11"/>
      <c r="J88" s="11"/>
      <c r="K88" s="11"/>
      <c r="L88" s="11"/>
      <c r="M88" s="11"/>
      <c r="N88" s="11"/>
      <c r="O88" s="11"/>
      <c r="P88" s="11"/>
      <c r="Q88" s="11"/>
      <c r="R88" s="11"/>
      <c r="S88" s="11"/>
    </row>
    <row r="89" spans="1:19">
      <c r="A89" s="11"/>
      <c r="B89" s="11"/>
      <c r="C89" s="11"/>
      <c r="D89" s="11"/>
      <c r="E89" s="11"/>
      <c r="F89" s="11"/>
      <c r="G89" s="47"/>
      <c r="H89" s="11"/>
      <c r="I89" s="11"/>
      <c r="J89" s="11"/>
      <c r="K89" s="11"/>
      <c r="L89" s="11"/>
      <c r="M89" s="11"/>
      <c r="N89" s="11"/>
      <c r="O89" s="11"/>
      <c r="P89" s="11"/>
      <c r="Q89" s="11"/>
      <c r="R89" s="11"/>
      <c r="S89" s="11"/>
    </row>
    <row r="90" spans="1:19">
      <c r="A90" s="11"/>
      <c r="B90" s="11"/>
      <c r="C90" s="11"/>
      <c r="D90" s="11"/>
      <c r="E90" s="11"/>
      <c r="F90" s="11"/>
      <c r="G90" s="47"/>
      <c r="H90" s="11"/>
      <c r="I90" s="11"/>
      <c r="J90" s="11"/>
      <c r="K90" s="11"/>
      <c r="L90" s="11"/>
      <c r="M90" s="11"/>
      <c r="N90" s="11"/>
      <c r="O90" s="11"/>
      <c r="P90" s="11"/>
      <c r="Q90" s="11"/>
      <c r="R90" s="11"/>
      <c r="S90" s="11"/>
    </row>
    <row r="91" spans="1:19">
      <c r="A91" s="11"/>
      <c r="B91" s="11"/>
      <c r="C91" s="11"/>
      <c r="D91" s="11"/>
      <c r="E91" s="11"/>
      <c r="F91" s="11"/>
      <c r="G91" s="47"/>
      <c r="H91" s="11"/>
      <c r="I91" s="11"/>
      <c r="J91" s="11"/>
      <c r="K91" s="11"/>
      <c r="L91" s="11"/>
      <c r="M91" s="11"/>
      <c r="N91" s="11"/>
      <c r="O91" s="11"/>
      <c r="P91" s="11"/>
      <c r="Q91" s="11"/>
      <c r="R91" s="11"/>
      <c r="S91" s="11"/>
    </row>
    <row r="92" spans="1:19">
      <c r="A92" s="11"/>
      <c r="B92" s="11"/>
      <c r="C92" s="11"/>
      <c r="D92" s="11"/>
      <c r="E92" s="11"/>
      <c r="F92" s="11"/>
      <c r="G92" s="47"/>
      <c r="H92" s="11"/>
      <c r="I92" s="11"/>
      <c r="J92" s="11"/>
      <c r="K92" s="11"/>
      <c r="L92" s="11"/>
      <c r="M92" s="11"/>
      <c r="N92" s="11"/>
      <c r="O92" s="11"/>
      <c r="P92" s="11"/>
      <c r="Q92" s="11"/>
      <c r="R92" s="11"/>
      <c r="S92" s="11"/>
    </row>
    <row r="93" spans="1:19">
      <c r="A93" s="11"/>
      <c r="B93" s="11"/>
      <c r="C93" s="11"/>
      <c r="D93" s="11"/>
      <c r="E93" s="11"/>
      <c r="F93" s="11"/>
      <c r="G93" s="47"/>
      <c r="H93" s="11"/>
      <c r="I93" s="11"/>
      <c r="J93" s="11"/>
      <c r="K93" s="11"/>
      <c r="L93" s="11"/>
      <c r="M93" s="11"/>
      <c r="N93" s="11"/>
      <c r="O93" s="11"/>
      <c r="P93" s="11"/>
      <c r="Q93" s="11"/>
      <c r="R93" s="11"/>
      <c r="S93" s="11"/>
    </row>
    <row r="94" spans="1:19">
      <c r="A94" s="11"/>
      <c r="B94" s="11"/>
      <c r="C94" s="11"/>
      <c r="D94" s="11"/>
      <c r="E94" s="11"/>
      <c r="F94" s="11"/>
      <c r="G94" s="47"/>
      <c r="H94" s="11"/>
      <c r="I94" s="11"/>
      <c r="J94" s="11"/>
      <c r="K94" s="11"/>
      <c r="L94" s="11"/>
      <c r="M94" s="11"/>
      <c r="N94" s="11"/>
      <c r="O94" s="11"/>
      <c r="P94" s="11"/>
      <c r="Q94" s="11"/>
      <c r="R94" s="11"/>
      <c r="S94" s="11"/>
    </row>
    <row r="95" spans="1:19">
      <c r="A95" s="11"/>
      <c r="B95" s="11"/>
      <c r="C95" s="11"/>
      <c r="D95" s="11"/>
      <c r="E95" s="11"/>
      <c r="F95" s="11"/>
      <c r="G95" s="47"/>
      <c r="H95" s="11"/>
      <c r="I95" s="11"/>
      <c r="J95" s="11"/>
      <c r="K95" s="11"/>
      <c r="L95" s="11"/>
      <c r="M95" s="11"/>
      <c r="N95" s="11"/>
      <c r="O95" s="11"/>
      <c r="P95" s="11"/>
      <c r="Q95" s="11"/>
      <c r="R95" s="11"/>
      <c r="S95" s="11"/>
    </row>
    <row r="96" spans="1:19">
      <c r="A96" s="11"/>
      <c r="B96" s="11"/>
      <c r="C96" s="11"/>
      <c r="D96" s="11"/>
      <c r="E96" s="11"/>
      <c r="F96" s="11"/>
      <c r="G96" s="47"/>
      <c r="H96" s="11"/>
      <c r="I96" s="11"/>
      <c r="J96" s="11"/>
      <c r="K96" s="11"/>
      <c r="L96" s="11"/>
      <c r="M96" s="11"/>
      <c r="N96" s="11"/>
      <c r="O96" s="11"/>
      <c r="P96" s="11"/>
      <c r="Q96" s="11"/>
      <c r="R96" s="11"/>
      <c r="S96" s="11"/>
    </row>
    <row r="97" spans="1:19">
      <c r="A97" s="11"/>
      <c r="B97" s="11"/>
      <c r="C97" s="11"/>
      <c r="D97" s="11"/>
      <c r="E97" s="11"/>
      <c r="F97" s="11"/>
      <c r="G97" s="47"/>
      <c r="H97" s="11"/>
      <c r="I97" s="11"/>
      <c r="J97" s="11"/>
      <c r="K97" s="11"/>
      <c r="L97" s="11"/>
      <c r="M97" s="11"/>
      <c r="N97" s="11"/>
      <c r="O97" s="11"/>
      <c r="P97" s="11"/>
      <c r="Q97" s="11"/>
      <c r="R97" s="11"/>
      <c r="S97" s="11"/>
    </row>
    <row r="98" spans="1:19">
      <c r="A98" s="11"/>
      <c r="B98" s="11"/>
      <c r="C98" s="11"/>
      <c r="D98" s="11"/>
      <c r="E98" s="11"/>
      <c r="F98" s="11"/>
      <c r="G98" s="47"/>
      <c r="H98" s="11"/>
      <c r="I98" s="11"/>
      <c r="J98" s="11"/>
      <c r="K98" s="11"/>
      <c r="L98" s="11"/>
      <c r="M98" s="11"/>
      <c r="N98" s="11"/>
      <c r="O98" s="11"/>
      <c r="P98" s="11"/>
      <c r="Q98" s="11"/>
      <c r="R98" s="11"/>
      <c r="S98" s="11"/>
    </row>
    <row r="99" spans="1:19">
      <c r="A99" s="11"/>
      <c r="B99" s="11"/>
      <c r="C99" s="11"/>
      <c r="D99" s="11"/>
      <c r="E99" s="11"/>
      <c r="F99" s="11"/>
      <c r="G99" s="47"/>
      <c r="H99" s="11"/>
      <c r="I99" s="11"/>
      <c r="J99" s="11"/>
      <c r="K99" s="11"/>
      <c r="L99" s="11"/>
      <c r="M99" s="11"/>
      <c r="N99" s="11"/>
      <c r="O99" s="11"/>
      <c r="P99" s="11"/>
      <c r="Q99" s="11"/>
      <c r="R99" s="11"/>
      <c r="S99" s="11"/>
    </row>
    <row r="100" spans="1:19">
      <c r="A100" s="11"/>
      <c r="B100" s="11"/>
      <c r="C100" s="11"/>
      <c r="D100" s="11"/>
      <c r="E100" s="11"/>
      <c r="F100" s="11"/>
      <c r="G100" s="47"/>
      <c r="H100" s="11"/>
      <c r="I100" s="11"/>
      <c r="J100" s="11"/>
      <c r="K100" s="11"/>
      <c r="L100" s="11"/>
      <c r="M100" s="11"/>
      <c r="N100" s="11"/>
      <c r="O100" s="11"/>
      <c r="P100" s="11"/>
      <c r="Q100" s="11"/>
      <c r="R100" s="11"/>
      <c r="S100" s="11"/>
    </row>
    <row r="101" spans="1:19">
      <c r="A101" s="11"/>
      <c r="B101" s="11"/>
      <c r="C101" s="11"/>
      <c r="D101" s="11"/>
      <c r="E101" s="11"/>
      <c r="F101" s="11"/>
      <c r="G101" s="47"/>
      <c r="H101" s="11"/>
      <c r="I101" s="11"/>
      <c r="J101" s="11"/>
      <c r="K101" s="11"/>
      <c r="L101" s="11"/>
      <c r="M101" s="11"/>
      <c r="N101" s="11"/>
      <c r="O101" s="11"/>
      <c r="P101" s="11"/>
      <c r="Q101" s="11"/>
      <c r="R101" s="11"/>
      <c r="S101" s="11"/>
    </row>
    <row r="102" spans="1:19">
      <c r="A102" s="11"/>
      <c r="B102" s="11"/>
      <c r="C102" s="11"/>
      <c r="D102" s="11"/>
      <c r="E102" s="11"/>
      <c r="F102" s="11"/>
      <c r="G102" s="47"/>
      <c r="H102" s="11"/>
      <c r="I102" s="11"/>
      <c r="J102" s="11"/>
      <c r="K102" s="11"/>
      <c r="L102" s="11"/>
      <c r="M102" s="11"/>
      <c r="N102" s="11"/>
      <c r="O102" s="11"/>
      <c r="P102" s="11"/>
      <c r="Q102" s="11"/>
      <c r="R102" s="11"/>
      <c r="S102" s="11"/>
    </row>
    <row r="103" spans="1:19">
      <c r="A103" s="11"/>
      <c r="B103" s="11"/>
      <c r="C103" s="11"/>
      <c r="D103" s="11"/>
      <c r="E103" s="11"/>
      <c r="F103" s="11"/>
      <c r="G103" s="47"/>
      <c r="H103" s="11"/>
      <c r="I103" s="11"/>
      <c r="J103" s="11"/>
      <c r="K103" s="11"/>
      <c r="L103" s="11"/>
      <c r="M103" s="11"/>
      <c r="N103" s="11"/>
      <c r="O103" s="11"/>
      <c r="P103" s="11"/>
      <c r="Q103" s="11"/>
      <c r="R103" s="11"/>
      <c r="S103" s="11"/>
    </row>
    <row r="104" spans="1:19">
      <c r="A104" s="11"/>
      <c r="B104" s="11"/>
      <c r="C104" s="11"/>
      <c r="D104" s="11"/>
      <c r="E104" s="11"/>
      <c r="F104" s="11"/>
      <c r="G104" s="47"/>
      <c r="H104" s="11"/>
      <c r="I104" s="11"/>
      <c r="J104" s="11"/>
      <c r="K104" s="11"/>
      <c r="L104" s="11"/>
      <c r="M104" s="11"/>
      <c r="N104" s="11"/>
      <c r="O104" s="11"/>
      <c r="P104" s="11"/>
      <c r="Q104" s="11"/>
      <c r="R104" s="11"/>
      <c r="S104" s="11"/>
    </row>
    <row r="105" spans="1:19">
      <c r="A105" s="11"/>
      <c r="B105" s="11"/>
      <c r="C105" s="11"/>
      <c r="D105" s="11"/>
      <c r="E105" s="11"/>
      <c r="F105" s="11"/>
      <c r="G105" s="47"/>
      <c r="H105" s="11"/>
      <c r="I105" s="11"/>
      <c r="J105" s="11"/>
      <c r="K105" s="11"/>
      <c r="L105" s="11"/>
      <c r="M105" s="11"/>
      <c r="N105" s="11"/>
      <c r="O105" s="11"/>
      <c r="P105" s="11"/>
      <c r="Q105" s="11"/>
      <c r="R105" s="11"/>
      <c r="S105" s="11"/>
    </row>
    <row r="106" spans="1:19">
      <c r="A106" s="11"/>
      <c r="B106" s="11"/>
      <c r="C106" s="11"/>
      <c r="D106" s="11"/>
      <c r="E106" s="11"/>
      <c r="F106" s="11"/>
      <c r="G106" s="47"/>
      <c r="H106" s="11"/>
      <c r="I106" s="11"/>
      <c r="J106" s="11"/>
      <c r="K106" s="11"/>
      <c r="L106" s="11"/>
      <c r="M106" s="11"/>
      <c r="N106" s="11"/>
      <c r="O106" s="11"/>
      <c r="P106" s="11"/>
      <c r="Q106" s="11"/>
      <c r="R106" s="11"/>
      <c r="S106" s="11"/>
    </row>
    <row r="107" spans="1:19">
      <c r="A107" s="11"/>
      <c r="B107" s="11"/>
      <c r="C107" s="11"/>
      <c r="D107" s="11"/>
      <c r="E107" s="11"/>
      <c r="F107" s="11"/>
      <c r="G107" s="47"/>
      <c r="H107" s="11"/>
      <c r="I107" s="11"/>
      <c r="J107" s="11"/>
      <c r="K107" s="11"/>
      <c r="L107" s="11"/>
      <c r="M107" s="11"/>
      <c r="N107" s="11"/>
      <c r="O107" s="11"/>
      <c r="P107" s="11"/>
      <c r="Q107" s="11"/>
      <c r="R107" s="11"/>
      <c r="S107" s="11"/>
    </row>
    <row r="108" spans="1:19">
      <c r="A108" s="11"/>
      <c r="B108" s="11"/>
      <c r="C108" s="11"/>
      <c r="D108" s="11"/>
      <c r="E108" s="11"/>
      <c r="F108" s="11"/>
      <c r="G108" s="47"/>
      <c r="H108" s="11"/>
      <c r="I108" s="11"/>
      <c r="J108" s="11"/>
      <c r="K108" s="11"/>
      <c r="L108" s="11"/>
      <c r="M108" s="11"/>
      <c r="N108" s="11"/>
      <c r="O108" s="11"/>
      <c r="P108" s="11"/>
      <c r="Q108" s="11"/>
      <c r="R108" s="11"/>
      <c r="S108" s="11"/>
    </row>
    <row r="109" spans="1:19">
      <c r="A109" s="11"/>
      <c r="B109" s="11"/>
      <c r="C109" s="11"/>
      <c r="D109" s="11"/>
      <c r="E109" s="11"/>
      <c r="F109" s="11"/>
      <c r="G109" s="47"/>
      <c r="H109" s="11"/>
      <c r="I109" s="11"/>
      <c r="J109" s="11"/>
      <c r="K109" s="11"/>
      <c r="L109" s="11"/>
      <c r="M109" s="11"/>
      <c r="N109" s="11"/>
      <c r="O109" s="11"/>
      <c r="P109" s="11"/>
      <c r="Q109" s="11"/>
      <c r="R109" s="11"/>
      <c r="S109" s="11"/>
    </row>
    <row r="110" spans="1:19">
      <c r="A110" s="11"/>
      <c r="B110" s="11"/>
      <c r="C110" s="11"/>
      <c r="D110" s="11"/>
      <c r="E110" s="11"/>
      <c r="F110" s="11"/>
      <c r="G110" s="47"/>
      <c r="H110" s="11"/>
      <c r="I110" s="11"/>
      <c r="J110" s="11"/>
      <c r="K110" s="11"/>
      <c r="L110" s="11"/>
      <c r="M110" s="11"/>
      <c r="N110" s="11"/>
      <c r="O110" s="11"/>
      <c r="P110" s="11"/>
      <c r="Q110" s="11"/>
      <c r="R110" s="11"/>
      <c r="S110" s="11"/>
    </row>
    <row r="111" spans="1:19">
      <c r="A111" s="11"/>
      <c r="B111" s="11"/>
      <c r="C111" s="11"/>
      <c r="D111" s="11"/>
      <c r="E111" s="11"/>
      <c r="F111" s="11"/>
      <c r="G111" s="47"/>
      <c r="H111" s="11"/>
      <c r="I111" s="11"/>
      <c r="J111" s="11"/>
      <c r="K111" s="11"/>
      <c r="L111" s="11"/>
      <c r="M111" s="11"/>
      <c r="N111" s="11"/>
      <c r="O111" s="11"/>
      <c r="P111" s="11"/>
      <c r="Q111" s="11"/>
      <c r="R111" s="11"/>
      <c r="S111" s="11"/>
    </row>
    <row r="112" spans="1:19">
      <c r="A112" s="11"/>
      <c r="B112" s="11"/>
      <c r="C112" s="11"/>
      <c r="D112" s="11"/>
      <c r="E112" s="11"/>
      <c r="F112" s="11"/>
      <c r="G112" s="47"/>
      <c r="H112" s="11"/>
      <c r="I112" s="11"/>
      <c r="J112" s="11"/>
      <c r="K112" s="11"/>
      <c r="L112" s="11"/>
      <c r="M112" s="11"/>
      <c r="N112" s="11"/>
      <c r="O112" s="11"/>
      <c r="P112" s="11"/>
      <c r="Q112" s="11"/>
      <c r="R112" s="11"/>
      <c r="S112" s="11"/>
    </row>
    <row r="113" spans="1:19">
      <c r="A113" s="11"/>
      <c r="B113" s="11"/>
      <c r="C113" s="11"/>
      <c r="D113" s="11"/>
      <c r="E113" s="11"/>
      <c r="F113" s="11"/>
      <c r="G113" s="47"/>
      <c r="H113" s="11"/>
      <c r="I113" s="11"/>
      <c r="J113" s="11"/>
      <c r="K113" s="11"/>
      <c r="L113" s="11"/>
      <c r="M113" s="11"/>
      <c r="N113" s="11"/>
      <c r="O113" s="11"/>
      <c r="P113" s="11"/>
      <c r="Q113" s="11"/>
      <c r="R113" s="11"/>
      <c r="S113" s="11"/>
    </row>
    <row r="114" spans="1:19">
      <c r="A114" s="11"/>
      <c r="B114" s="11"/>
      <c r="C114" s="11"/>
      <c r="D114" s="11"/>
      <c r="E114" s="11"/>
      <c r="F114" s="11"/>
      <c r="G114" s="47"/>
      <c r="H114" s="11"/>
      <c r="I114" s="11"/>
      <c r="J114" s="11"/>
      <c r="K114" s="11"/>
      <c r="L114" s="11"/>
      <c r="M114" s="11"/>
      <c r="N114" s="11"/>
      <c r="O114" s="11"/>
      <c r="P114" s="11"/>
      <c r="Q114" s="11"/>
      <c r="R114" s="11"/>
      <c r="S114" s="11"/>
    </row>
    <row r="115" spans="1:19">
      <c r="A115" s="11"/>
      <c r="B115" s="11"/>
      <c r="C115" s="11"/>
      <c r="D115" s="11"/>
      <c r="E115" s="11"/>
      <c r="F115" s="11"/>
      <c r="G115" s="47"/>
      <c r="H115" s="11"/>
      <c r="I115" s="11"/>
      <c r="J115" s="11"/>
      <c r="K115" s="11"/>
      <c r="L115" s="11"/>
      <c r="M115" s="11"/>
      <c r="N115" s="11"/>
      <c r="O115" s="11"/>
      <c r="P115" s="11"/>
      <c r="Q115" s="11"/>
      <c r="R115" s="11"/>
      <c r="S115" s="11"/>
    </row>
    <row r="116" spans="1:19">
      <c r="A116" s="11"/>
      <c r="B116" s="11"/>
      <c r="C116" s="11"/>
      <c r="D116" s="11"/>
      <c r="E116" s="11"/>
      <c r="F116" s="11"/>
      <c r="G116" s="47"/>
      <c r="H116" s="11"/>
      <c r="I116" s="11"/>
      <c r="J116" s="11"/>
      <c r="K116" s="11"/>
      <c r="L116" s="11"/>
      <c r="M116" s="11"/>
      <c r="N116" s="11"/>
      <c r="O116" s="11"/>
      <c r="P116" s="11"/>
      <c r="Q116" s="11"/>
      <c r="R116" s="11"/>
      <c r="S116" s="11"/>
    </row>
    <row r="117" spans="1:19">
      <c r="A117" s="11"/>
      <c r="B117" s="11"/>
      <c r="C117" s="11"/>
      <c r="D117" s="11"/>
      <c r="E117" s="11"/>
      <c r="F117" s="11"/>
      <c r="G117" s="47"/>
      <c r="H117" s="11"/>
      <c r="I117" s="11"/>
      <c r="J117" s="11"/>
      <c r="K117" s="11"/>
      <c r="L117" s="11"/>
      <c r="M117" s="11"/>
      <c r="N117" s="11"/>
      <c r="O117" s="11"/>
      <c r="P117" s="11"/>
      <c r="Q117" s="11"/>
      <c r="R117" s="11"/>
      <c r="S117" s="11"/>
    </row>
    <row r="118" spans="1:19">
      <c r="A118" s="11"/>
      <c r="B118" s="11"/>
      <c r="C118" s="11"/>
      <c r="D118" s="11"/>
      <c r="E118" s="11"/>
      <c r="F118" s="11"/>
      <c r="G118" s="47"/>
      <c r="H118" s="11"/>
      <c r="I118" s="11"/>
      <c r="J118" s="11"/>
      <c r="K118" s="11"/>
      <c r="L118" s="11"/>
      <c r="M118" s="11"/>
      <c r="N118" s="11"/>
      <c r="O118" s="11"/>
      <c r="P118" s="11"/>
      <c r="Q118" s="11"/>
      <c r="R118" s="11"/>
      <c r="S118" s="11"/>
    </row>
    <row r="119" spans="1:19">
      <c r="A119" s="11"/>
      <c r="B119" s="11"/>
      <c r="C119" s="11"/>
      <c r="D119" s="11"/>
      <c r="E119" s="11"/>
      <c r="F119" s="11"/>
      <c r="G119" s="47"/>
      <c r="H119" s="11"/>
      <c r="I119" s="11"/>
      <c r="J119" s="11"/>
      <c r="K119" s="11"/>
      <c r="L119" s="11"/>
      <c r="M119" s="11"/>
      <c r="N119" s="11"/>
      <c r="O119" s="11"/>
      <c r="P119" s="11"/>
      <c r="Q119" s="11"/>
      <c r="R119" s="11"/>
      <c r="S119" s="11"/>
    </row>
    <row r="120" spans="1:19">
      <c r="A120" s="11"/>
      <c r="B120" s="11"/>
      <c r="C120" s="11"/>
      <c r="D120" s="11"/>
      <c r="E120" s="11"/>
      <c r="F120" s="11"/>
      <c r="G120" s="47"/>
      <c r="H120" s="11"/>
      <c r="I120" s="11"/>
      <c r="J120" s="11"/>
      <c r="K120" s="11"/>
      <c r="L120" s="11"/>
      <c r="M120" s="11"/>
      <c r="N120" s="11"/>
      <c r="O120" s="11"/>
      <c r="P120" s="11"/>
      <c r="Q120" s="11"/>
      <c r="R120" s="11"/>
      <c r="S120" s="11"/>
    </row>
    <row r="121" spans="1:19">
      <c r="A121" s="11"/>
      <c r="B121" s="11"/>
      <c r="C121" s="11"/>
      <c r="D121" s="11"/>
      <c r="E121" s="11"/>
      <c r="F121" s="11"/>
      <c r="G121" s="47"/>
      <c r="H121" s="11"/>
      <c r="I121" s="11"/>
      <c r="J121" s="11"/>
      <c r="K121" s="11"/>
      <c r="L121" s="11"/>
      <c r="M121" s="11"/>
      <c r="N121" s="11"/>
      <c r="O121" s="11"/>
      <c r="P121" s="11"/>
      <c r="Q121" s="11"/>
      <c r="R121" s="11"/>
      <c r="S121" s="11"/>
    </row>
    <row r="122" spans="1:19">
      <c r="A122" s="11"/>
      <c r="B122" s="11"/>
      <c r="C122" s="11"/>
      <c r="D122" s="11"/>
      <c r="E122" s="11"/>
      <c r="F122" s="11"/>
      <c r="G122" s="47"/>
      <c r="H122" s="11"/>
      <c r="I122" s="11"/>
      <c r="J122" s="11"/>
      <c r="K122" s="11"/>
      <c r="L122" s="11"/>
      <c r="M122" s="11"/>
      <c r="N122" s="11"/>
      <c r="O122" s="11"/>
      <c r="P122" s="11"/>
      <c r="Q122" s="11"/>
      <c r="R122" s="11"/>
      <c r="S122" s="11"/>
    </row>
    <row r="123" spans="1:19">
      <c r="A123" s="11"/>
      <c r="B123" s="11"/>
      <c r="C123" s="11"/>
      <c r="D123" s="11"/>
      <c r="E123" s="11"/>
      <c r="F123" s="11"/>
      <c r="G123" s="47"/>
      <c r="H123" s="11"/>
      <c r="I123" s="11"/>
      <c r="J123" s="11"/>
      <c r="K123" s="11"/>
      <c r="L123" s="11"/>
      <c r="M123" s="11"/>
      <c r="N123" s="11"/>
      <c r="O123" s="11"/>
      <c r="P123" s="11"/>
      <c r="Q123" s="11"/>
      <c r="R123" s="11"/>
      <c r="S123" s="11"/>
    </row>
    <row r="124" spans="1:19">
      <c r="A124" s="11"/>
      <c r="B124" s="11"/>
      <c r="C124" s="11"/>
      <c r="D124" s="11"/>
      <c r="E124" s="11"/>
      <c r="F124" s="11"/>
      <c r="G124" s="47"/>
      <c r="H124" s="11"/>
      <c r="I124" s="11"/>
      <c r="J124" s="11"/>
      <c r="K124" s="11"/>
      <c r="L124" s="11"/>
      <c r="M124" s="11"/>
      <c r="N124" s="11"/>
      <c r="O124" s="11"/>
      <c r="P124" s="11"/>
      <c r="Q124" s="11"/>
      <c r="R124" s="11"/>
      <c r="S124" s="11"/>
    </row>
    <row r="125" spans="1:19">
      <c r="A125" s="11"/>
      <c r="B125" s="11"/>
      <c r="C125" s="11"/>
      <c r="D125" s="11"/>
      <c r="E125" s="11"/>
      <c r="F125" s="11"/>
      <c r="G125" s="47"/>
      <c r="H125" s="11"/>
      <c r="I125" s="11"/>
      <c r="J125" s="11"/>
      <c r="K125" s="11"/>
      <c r="L125" s="11"/>
      <c r="M125" s="11"/>
      <c r="N125" s="11"/>
      <c r="O125" s="11"/>
      <c r="P125" s="11"/>
      <c r="Q125" s="11"/>
      <c r="R125" s="11"/>
      <c r="S125" s="11"/>
    </row>
    <row r="126" spans="1:19">
      <c r="A126" s="11"/>
      <c r="B126" s="11"/>
      <c r="C126" s="11"/>
      <c r="D126" s="11"/>
      <c r="E126" s="11"/>
      <c r="F126" s="11"/>
      <c r="G126" s="47"/>
      <c r="H126" s="11"/>
      <c r="I126" s="11"/>
      <c r="J126" s="11"/>
      <c r="K126" s="11"/>
      <c r="L126" s="11"/>
      <c r="M126" s="11"/>
      <c r="N126" s="11"/>
      <c r="O126" s="11"/>
      <c r="P126" s="11"/>
      <c r="Q126" s="11"/>
      <c r="R126" s="11"/>
      <c r="S126" s="11"/>
    </row>
    <row r="127" spans="1:19">
      <c r="A127" s="11"/>
      <c r="B127" s="11"/>
      <c r="C127" s="11"/>
      <c r="D127" s="11"/>
      <c r="E127" s="11"/>
      <c r="F127" s="11"/>
      <c r="G127" s="47"/>
      <c r="H127" s="11"/>
      <c r="I127" s="11"/>
      <c r="J127" s="11"/>
      <c r="K127" s="11"/>
      <c r="L127" s="11"/>
      <c r="M127" s="11"/>
      <c r="N127" s="11"/>
      <c r="O127" s="11"/>
      <c r="P127" s="11"/>
      <c r="Q127" s="11"/>
      <c r="R127" s="11"/>
      <c r="S127" s="11"/>
    </row>
    <row r="128" spans="1:19">
      <c r="A128" s="11"/>
      <c r="B128" s="11"/>
      <c r="C128" s="11"/>
      <c r="D128" s="11"/>
      <c r="E128" s="11"/>
      <c r="F128" s="11"/>
      <c r="G128" s="47"/>
      <c r="H128" s="11"/>
      <c r="I128" s="11"/>
      <c r="J128" s="11"/>
      <c r="K128" s="11"/>
      <c r="L128" s="11"/>
      <c r="M128" s="11"/>
      <c r="N128" s="11"/>
      <c r="O128" s="11"/>
      <c r="P128" s="11"/>
      <c r="Q128" s="11"/>
      <c r="R128" s="11"/>
      <c r="S128" s="11"/>
    </row>
    <row r="129" spans="1:19">
      <c r="A129" s="11"/>
      <c r="B129" s="11"/>
      <c r="C129" s="11"/>
      <c r="D129" s="11"/>
      <c r="E129" s="11"/>
      <c r="F129" s="11"/>
      <c r="G129" s="47"/>
      <c r="H129" s="11"/>
      <c r="I129" s="11"/>
      <c r="J129" s="11"/>
      <c r="K129" s="11"/>
      <c r="L129" s="11"/>
      <c r="M129" s="11"/>
      <c r="N129" s="11"/>
      <c r="O129" s="11"/>
      <c r="P129" s="11"/>
      <c r="Q129" s="11"/>
      <c r="R129" s="11"/>
      <c r="S129" s="11"/>
    </row>
    <row r="130" spans="1:19">
      <c r="A130" s="11"/>
      <c r="B130" s="11"/>
      <c r="C130" s="11"/>
      <c r="D130" s="11"/>
      <c r="E130" s="11"/>
      <c r="F130" s="11"/>
      <c r="G130" s="47"/>
      <c r="H130" s="11"/>
      <c r="I130" s="11"/>
      <c r="J130" s="11"/>
      <c r="K130" s="11"/>
      <c r="L130" s="11"/>
      <c r="M130" s="11"/>
      <c r="N130" s="11"/>
      <c r="O130" s="11"/>
      <c r="P130" s="11"/>
      <c r="Q130" s="11"/>
      <c r="R130" s="11"/>
      <c r="S130" s="11"/>
    </row>
    <row r="131" spans="1:19">
      <c r="A131" s="11"/>
      <c r="B131" s="11"/>
      <c r="C131" s="11"/>
      <c r="D131" s="11"/>
      <c r="E131" s="11"/>
      <c r="F131" s="11"/>
      <c r="G131" s="47"/>
      <c r="H131" s="11"/>
      <c r="I131" s="11"/>
      <c r="J131" s="11"/>
      <c r="K131" s="11"/>
      <c r="L131" s="11"/>
      <c r="M131" s="11"/>
      <c r="N131" s="11"/>
      <c r="O131" s="11"/>
      <c r="P131" s="11"/>
      <c r="Q131" s="11"/>
      <c r="R131" s="11"/>
      <c r="S131" s="11"/>
    </row>
    <row r="132" spans="1:19">
      <c r="A132" s="11"/>
      <c r="B132" s="11"/>
      <c r="C132" s="11"/>
      <c r="D132" s="11"/>
      <c r="E132" s="11"/>
      <c r="F132" s="11"/>
      <c r="G132" s="47"/>
      <c r="H132" s="11"/>
      <c r="I132" s="11"/>
      <c r="J132" s="11"/>
      <c r="K132" s="11"/>
      <c r="L132" s="11"/>
      <c r="M132" s="11"/>
      <c r="N132" s="11"/>
      <c r="O132" s="11"/>
      <c r="P132" s="11"/>
      <c r="Q132" s="11"/>
      <c r="R132" s="11"/>
      <c r="S132" s="11"/>
    </row>
    <row r="133" spans="1:19">
      <c r="A133" s="11"/>
      <c r="B133" s="11"/>
      <c r="C133" s="11"/>
      <c r="D133" s="11"/>
      <c r="E133" s="11"/>
      <c r="F133" s="11"/>
      <c r="G133" s="47"/>
      <c r="H133" s="11"/>
      <c r="I133" s="11"/>
      <c r="J133" s="11"/>
      <c r="K133" s="11"/>
      <c r="L133" s="11"/>
      <c r="M133" s="11"/>
      <c r="N133" s="11"/>
      <c r="O133" s="11"/>
      <c r="P133" s="11"/>
      <c r="Q133" s="11"/>
      <c r="R133" s="11"/>
      <c r="S133" s="11"/>
    </row>
    <row r="134" spans="1:19">
      <c r="A134" s="11"/>
      <c r="B134" s="11"/>
      <c r="C134" s="11"/>
      <c r="D134" s="11"/>
      <c r="E134" s="11"/>
      <c r="F134" s="11"/>
      <c r="G134" s="47"/>
      <c r="H134" s="11"/>
      <c r="I134" s="11"/>
      <c r="J134" s="11"/>
      <c r="K134" s="11"/>
      <c r="L134" s="11"/>
      <c r="M134" s="11"/>
      <c r="N134" s="11"/>
      <c r="O134" s="11"/>
      <c r="P134" s="11"/>
      <c r="Q134" s="11"/>
      <c r="R134" s="11"/>
      <c r="S134" s="11"/>
    </row>
    <row r="135" spans="1:19">
      <c r="A135" s="11"/>
      <c r="B135" s="11"/>
      <c r="C135" s="11"/>
      <c r="D135" s="11"/>
      <c r="E135" s="11"/>
      <c r="F135" s="11"/>
      <c r="G135" s="47"/>
      <c r="H135" s="11"/>
      <c r="I135" s="11"/>
      <c r="J135" s="11"/>
      <c r="K135" s="11"/>
      <c r="L135" s="11"/>
      <c r="M135" s="11"/>
      <c r="N135" s="11"/>
      <c r="O135" s="11"/>
      <c r="P135" s="11"/>
      <c r="Q135" s="11"/>
      <c r="R135" s="11"/>
      <c r="S135" s="11"/>
    </row>
    <row r="136" spans="1:19">
      <c r="A136" s="11"/>
      <c r="B136" s="11"/>
      <c r="C136" s="11"/>
      <c r="D136" s="11"/>
      <c r="E136" s="11"/>
      <c r="F136" s="11"/>
      <c r="G136" s="47"/>
      <c r="H136" s="11"/>
      <c r="I136" s="11"/>
      <c r="J136" s="11"/>
      <c r="K136" s="11"/>
      <c r="L136" s="11"/>
      <c r="M136" s="11"/>
      <c r="N136" s="11"/>
      <c r="O136" s="11"/>
      <c r="P136" s="11"/>
      <c r="Q136" s="11"/>
      <c r="R136" s="11"/>
      <c r="S136" s="11"/>
    </row>
    <row r="137" spans="1:19">
      <c r="A137" s="11"/>
      <c r="B137" s="11"/>
      <c r="C137" s="11"/>
      <c r="D137" s="11"/>
      <c r="E137" s="11"/>
      <c r="F137" s="11"/>
      <c r="G137" s="47"/>
      <c r="H137" s="11"/>
      <c r="I137" s="11"/>
      <c r="J137" s="11"/>
      <c r="K137" s="11"/>
      <c r="L137" s="11"/>
      <c r="M137" s="11"/>
      <c r="N137" s="11"/>
      <c r="O137" s="11"/>
      <c r="P137" s="11"/>
      <c r="Q137" s="11"/>
      <c r="R137" s="11"/>
      <c r="S137" s="11"/>
    </row>
    <row r="138" spans="1:19">
      <c r="A138" s="11"/>
      <c r="B138" s="11"/>
      <c r="C138" s="11"/>
      <c r="D138" s="11"/>
      <c r="E138" s="11"/>
      <c r="F138" s="11"/>
      <c r="G138" s="47"/>
      <c r="H138" s="11"/>
      <c r="I138" s="11"/>
      <c r="J138" s="11"/>
      <c r="K138" s="11"/>
      <c r="L138" s="11"/>
      <c r="M138" s="11"/>
      <c r="N138" s="11"/>
      <c r="O138" s="11"/>
      <c r="P138" s="11"/>
      <c r="Q138" s="11"/>
      <c r="R138" s="11"/>
      <c r="S138" s="11"/>
    </row>
    <row r="139" spans="1:19">
      <c r="A139" s="11"/>
      <c r="B139" s="11"/>
      <c r="C139" s="11"/>
      <c r="D139" s="11"/>
      <c r="E139" s="11"/>
      <c r="F139" s="11"/>
      <c r="G139" s="47"/>
      <c r="H139" s="11"/>
      <c r="I139" s="11"/>
      <c r="J139" s="11"/>
      <c r="K139" s="11"/>
      <c r="L139" s="11"/>
      <c r="M139" s="11"/>
      <c r="N139" s="11"/>
      <c r="O139" s="11"/>
      <c r="P139" s="11"/>
      <c r="Q139" s="11"/>
      <c r="R139" s="11"/>
      <c r="S139" s="11"/>
    </row>
    <row r="140" spans="1:19">
      <c r="A140" s="11"/>
      <c r="B140" s="11"/>
      <c r="C140" s="11"/>
      <c r="D140" s="11"/>
      <c r="E140" s="11"/>
      <c r="F140" s="11"/>
      <c r="G140" s="47"/>
      <c r="H140" s="11"/>
      <c r="I140" s="11"/>
      <c r="J140" s="11"/>
      <c r="K140" s="11"/>
      <c r="L140" s="11"/>
      <c r="M140" s="11"/>
      <c r="N140" s="11"/>
      <c r="O140" s="11"/>
      <c r="P140" s="11"/>
      <c r="Q140" s="11"/>
      <c r="R140" s="11"/>
      <c r="S140" s="11"/>
    </row>
    <row r="141" spans="1:19">
      <c r="A141" s="11"/>
      <c r="B141" s="11"/>
      <c r="C141" s="11"/>
      <c r="D141" s="11"/>
      <c r="E141" s="11"/>
      <c r="F141" s="11"/>
      <c r="G141" s="47"/>
      <c r="H141" s="11"/>
      <c r="I141" s="11"/>
      <c r="J141" s="11"/>
      <c r="K141" s="11"/>
      <c r="L141" s="11"/>
      <c r="M141" s="11"/>
      <c r="N141" s="11"/>
      <c r="O141" s="11"/>
      <c r="P141" s="11"/>
      <c r="Q141" s="11"/>
      <c r="R141" s="11"/>
      <c r="S141" s="11"/>
    </row>
    <row r="142" spans="1:19">
      <c r="A142" s="11"/>
      <c r="B142" s="11"/>
      <c r="C142" s="11"/>
      <c r="D142" s="11"/>
      <c r="E142" s="11"/>
      <c r="F142" s="11"/>
      <c r="G142" s="47"/>
      <c r="H142" s="11"/>
      <c r="I142" s="11"/>
      <c r="J142" s="11"/>
      <c r="K142" s="11"/>
      <c r="L142" s="11"/>
      <c r="M142" s="11"/>
      <c r="N142" s="11"/>
      <c r="O142" s="11"/>
      <c r="P142" s="11"/>
      <c r="Q142" s="11"/>
      <c r="R142" s="11"/>
      <c r="S142" s="11"/>
    </row>
    <row r="143" spans="1:19">
      <c r="A143" s="11"/>
      <c r="B143" s="11"/>
      <c r="C143" s="11"/>
      <c r="D143" s="11"/>
      <c r="E143" s="11"/>
      <c r="F143" s="11"/>
      <c r="G143" s="47"/>
      <c r="H143" s="11"/>
      <c r="I143" s="11"/>
      <c r="J143" s="11"/>
      <c r="K143" s="11"/>
      <c r="L143" s="11"/>
      <c r="M143" s="11"/>
      <c r="N143" s="11"/>
      <c r="O143" s="11"/>
      <c r="P143" s="11"/>
      <c r="Q143" s="11"/>
      <c r="R143" s="11"/>
      <c r="S143" s="11"/>
    </row>
    <row r="144" spans="1:19">
      <c r="A144" s="11"/>
      <c r="B144" s="11"/>
      <c r="C144" s="11"/>
      <c r="D144" s="11"/>
      <c r="E144" s="11"/>
      <c r="F144" s="11"/>
      <c r="G144" s="47"/>
      <c r="H144" s="11"/>
      <c r="I144" s="11"/>
      <c r="J144" s="11"/>
      <c r="K144" s="11"/>
      <c r="L144" s="11"/>
      <c r="M144" s="11"/>
      <c r="N144" s="11"/>
      <c r="O144" s="11"/>
      <c r="P144" s="11"/>
      <c r="Q144" s="11"/>
      <c r="R144" s="11"/>
      <c r="S144" s="11"/>
    </row>
    <row r="145" spans="1:19">
      <c r="A145" s="11"/>
      <c r="B145" s="11"/>
      <c r="C145" s="11"/>
      <c r="D145" s="11"/>
      <c r="E145" s="11"/>
      <c r="F145" s="11"/>
      <c r="G145" s="47"/>
      <c r="H145" s="11"/>
      <c r="I145" s="11"/>
      <c r="J145" s="11"/>
      <c r="K145" s="11"/>
      <c r="L145" s="11"/>
      <c r="M145" s="11"/>
      <c r="N145" s="11"/>
      <c r="O145" s="11"/>
      <c r="P145" s="11"/>
      <c r="Q145" s="11"/>
      <c r="R145" s="11"/>
      <c r="S145" s="11"/>
    </row>
    <row r="146" spans="1:19">
      <c r="A146" s="11"/>
      <c r="B146" s="11"/>
      <c r="C146" s="11"/>
      <c r="D146" s="11"/>
      <c r="E146" s="11"/>
      <c r="F146" s="11"/>
      <c r="G146" s="47"/>
      <c r="H146" s="11"/>
      <c r="I146" s="11"/>
      <c r="J146" s="11"/>
      <c r="K146" s="11"/>
      <c r="L146" s="11"/>
      <c r="M146" s="11"/>
      <c r="N146" s="11"/>
      <c r="O146" s="11"/>
      <c r="P146" s="11"/>
      <c r="Q146" s="11"/>
      <c r="R146" s="11"/>
      <c r="S146" s="11"/>
    </row>
    <row r="147" spans="1:19">
      <c r="A147" s="11"/>
      <c r="B147" s="11"/>
      <c r="C147" s="11"/>
      <c r="D147" s="11"/>
      <c r="E147" s="11"/>
      <c r="F147" s="11"/>
      <c r="G147" s="47"/>
      <c r="H147" s="11"/>
      <c r="I147" s="11"/>
      <c r="J147" s="11"/>
      <c r="K147" s="11"/>
      <c r="L147" s="11"/>
      <c r="M147" s="11"/>
      <c r="N147" s="11"/>
      <c r="O147" s="11"/>
      <c r="P147" s="11"/>
      <c r="Q147" s="11"/>
      <c r="R147" s="11"/>
      <c r="S147" s="11"/>
    </row>
    <row r="148" spans="1:19">
      <c r="A148" s="11"/>
      <c r="B148" s="11"/>
      <c r="C148" s="11"/>
      <c r="D148" s="11"/>
      <c r="E148" s="11"/>
      <c r="F148" s="11"/>
      <c r="G148" s="47"/>
      <c r="H148" s="11"/>
      <c r="I148" s="11"/>
      <c r="J148" s="11"/>
      <c r="K148" s="11"/>
      <c r="L148" s="11"/>
      <c r="M148" s="11"/>
      <c r="N148" s="11"/>
      <c r="O148" s="11"/>
      <c r="P148" s="11"/>
      <c r="Q148" s="11"/>
      <c r="R148" s="11"/>
      <c r="S148" s="11"/>
    </row>
    <row r="149" spans="1:19">
      <c r="A149" s="11"/>
      <c r="B149" s="11"/>
      <c r="C149" s="11"/>
      <c r="D149" s="11"/>
      <c r="E149" s="11"/>
      <c r="F149" s="11"/>
      <c r="G149" s="47"/>
      <c r="H149" s="11"/>
      <c r="I149" s="11"/>
      <c r="J149" s="11"/>
      <c r="K149" s="11"/>
      <c r="L149" s="11"/>
      <c r="M149" s="11"/>
      <c r="N149" s="11"/>
      <c r="O149" s="11"/>
      <c r="P149" s="11"/>
      <c r="Q149" s="11"/>
      <c r="R149" s="11"/>
      <c r="S149" s="11"/>
    </row>
    <row r="150" spans="1:19">
      <c r="A150" s="11"/>
      <c r="B150" s="11"/>
      <c r="C150" s="11"/>
      <c r="D150" s="11"/>
      <c r="E150" s="11"/>
      <c r="F150" s="11"/>
      <c r="G150" s="47"/>
      <c r="H150" s="11"/>
      <c r="I150" s="11"/>
      <c r="J150" s="11"/>
      <c r="K150" s="11"/>
      <c r="L150" s="11"/>
      <c r="M150" s="11"/>
      <c r="N150" s="11"/>
      <c r="O150" s="11"/>
      <c r="P150" s="11"/>
      <c r="Q150" s="11"/>
      <c r="R150" s="11"/>
      <c r="S150" s="11"/>
    </row>
    <row r="151" spans="1:19">
      <c r="A151" s="11"/>
      <c r="B151" s="11"/>
      <c r="C151" s="11"/>
      <c r="D151" s="11"/>
      <c r="E151" s="11"/>
      <c r="F151" s="11"/>
      <c r="G151" s="47"/>
      <c r="H151" s="11"/>
      <c r="I151" s="11"/>
      <c r="J151" s="11"/>
      <c r="K151" s="11"/>
      <c r="L151" s="11"/>
      <c r="M151" s="11"/>
      <c r="N151" s="11"/>
      <c r="O151" s="11"/>
      <c r="P151" s="11"/>
      <c r="Q151" s="11"/>
      <c r="R151" s="11"/>
      <c r="S151" s="11"/>
    </row>
    <row r="152" spans="1:19">
      <c r="A152" s="11"/>
      <c r="B152" s="11"/>
      <c r="C152" s="11"/>
      <c r="D152" s="11"/>
      <c r="E152" s="11"/>
      <c r="F152" s="11"/>
      <c r="G152" s="47"/>
      <c r="H152" s="11"/>
      <c r="I152" s="11"/>
      <c r="J152" s="11"/>
      <c r="K152" s="11"/>
      <c r="L152" s="11"/>
      <c r="M152" s="11"/>
      <c r="N152" s="11"/>
      <c r="O152" s="11"/>
      <c r="P152" s="11"/>
      <c r="Q152" s="11"/>
      <c r="R152" s="11"/>
      <c r="S152" s="11"/>
    </row>
    <row r="153" spans="1:19">
      <c r="A153" s="11"/>
      <c r="B153" s="11"/>
      <c r="C153" s="11"/>
      <c r="D153" s="11"/>
      <c r="E153" s="11"/>
      <c r="F153" s="11"/>
      <c r="G153" s="47"/>
      <c r="H153" s="11"/>
      <c r="I153" s="11"/>
      <c r="J153" s="11"/>
      <c r="K153" s="11"/>
      <c r="L153" s="11"/>
      <c r="M153" s="11"/>
      <c r="N153" s="11"/>
      <c r="O153" s="11"/>
      <c r="P153" s="11"/>
      <c r="Q153" s="11"/>
      <c r="R153" s="11"/>
      <c r="S153" s="11"/>
    </row>
    <row r="154" spans="1:19">
      <c r="A154" s="11"/>
      <c r="B154" s="11"/>
      <c r="C154" s="11"/>
      <c r="D154" s="11"/>
      <c r="E154" s="11"/>
      <c r="F154" s="11"/>
      <c r="G154" s="47"/>
      <c r="H154" s="11"/>
      <c r="I154" s="11"/>
      <c r="J154" s="11"/>
      <c r="K154" s="11"/>
      <c r="L154" s="11"/>
      <c r="M154" s="11"/>
      <c r="N154" s="11"/>
      <c r="O154" s="11"/>
      <c r="P154" s="11"/>
      <c r="Q154" s="11"/>
      <c r="R154" s="11"/>
      <c r="S154" s="11"/>
    </row>
    <row r="155" spans="1:19">
      <c r="A155" s="11"/>
      <c r="B155" s="11"/>
      <c r="C155" s="11"/>
      <c r="D155" s="11"/>
      <c r="E155" s="11"/>
      <c r="F155" s="11"/>
      <c r="G155" s="47"/>
      <c r="H155" s="11"/>
      <c r="I155" s="11"/>
      <c r="J155" s="11"/>
      <c r="K155" s="11"/>
      <c r="L155" s="11"/>
      <c r="M155" s="11"/>
      <c r="N155" s="11"/>
      <c r="O155" s="11"/>
      <c r="P155" s="11"/>
      <c r="Q155" s="11"/>
      <c r="R155" s="11"/>
      <c r="S155" s="11"/>
    </row>
    <row r="156" spans="1:19">
      <c r="A156" s="11"/>
      <c r="B156" s="11"/>
      <c r="C156" s="11"/>
      <c r="D156" s="11"/>
      <c r="E156" s="11"/>
      <c r="F156" s="11"/>
      <c r="G156" s="47"/>
      <c r="H156" s="11"/>
      <c r="I156" s="11"/>
      <c r="J156" s="11"/>
      <c r="K156" s="11"/>
      <c r="L156" s="11"/>
      <c r="M156" s="11"/>
      <c r="N156" s="11"/>
      <c r="O156" s="11"/>
      <c r="P156" s="11"/>
      <c r="Q156" s="11"/>
      <c r="R156" s="11"/>
      <c r="S156" s="11"/>
    </row>
    <row r="157" spans="1:19">
      <c r="A157" s="11"/>
      <c r="B157" s="11"/>
      <c r="C157" s="11"/>
      <c r="D157" s="11"/>
      <c r="E157" s="11"/>
      <c r="F157" s="11"/>
      <c r="G157" s="47"/>
      <c r="H157" s="11"/>
      <c r="I157" s="11"/>
      <c r="J157" s="11"/>
      <c r="K157" s="11"/>
      <c r="L157" s="11"/>
      <c r="M157" s="11"/>
      <c r="N157" s="11"/>
      <c r="O157" s="11"/>
      <c r="P157" s="11"/>
      <c r="Q157" s="11"/>
      <c r="R157" s="11"/>
      <c r="S157" s="11"/>
    </row>
    <row r="158" spans="1:19">
      <c r="A158" s="11"/>
      <c r="B158" s="11"/>
      <c r="C158" s="11"/>
      <c r="D158" s="11"/>
      <c r="E158" s="11"/>
      <c r="F158" s="11"/>
      <c r="G158" s="47"/>
      <c r="H158" s="11"/>
      <c r="I158" s="11"/>
      <c r="J158" s="11"/>
      <c r="K158" s="11"/>
      <c r="L158" s="11"/>
      <c r="M158" s="11"/>
      <c r="N158" s="11"/>
      <c r="O158" s="11"/>
      <c r="P158" s="11"/>
      <c r="Q158" s="11"/>
      <c r="R158" s="11"/>
      <c r="S158" s="11"/>
    </row>
    <row r="159" spans="1:19">
      <c r="A159" s="11"/>
      <c r="B159" s="11"/>
      <c r="C159" s="11"/>
      <c r="D159" s="11"/>
      <c r="E159" s="11"/>
      <c r="F159" s="11"/>
      <c r="G159" s="47"/>
      <c r="H159" s="11"/>
      <c r="I159" s="11"/>
      <c r="J159" s="11"/>
      <c r="K159" s="11"/>
      <c r="L159" s="11"/>
      <c r="M159" s="11"/>
      <c r="N159" s="11"/>
      <c r="O159" s="11"/>
      <c r="P159" s="11"/>
      <c r="Q159" s="11"/>
      <c r="R159" s="11"/>
      <c r="S159" s="11"/>
    </row>
    <row r="160" spans="1:19">
      <c r="A160" s="11"/>
      <c r="B160" s="11"/>
      <c r="C160" s="11"/>
      <c r="D160" s="11"/>
      <c r="E160" s="11"/>
      <c r="F160" s="11"/>
      <c r="G160" s="47"/>
      <c r="H160" s="11"/>
      <c r="I160" s="11"/>
      <c r="J160" s="11"/>
      <c r="K160" s="11"/>
      <c r="L160" s="11"/>
      <c r="M160" s="11"/>
      <c r="N160" s="11"/>
      <c r="O160" s="11"/>
      <c r="P160" s="11"/>
      <c r="Q160" s="11"/>
      <c r="R160" s="11"/>
      <c r="S160" s="11"/>
    </row>
    <row r="161" spans="1:19">
      <c r="A161" s="11"/>
      <c r="B161" s="11"/>
      <c r="C161" s="11"/>
      <c r="D161" s="11"/>
      <c r="E161" s="11"/>
      <c r="F161" s="11"/>
      <c r="G161" s="47"/>
      <c r="H161" s="11"/>
      <c r="I161" s="11"/>
      <c r="J161" s="11"/>
      <c r="K161" s="11"/>
      <c r="L161" s="11"/>
      <c r="M161" s="11"/>
      <c r="N161" s="11"/>
      <c r="O161" s="11"/>
      <c r="P161" s="11"/>
      <c r="Q161" s="11"/>
      <c r="R161" s="11"/>
      <c r="S161" s="11"/>
    </row>
    <row r="162" spans="1:19">
      <c r="A162" s="11"/>
      <c r="B162" s="11"/>
      <c r="C162" s="11"/>
      <c r="D162" s="11"/>
      <c r="E162" s="11"/>
      <c r="F162" s="11"/>
      <c r="G162" s="47"/>
      <c r="H162" s="11"/>
      <c r="I162" s="11"/>
      <c r="J162" s="11"/>
      <c r="K162" s="11"/>
      <c r="L162" s="11"/>
      <c r="M162" s="11"/>
      <c r="N162" s="11"/>
      <c r="O162" s="11"/>
      <c r="P162" s="11"/>
      <c r="Q162" s="11"/>
      <c r="R162" s="11"/>
      <c r="S162" s="11"/>
    </row>
    <row r="163" spans="1:19">
      <c r="A163" s="11"/>
      <c r="B163" s="11"/>
      <c r="C163" s="11"/>
      <c r="D163" s="11"/>
      <c r="E163" s="11"/>
      <c r="F163" s="11"/>
      <c r="G163" s="47"/>
      <c r="H163" s="11"/>
      <c r="I163" s="11"/>
      <c r="J163" s="11"/>
      <c r="K163" s="11"/>
      <c r="L163" s="11"/>
      <c r="M163" s="11"/>
      <c r="N163" s="11"/>
      <c r="O163" s="11"/>
      <c r="P163" s="11"/>
      <c r="Q163" s="11"/>
      <c r="R163" s="11"/>
      <c r="S163" s="11"/>
    </row>
    <row r="164" spans="1:19">
      <c r="A164" s="11"/>
      <c r="B164" s="11"/>
      <c r="C164" s="11"/>
      <c r="D164" s="11"/>
      <c r="E164" s="11"/>
      <c r="F164" s="11"/>
      <c r="G164" s="47"/>
      <c r="H164" s="11"/>
      <c r="I164" s="11"/>
      <c r="J164" s="11"/>
      <c r="K164" s="11"/>
      <c r="L164" s="11"/>
      <c r="M164" s="11"/>
      <c r="N164" s="11"/>
      <c r="O164" s="11"/>
      <c r="P164" s="11"/>
      <c r="Q164" s="11"/>
      <c r="R164" s="11"/>
      <c r="S164" s="11"/>
    </row>
    <row r="165" spans="1:19">
      <c r="A165" s="11"/>
      <c r="B165" s="11"/>
      <c r="C165" s="11"/>
      <c r="D165" s="11"/>
      <c r="E165" s="11"/>
      <c r="F165" s="11"/>
      <c r="G165" s="47"/>
      <c r="H165" s="11"/>
      <c r="I165" s="11"/>
      <c r="J165" s="11"/>
      <c r="K165" s="11"/>
      <c r="L165" s="11"/>
      <c r="M165" s="11"/>
      <c r="N165" s="11"/>
      <c r="O165" s="11"/>
      <c r="P165" s="11"/>
      <c r="Q165" s="11"/>
      <c r="R165" s="11"/>
      <c r="S165" s="11"/>
    </row>
    <row r="166" spans="1:19">
      <c r="A166" s="11"/>
      <c r="B166" s="11"/>
      <c r="C166" s="11"/>
      <c r="D166" s="11"/>
      <c r="E166" s="11"/>
      <c r="F166" s="11"/>
      <c r="G166" s="47"/>
      <c r="H166" s="11"/>
      <c r="I166" s="11"/>
      <c r="J166" s="11"/>
      <c r="K166" s="11"/>
      <c r="L166" s="11"/>
      <c r="M166" s="11"/>
      <c r="N166" s="11"/>
      <c r="O166" s="11"/>
      <c r="P166" s="11"/>
      <c r="Q166" s="11"/>
      <c r="R166" s="11"/>
      <c r="S166" s="11"/>
    </row>
    <row r="167" spans="1:19">
      <c r="A167" s="11"/>
      <c r="B167" s="11"/>
      <c r="C167" s="11"/>
      <c r="D167" s="11"/>
      <c r="E167" s="11"/>
      <c r="F167" s="11"/>
      <c r="G167" s="47"/>
      <c r="H167" s="11"/>
      <c r="I167" s="11"/>
      <c r="J167" s="11"/>
      <c r="K167" s="11"/>
      <c r="L167" s="11"/>
      <c r="M167" s="11"/>
      <c r="N167" s="11"/>
      <c r="O167" s="11"/>
      <c r="P167" s="11"/>
      <c r="Q167" s="11"/>
      <c r="R167" s="11"/>
      <c r="S167" s="11"/>
    </row>
    <row r="168" spans="1:19">
      <c r="A168" s="11"/>
      <c r="B168" s="11"/>
      <c r="C168" s="11"/>
      <c r="D168" s="11"/>
      <c r="E168" s="11"/>
      <c r="F168" s="11"/>
      <c r="G168" s="47"/>
      <c r="H168" s="11"/>
      <c r="I168" s="11"/>
      <c r="J168" s="11"/>
      <c r="K168" s="11"/>
      <c r="L168" s="11"/>
      <c r="M168" s="11"/>
      <c r="N168" s="11"/>
      <c r="O168" s="11"/>
      <c r="P168" s="11"/>
      <c r="Q168" s="11"/>
      <c r="R168" s="11"/>
      <c r="S168" s="11"/>
    </row>
    <row r="169" spans="1:19">
      <c r="A169" s="11"/>
      <c r="B169" s="11"/>
      <c r="C169" s="11"/>
      <c r="D169" s="11"/>
      <c r="E169" s="11"/>
      <c r="F169" s="11"/>
      <c r="G169" s="47"/>
      <c r="H169" s="11"/>
      <c r="I169" s="11"/>
      <c r="J169" s="11"/>
      <c r="K169" s="11"/>
      <c r="L169" s="11"/>
      <c r="M169" s="11"/>
      <c r="N169" s="11"/>
      <c r="O169" s="11"/>
      <c r="P169" s="11"/>
      <c r="Q169" s="11"/>
      <c r="R169" s="11"/>
      <c r="S169" s="11"/>
    </row>
    <row r="170" spans="1:19">
      <c r="A170" s="11"/>
      <c r="B170" s="11"/>
      <c r="C170" s="11"/>
      <c r="D170" s="11"/>
      <c r="E170" s="11"/>
      <c r="F170" s="11"/>
      <c r="G170" s="47"/>
      <c r="H170" s="11"/>
      <c r="I170" s="11"/>
      <c r="J170" s="11"/>
      <c r="K170" s="11"/>
      <c r="L170" s="11"/>
      <c r="M170" s="11"/>
      <c r="N170" s="11"/>
      <c r="O170" s="11"/>
      <c r="P170" s="11"/>
      <c r="Q170" s="11"/>
      <c r="R170" s="11"/>
      <c r="S170" s="11"/>
    </row>
    <row r="171" spans="1:19">
      <c r="A171" s="11"/>
      <c r="B171" s="11"/>
      <c r="C171" s="11"/>
      <c r="D171" s="11"/>
      <c r="E171" s="11"/>
      <c r="F171" s="11"/>
      <c r="G171" s="47"/>
      <c r="H171" s="11"/>
      <c r="I171" s="11"/>
      <c r="J171" s="11"/>
      <c r="K171" s="11"/>
      <c r="L171" s="11"/>
      <c r="M171" s="11"/>
      <c r="N171" s="11"/>
      <c r="O171" s="11"/>
      <c r="P171" s="11"/>
      <c r="Q171" s="11"/>
      <c r="R171" s="11"/>
      <c r="S171" s="11"/>
    </row>
    <row r="172" spans="1:19">
      <c r="A172" s="11"/>
      <c r="B172" s="11"/>
      <c r="C172" s="11"/>
      <c r="D172" s="11"/>
      <c r="E172" s="11"/>
      <c r="F172" s="11"/>
      <c r="G172" s="47"/>
      <c r="H172" s="11"/>
      <c r="I172" s="11"/>
      <c r="J172" s="11"/>
      <c r="K172" s="11"/>
      <c r="L172" s="11"/>
      <c r="M172" s="11"/>
      <c r="N172" s="11"/>
      <c r="O172" s="11"/>
      <c r="P172" s="11"/>
      <c r="Q172" s="11"/>
      <c r="R172" s="11"/>
      <c r="S172" s="11"/>
    </row>
    <row r="173" spans="1:19">
      <c r="A173" s="11"/>
      <c r="B173" s="11"/>
      <c r="C173" s="11"/>
      <c r="D173" s="11"/>
      <c r="E173" s="11"/>
      <c r="F173" s="11"/>
      <c r="G173" s="47"/>
      <c r="H173" s="11"/>
      <c r="I173" s="11"/>
      <c r="J173" s="11"/>
      <c r="K173" s="11"/>
      <c r="L173" s="11"/>
      <c r="M173" s="11"/>
      <c r="N173" s="11"/>
      <c r="O173" s="11"/>
      <c r="P173" s="11"/>
      <c r="Q173" s="11"/>
      <c r="R173" s="11"/>
      <c r="S173" s="11"/>
    </row>
    <row r="174" spans="1:19">
      <c r="A174" s="11"/>
      <c r="B174" s="11"/>
      <c r="C174" s="11"/>
      <c r="D174" s="11"/>
      <c r="E174" s="11"/>
      <c r="F174" s="11"/>
      <c r="G174" s="47"/>
      <c r="H174" s="11"/>
      <c r="I174" s="11"/>
      <c r="J174" s="11"/>
      <c r="K174" s="11"/>
      <c r="L174" s="11"/>
      <c r="M174" s="11"/>
      <c r="N174" s="11"/>
      <c r="O174" s="11"/>
      <c r="P174" s="11"/>
      <c r="Q174" s="11"/>
      <c r="R174" s="11"/>
      <c r="S174" s="11"/>
    </row>
    <row r="175" spans="1:19">
      <c r="A175" s="11"/>
      <c r="B175" s="11"/>
      <c r="C175" s="11"/>
      <c r="D175" s="11"/>
      <c r="E175" s="11"/>
      <c r="F175" s="11"/>
      <c r="G175" s="47"/>
      <c r="H175" s="11"/>
      <c r="I175" s="11"/>
      <c r="J175" s="11"/>
      <c r="K175" s="11"/>
      <c r="L175" s="11"/>
      <c r="M175" s="11"/>
      <c r="N175" s="11"/>
      <c r="O175" s="11"/>
      <c r="P175" s="11"/>
      <c r="Q175" s="11"/>
      <c r="R175" s="11"/>
      <c r="S175" s="11"/>
    </row>
    <row r="176" spans="1:19">
      <c r="A176" s="11"/>
      <c r="B176" s="11"/>
      <c r="C176" s="11"/>
      <c r="D176" s="11"/>
      <c r="E176" s="11"/>
      <c r="F176" s="11"/>
      <c r="G176" s="47"/>
      <c r="H176" s="11"/>
      <c r="I176" s="11"/>
      <c r="J176" s="11"/>
      <c r="K176" s="11"/>
      <c r="L176" s="11"/>
      <c r="M176" s="11"/>
      <c r="N176" s="11"/>
      <c r="O176" s="11"/>
      <c r="P176" s="11"/>
      <c r="Q176" s="11"/>
      <c r="R176" s="11"/>
      <c r="S176" s="11"/>
    </row>
    <row r="177" spans="1:19">
      <c r="A177" s="11"/>
      <c r="B177" s="11"/>
      <c r="C177" s="11"/>
      <c r="D177" s="11"/>
      <c r="E177" s="11"/>
      <c r="F177" s="11"/>
      <c r="G177" s="47"/>
      <c r="H177" s="11"/>
      <c r="I177" s="11"/>
      <c r="J177" s="11"/>
      <c r="K177" s="11"/>
      <c r="L177" s="11"/>
      <c r="M177" s="11"/>
      <c r="N177" s="11"/>
      <c r="O177" s="11"/>
      <c r="P177" s="11"/>
      <c r="Q177" s="11"/>
      <c r="R177" s="11"/>
      <c r="S177" s="11"/>
    </row>
    <row r="178" spans="1:19">
      <c r="A178" s="11"/>
      <c r="B178" s="11"/>
      <c r="C178" s="11"/>
      <c r="D178" s="11"/>
      <c r="E178" s="11"/>
      <c r="F178" s="11"/>
      <c r="G178" s="47"/>
      <c r="H178" s="11"/>
      <c r="I178" s="11"/>
      <c r="J178" s="11"/>
      <c r="K178" s="11"/>
      <c r="L178" s="11"/>
      <c r="M178" s="11"/>
      <c r="N178" s="11"/>
      <c r="O178" s="11"/>
      <c r="P178" s="11"/>
      <c r="Q178" s="11"/>
      <c r="R178" s="11"/>
      <c r="S178" s="11"/>
    </row>
    <row r="179" spans="1:19">
      <c r="A179" s="11"/>
      <c r="B179" s="11"/>
      <c r="C179" s="11"/>
      <c r="D179" s="11"/>
      <c r="E179" s="11"/>
      <c r="F179" s="11"/>
      <c r="G179" s="47"/>
      <c r="H179" s="11"/>
      <c r="I179" s="11"/>
      <c r="J179" s="11"/>
      <c r="K179" s="11"/>
      <c r="L179" s="11"/>
      <c r="M179" s="11"/>
      <c r="N179" s="11"/>
      <c r="O179" s="11"/>
      <c r="P179" s="11"/>
      <c r="Q179" s="11"/>
      <c r="R179" s="11"/>
      <c r="S179" s="11"/>
    </row>
    <row r="180" spans="1:19">
      <c r="A180" s="11"/>
      <c r="B180" s="11"/>
      <c r="C180" s="11"/>
      <c r="D180" s="11"/>
      <c r="E180" s="11"/>
      <c r="F180" s="11"/>
      <c r="G180" s="47"/>
      <c r="H180" s="11"/>
      <c r="I180" s="11"/>
      <c r="J180" s="11"/>
      <c r="K180" s="11"/>
      <c r="L180" s="11"/>
      <c r="M180" s="11"/>
      <c r="N180" s="11"/>
      <c r="O180" s="11"/>
      <c r="P180" s="11"/>
      <c r="Q180" s="11"/>
      <c r="R180" s="11"/>
      <c r="S180" s="11"/>
    </row>
    <row r="181" spans="1:19">
      <c r="A181" s="11"/>
      <c r="B181" s="11"/>
      <c r="C181" s="11"/>
      <c r="D181" s="11"/>
      <c r="E181" s="11"/>
      <c r="F181" s="11"/>
      <c r="G181" s="47"/>
      <c r="H181" s="11"/>
      <c r="I181" s="11"/>
      <c r="J181" s="11"/>
      <c r="K181" s="11"/>
      <c r="L181" s="11"/>
      <c r="M181" s="11"/>
      <c r="N181" s="11"/>
      <c r="O181" s="11"/>
      <c r="P181" s="11"/>
      <c r="Q181" s="11"/>
      <c r="R181" s="11"/>
      <c r="S181" s="11"/>
    </row>
    <row r="182" spans="1:19">
      <c r="A182" s="11"/>
      <c r="B182" s="11"/>
      <c r="C182" s="11"/>
      <c r="D182" s="11"/>
      <c r="E182" s="11"/>
      <c r="F182" s="11"/>
      <c r="G182" s="47"/>
      <c r="H182" s="11"/>
      <c r="I182" s="11"/>
      <c r="J182" s="11"/>
      <c r="K182" s="11"/>
      <c r="L182" s="11"/>
      <c r="M182" s="11"/>
      <c r="N182" s="11"/>
      <c r="O182" s="11"/>
      <c r="P182" s="11"/>
      <c r="Q182" s="11"/>
      <c r="R182" s="11"/>
      <c r="S182" s="11"/>
    </row>
    <row r="183" spans="1:19">
      <c r="A183" s="11"/>
      <c r="B183" s="11"/>
      <c r="C183" s="11"/>
      <c r="D183" s="11"/>
      <c r="E183" s="11"/>
      <c r="F183" s="11"/>
      <c r="G183" s="47"/>
      <c r="H183" s="11"/>
      <c r="I183" s="11"/>
      <c r="J183" s="11"/>
      <c r="K183" s="11"/>
      <c r="L183" s="11"/>
      <c r="M183" s="11"/>
      <c r="N183" s="11"/>
      <c r="O183" s="11"/>
      <c r="P183" s="11"/>
      <c r="Q183" s="11"/>
      <c r="R183" s="11"/>
      <c r="S183" s="11"/>
    </row>
    <row r="184" spans="1:19">
      <c r="A184" s="11"/>
      <c r="B184" s="11"/>
      <c r="C184" s="11"/>
      <c r="D184" s="11"/>
      <c r="E184" s="11"/>
      <c r="F184" s="11"/>
      <c r="G184" s="47"/>
      <c r="H184" s="11"/>
      <c r="I184" s="11"/>
      <c r="J184" s="11"/>
      <c r="K184" s="11"/>
      <c r="L184" s="11"/>
      <c r="M184" s="11"/>
      <c r="N184" s="11"/>
      <c r="O184" s="11"/>
      <c r="P184" s="11"/>
      <c r="Q184" s="11"/>
      <c r="R184" s="11"/>
      <c r="S184" s="11"/>
    </row>
    <row r="185" spans="1:19">
      <c r="A185" s="11"/>
      <c r="B185" s="11"/>
      <c r="C185" s="11"/>
      <c r="D185" s="11"/>
      <c r="E185" s="11"/>
      <c r="F185" s="11"/>
      <c r="G185" s="47"/>
      <c r="H185" s="11"/>
      <c r="I185" s="11"/>
      <c r="J185" s="11"/>
      <c r="K185" s="11"/>
      <c r="L185" s="11"/>
      <c r="M185" s="11"/>
      <c r="N185" s="11"/>
      <c r="O185" s="11"/>
      <c r="P185" s="11"/>
      <c r="Q185" s="11"/>
      <c r="R185" s="11"/>
      <c r="S185" s="11"/>
    </row>
    <row r="186" spans="1:19">
      <c r="A186" s="11"/>
      <c r="B186" s="11"/>
      <c r="C186" s="11"/>
      <c r="D186" s="11"/>
      <c r="E186" s="11"/>
      <c r="F186" s="11"/>
      <c r="G186" s="47"/>
      <c r="H186" s="11"/>
      <c r="I186" s="11"/>
      <c r="J186" s="11"/>
      <c r="K186" s="11"/>
      <c r="L186" s="11"/>
      <c r="M186" s="11"/>
      <c r="N186" s="11"/>
      <c r="O186" s="11"/>
      <c r="P186" s="11"/>
      <c r="Q186" s="11"/>
      <c r="R186" s="11"/>
      <c r="S186" s="11"/>
    </row>
    <row r="187" spans="1:19">
      <c r="A187" s="11"/>
      <c r="B187" s="11"/>
      <c r="C187" s="11"/>
      <c r="D187" s="11"/>
      <c r="E187" s="11"/>
      <c r="F187" s="11"/>
      <c r="G187" s="47"/>
      <c r="H187" s="11"/>
      <c r="I187" s="11"/>
      <c r="J187" s="11"/>
      <c r="K187" s="11"/>
      <c r="L187" s="11"/>
      <c r="M187" s="11"/>
      <c r="N187" s="11"/>
      <c r="O187" s="11"/>
      <c r="P187" s="11"/>
      <c r="Q187" s="11"/>
      <c r="R187" s="11"/>
      <c r="S187" s="11"/>
    </row>
    <row r="188" spans="1:19">
      <c r="A188" s="11"/>
      <c r="B188" s="11"/>
      <c r="C188" s="11"/>
      <c r="D188" s="11"/>
      <c r="E188" s="11"/>
      <c r="F188" s="11"/>
      <c r="G188" s="47"/>
      <c r="H188" s="11"/>
      <c r="I188" s="11"/>
      <c r="J188" s="11"/>
      <c r="K188" s="11"/>
      <c r="L188" s="11"/>
      <c r="M188" s="11"/>
      <c r="N188" s="11"/>
      <c r="O188" s="11"/>
      <c r="P188" s="11"/>
      <c r="Q188" s="11"/>
      <c r="R188" s="11"/>
      <c r="S188" s="11"/>
    </row>
    <row r="189" spans="1:19">
      <c r="A189" s="11"/>
      <c r="B189" s="11"/>
      <c r="C189" s="11"/>
      <c r="D189" s="11"/>
      <c r="E189" s="11"/>
      <c r="F189" s="11"/>
      <c r="G189" s="47"/>
      <c r="H189" s="11"/>
      <c r="I189" s="11"/>
      <c r="J189" s="11"/>
      <c r="K189" s="11"/>
      <c r="L189" s="11"/>
      <c r="M189" s="11"/>
      <c r="N189" s="11"/>
      <c r="O189" s="11"/>
      <c r="P189" s="11"/>
      <c r="Q189" s="11"/>
      <c r="R189" s="11"/>
      <c r="S189" s="11"/>
    </row>
    <row r="190" spans="1:19">
      <c r="A190" s="11"/>
      <c r="B190" s="11"/>
      <c r="C190" s="11"/>
      <c r="D190" s="11"/>
      <c r="E190" s="11"/>
      <c r="F190" s="11"/>
      <c r="G190" s="47"/>
      <c r="H190" s="11"/>
      <c r="I190" s="11"/>
      <c r="J190" s="11"/>
      <c r="K190" s="11"/>
      <c r="L190" s="11"/>
      <c r="M190" s="11"/>
      <c r="N190" s="11"/>
      <c r="O190" s="11"/>
      <c r="P190" s="11"/>
      <c r="Q190" s="11"/>
      <c r="R190" s="11"/>
      <c r="S190" s="11"/>
    </row>
    <row r="191" spans="1:19">
      <c r="A191" s="11"/>
      <c r="B191" s="11"/>
      <c r="C191" s="11"/>
      <c r="D191" s="11"/>
      <c r="E191" s="11"/>
      <c r="F191" s="11"/>
      <c r="G191" s="47"/>
      <c r="H191" s="11"/>
      <c r="I191" s="11"/>
      <c r="J191" s="11"/>
      <c r="K191" s="11"/>
      <c r="L191" s="11"/>
      <c r="M191" s="11"/>
      <c r="N191" s="11"/>
      <c r="O191" s="11"/>
      <c r="P191" s="11"/>
      <c r="Q191" s="11"/>
      <c r="R191" s="11"/>
      <c r="S191" s="11"/>
    </row>
    <row r="192" spans="1:19">
      <c r="A192" s="11"/>
      <c r="B192" s="11"/>
      <c r="C192" s="11"/>
      <c r="D192" s="11"/>
      <c r="E192" s="11"/>
      <c r="F192" s="11"/>
      <c r="G192" s="47"/>
      <c r="H192" s="11"/>
      <c r="I192" s="11"/>
      <c r="J192" s="11"/>
      <c r="K192" s="11"/>
      <c r="L192" s="11"/>
      <c r="M192" s="11"/>
      <c r="N192" s="11"/>
      <c r="O192" s="11"/>
      <c r="P192" s="11"/>
      <c r="Q192" s="11"/>
      <c r="R192" s="11"/>
      <c r="S192" s="11"/>
    </row>
    <row r="193" spans="1:19">
      <c r="A193" s="11"/>
      <c r="B193" s="11"/>
      <c r="C193" s="11"/>
      <c r="D193" s="11"/>
      <c r="E193" s="11"/>
      <c r="F193" s="11"/>
      <c r="G193" s="47"/>
      <c r="H193" s="11"/>
      <c r="I193" s="11"/>
      <c r="J193" s="11"/>
      <c r="K193" s="11"/>
      <c r="L193" s="11"/>
      <c r="M193" s="11"/>
      <c r="N193" s="11"/>
      <c r="O193" s="11"/>
      <c r="P193" s="11"/>
      <c r="Q193" s="11"/>
      <c r="R193" s="11"/>
      <c r="S193" s="11"/>
    </row>
    <row r="194" spans="1:19">
      <c r="A194" s="11"/>
      <c r="B194" s="11"/>
      <c r="C194" s="11"/>
      <c r="D194" s="11"/>
      <c r="E194" s="11"/>
      <c r="F194" s="11"/>
      <c r="G194" s="47"/>
      <c r="H194" s="11"/>
      <c r="I194" s="11"/>
      <c r="J194" s="11"/>
      <c r="K194" s="11"/>
      <c r="L194" s="11"/>
      <c r="M194" s="11"/>
      <c r="N194" s="11"/>
      <c r="O194" s="11"/>
      <c r="P194" s="11"/>
      <c r="Q194" s="11"/>
      <c r="R194" s="11"/>
      <c r="S194" s="11"/>
    </row>
    <row r="195" spans="1:19">
      <c r="A195" s="11"/>
      <c r="B195" s="11"/>
      <c r="C195" s="11"/>
      <c r="D195" s="11"/>
      <c r="E195" s="11"/>
      <c r="F195" s="11"/>
      <c r="G195" s="47"/>
      <c r="H195" s="11"/>
      <c r="I195" s="11"/>
      <c r="J195" s="11"/>
      <c r="K195" s="11"/>
      <c r="L195" s="11"/>
      <c r="M195" s="11"/>
      <c r="N195" s="11"/>
      <c r="O195" s="11"/>
      <c r="P195" s="11"/>
      <c r="Q195" s="11"/>
      <c r="R195" s="11"/>
      <c r="S195" s="11"/>
    </row>
    <row r="196" spans="1:19">
      <c r="A196" s="11"/>
      <c r="B196" s="11"/>
      <c r="C196" s="11"/>
      <c r="D196" s="11"/>
      <c r="E196" s="11"/>
      <c r="F196" s="11"/>
      <c r="G196" s="47"/>
      <c r="H196" s="11"/>
      <c r="I196" s="11"/>
      <c r="J196" s="11"/>
      <c r="K196" s="11"/>
      <c r="L196" s="11"/>
      <c r="M196" s="11"/>
      <c r="N196" s="11"/>
      <c r="O196" s="11"/>
      <c r="P196" s="11"/>
      <c r="Q196" s="11"/>
      <c r="R196" s="11"/>
      <c r="S196" s="11"/>
    </row>
    <row r="197" spans="1:19">
      <c r="A197" s="11"/>
      <c r="B197" s="11"/>
      <c r="C197" s="11"/>
      <c r="D197" s="11"/>
      <c r="E197" s="11"/>
      <c r="F197" s="11"/>
      <c r="G197" s="47"/>
      <c r="H197" s="11"/>
      <c r="I197" s="11"/>
      <c r="J197" s="11"/>
      <c r="K197" s="11"/>
      <c r="L197" s="11"/>
      <c r="M197" s="11"/>
      <c r="N197" s="11"/>
      <c r="O197" s="11"/>
      <c r="P197" s="11"/>
      <c r="Q197" s="11"/>
      <c r="R197" s="11"/>
      <c r="S197" s="11"/>
    </row>
    <row r="198" spans="1:19">
      <c r="A198" s="11"/>
      <c r="B198" s="11"/>
      <c r="C198" s="11"/>
      <c r="D198" s="11"/>
      <c r="E198" s="11"/>
      <c r="F198" s="11"/>
      <c r="G198" s="47"/>
      <c r="H198" s="11"/>
      <c r="I198" s="11"/>
      <c r="J198" s="11"/>
      <c r="K198" s="11"/>
      <c r="L198" s="11"/>
      <c r="M198" s="11"/>
      <c r="N198" s="11"/>
      <c r="O198" s="11"/>
      <c r="P198" s="11"/>
      <c r="Q198" s="11"/>
      <c r="R198" s="11"/>
      <c r="S198" s="11"/>
    </row>
    <row r="199" spans="1:19">
      <c r="A199" s="11"/>
      <c r="B199" s="11"/>
      <c r="C199" s="11"/>
      <c r="D199" s="11"/>
      <c r="E199" s="11"/>
      <c r="F199" s="11"/>
      <c r="G199" s="47"/>
      <c r="H199" s="11"/>
      <c r="I199" s="11"/>
      <c r="J199" s="11"/>
      <c r="K199" s="11"/>
      <c r="L199" s="11"/>
      <c r="M199" s="11"/>
      <c r="N199" s="11"/>
      <c r="O199" s="11"/>
      <c r="P199" s="11"/>
      <c r="Q199" s="11"/>
      <c r="R199" s="11"/>
      <c r="S199" s="11"/>
    </row>
    <row r="200" spans="1:19">
      <c r="A200" s="11"/>
      <c r="B200" s="11"/>
      <c r="C200" s="11"/>
      <c r="D200" s="11"/>
      <c r="E200" s="11"/>
      <c r="F200" s="11"/>
      <c r="G200" s="47"/>
      <c r="H200" s="11"/>
      <c r="I200" s="11"/>
      <c r="J200" s="11"/>
      <c r="K200" s="11"/>
      <c r="L200" s="11"/>
      <c r="M200" s="11"/>
      <c r="N200" s="11"/>
      <c r="O200" s="11"/>
      <c r="P200" s="11"/>
      <c r="Q200" s="11"/>
      <c r="R200" s="11"/>
      <c r="S200" s="11"/>
    </row>
    <row r="201" spans="1:19">
      <c r="A201" s="11"/>
      <c r="B201" s="11"/>
      <c r="C201" s="11"/>
      <c r="D201" s="11"/>
      <c r="E201" s="11"/>
      <c r="F201" s="11"/>
      <c r="G201" s="47"/>
      <c r="H201" s="11"/>
      <c r="I201" s="11"/>
      <c r="J201" s="11"/>
      <c r="K201" s="11"/>
      <c r="L201" s="11"/>
      <c r="M201" s="11"/>
      <c r="N201" s="11"/>
      <c r="O201" s="11"/>
      <c r="P201" s="11"/>
      <c r="Q201" s="11"/>
      <c r="R201" s="11"/>
      <c r="S201" s="11"/>
    </row>
    <row r="202" spans="1:19">
      <c r="A202" s="11"/>
      <c r="B202" s="11"/>
      <c r="C202" s="11"/>
      <c r="D202" s="11"/>
      <c r="E202" s="11"/>
      <c r="F202" s="11"/>
      <c r="G202" s="47"/>
      <c r="H202" s="11"/>
      <c r="I202" s="11"/>
      <c r="J202" s="11"/>
      <c r="K202" s="11"/>
      <c r="L202" s="11"/>
      <c r="M202" s="11"/>
      <c r="N202" s="11"/>
      <c r="O202" s="11"/>
      <c r="P202" s="11"/>
      <c r="Q202" s="11"/>
      <c r="R202" s="11"/>
      <c r="S202" s="11"/>
    </row>
    <row r="203" spans="1:19">
      <c r="A203" s="11"/>
      <c r="B203" s="11"/>
      <c r="C203" s="11"/>
      <c r="D203" s="11"/>
      <c r="E203" s="11"/>
      <c r="F203" s="11"/>
      <c r="G203" s="47"/>
      <c r="H203" s="11"/>
      <c r="I203" s="11"/>
      <c r="J203" s="11"/>
      <c r="K203" s="11"/>
      <c r="L203" s="11"/>
      <c r="M203" s="11"/>
      <c r="N203" s="11"/>
      <c r="O203" s="11"/>
      <c r="P203" s="11"/>
      <c r="Q203" s="11"/>
      <c r="R203" s="11"/>
      <c r="S203" s="11"/>
    </row>
    <row r="204" spans="1:19">
      <c r="A204" s="11"/>
      <c r="B204" s="11"/>
      <c r="C204" s="11"/>
      <c r="D204" s="11"/>
      <c r="E204" s="11"/>
      <c r="F204" s="11"/>
      <c r="G204" s="47"/>
      <c r="H204" s="11"/>
      <c r="I204" s="11"/>
      <c r="J204" s="11"/>
      <c r="K204" s="11"/>
      <c r="L204" s="11"/>
      <c r="M204" s="11"/>
      <c r="N204" s="11"/>
      <c r="O204" s="11"/>
      <c r="P204" s="11"/>
      <c r="Q204" s="11"/>
      <c r="R204" s="11"/>
      <c r="S204" s="11"/>
    </row>
    <row r="205" spans="1:19">
      <c r="A205" s="11"/>
      <c r="B205" s="11"/>
      <c r="C205" s="11"/>
      <c r="D205" s="11"/>
      <c r="E205" s="11"/>
      <c r="F205" s="11"/>
      <c r="G205" s="47"/>
      <c r="H205" s="11"/>
      <c r="I205" s="11"/>
      <c r="J205" s="11"/>
      <c r="K205" s="11"/>
      <c r="L205" s="11"/>
      <c r="M205" s="11"/>
      <c r="N205" s="11"/>
      <c r="O205" s="11"/>
      <c r="P205" s="11"/>
      <c r="Q205" s="11"/>
      <c r="R205" s="11"/>
      <c r="S205" s="11"/>
    </row>
    <row r="206" spans="1:19">
      <c r="A206" s="11"/>
      <c r="B206" s="11"/>
      <c r="C206" s="11"/>
      <c r="D206" s="11"/>
      <c r="E206" s="11"/>
      <c r="F206" s="11"/>
      <c r="G206" s="47"/>
      <c r="H206" s="11"/>
      <c r="I206" s="11"/>
      <c r="J206" s="11"/>
      <c r="K206" s="11"/>
      <c r="L206" s="11"/>
      <c r="M206" s="11"/>
      <c r="N206" s="11"/>
      <c r="O206" s="11"/>
      <c r="P206" s="11"/>
      <c r="Q206" s="11"/>
      <c r="R206" s="11"/>
      <c r="S206" s="11"/>
    </row>
    <row r="207" spans="1:19">
      <c r="A207" s="11"/>
      <c r="B207" s="11"/>
      <c r="C207" s="11"/>
      <c r="D207" s="11"/>
      <c r="E207" s="11"/>
      <c r="F207" s="11"/>
      <c r="G207" s="47"/>
      <c r="H207" s="11"/>
      <c r="I207" s="11"/>
      <c r="J207" s="11"/>
      <c r="K207" s="11"/>
      <c r="L207" s="11"/>
      <c r="M207" s="11"/>
      <c r="N207" s="11"/>
      <c r="O207" s="11"/>
      <c r="P207" s="11"/>
      <c r="Q207" s="11"/>
      <c r="R207" s="11"/>
      <c r="S207" s="11"/>
    </row>
    <row r="208" spans="1:19">
      <c r="A208" s="11"/>
      <c r="B208" s="11"/>
      <c r="C208" s="11"/>
      <c r="D208" s="11"/>
      <c r="E208" s="11"/>
      <c r="F208" s="11"/>
      <c r="G208" s="47"/>
      <c r="H208" s="11"/>
      <c r="I208" s="11"/>
      <c r="J208" s="11"/>
      <c r="K208" s="11"/>
      <c r="L208" s="11"/>
      <c r="M208" s="11"/>
      <c r="N208" s="11"/>
      <c r="O208" s="11"/>
      <c r="P208" s="11"/>
      <c r="Q208" s="11"/>
      <c r="R208" s="11"/>
      <c r="S208" s="11"/>
    </row>
    <row r="209" spans="1:19">
      <c r="A209" s="11"/>
      <c r="B209" s="11"/>
      <c r="C209" s="11"/>
      <c r="D209" s="11"/>
      <c r="E209" s="11"/>
      <c r="F209" s="11"/>
      <c r="G209" s="47"/>
      <c r="H209" s="11"/>
      <c r="I209" s="11"/>
      <c r="J209" s="11"/>
      <c r="K209" s="11"/>
      <c r="L209" s="11"/>
      <c r="M209" s="11"/>
      <c r="N209" s="11"/>
      <c r="O209" s="11"/>
      <c r="P209" s="11"/>
      <c r="Q209" s="11"/>
      <c r="R209" s="11"/>
      <c r="S209" s="11"/>
    </row>
    <row r="210" spans="1:19">
      <c r="A210" s="11"/>
      <c r="B210" s="11"/>
      <c r="C210" s="11"/>
      <c r="D210" s="11"/>
      <c r="E210" s="11"/>
      <c r="F210" s="11"/>
      <c r="G210" s="47"/>
      <c r="H210" s="11"/>
      <c r="I210" s="11"/>
      <c r="J210" s="11"/>
      <c r="K210" s="11"/>
      <c r="L210" s="11"/>
      <c r="M210" s="11"/>
      <c r="N210" s="11"/>
      <c r="O210" s="11"/>
      <c r="P210" s="11"/>
      <c r="Q210" s="11"/>
      <c r="R210" s="11"/>
      <c r="S210" s="11"/>
    </row>
    <row r="211" spans="1:19">
      <c r="A211" s="11"/>
      <c r="B211" s="11"/>
      <c r="C211" s="11"/>
      <c r="D211" s="11"/>
      <c r="E211" s="11"/>
      <c r="F211" s="11"/>
      <c r="G211" s="47"/>
      <c r="H211" s="11"/>
      <c r="I211" s="11"/>
      <c r="J211" s="11"/>
      <c r="K211" s="11"/>
      <c r="L211" s="11"/>
      <c r="M211" s="11"/>
      <c r="N211" s="11"/>
      <c r="O211" s="11"/>
      <c r="P211" s="11"/>
      <c r="Q211" s="11"/>
      <c r="R211" s="11"/>
      <c r="S211" s="11"/>
    </row>
    <row r="212" spans="1:19">
      <c r="A212" s="11"/>
      <c r="B212" s="11"/>
      <c r="C212" s="11"/>
      <c r="D212" s="11"/>
      <c r="E212" s="11"/>
      <c r="F212" s="11"/>
      <c r="G212" s="47"/>
      <c r="H212" s="11"/>
      <c r="I212" s="11"/>
      <c r="J212" s="11"/>
      <c r="K212" s="11"/>
      <c r="L212" s="11"/>
      <c r="M212" s="11"/>
      <c r="N212" s="11"/>
      <c r="O212" s="11"/>
      <c r="P212" s="11"/>
      <c r="Q212" s="11"/>
      <c r="R212" s="11"/>
      <c r="S212" s="11"/>
    </row>
    <row r="213" spans="1:19">
      <c r="A213" s="11"/>
      <c r="B213" s="11"/>
      <c r="C213" s="11"/>
      <c r="D213" s="11"/>
      <c r="E213" s="11"/>
      <c r="F213" s="11"/>
      <c r="G213" s="47"/>
      <c r="H213" s="11"/>
      <c r="I213" s="11"/>
      <c r="J213" s="11"/>
      <c r="K213" s="11"/>
      <c r="L213" s="11"/>
      <c r="M213" s="11"/>
      <c r="N213" s="11"/>
      <c r="O213" s="11"/>
      <c r="P213" s="11"/>
      <c r="Q213" s="11"/>
      <c r="R213" s="11"/>
      <c r="S213" s="11"/>
    </row>
    <row r="214" spans="1:19">
      <c r="A214" s="11"/>
      <c r="B214" s="11"/>
      <c r="C214" s="11"/>
      <c r="D214" s="11"/>
      <c r="E214" s="11"/>
      <c r="F214" s="11"/>
      <c r="G214" s="47"/>
      <c r="H214" s="11"/>
      <c r="I214" s="11"/>
      <c r="J214" s="11"/>
      <c r="K214" s="11"/>
      <c r="L214" s="11"/>
      <c r="M214" s="11"/>
      <c r="N214" s="11"/>
      <c r="O214" s="11"/>
      <c r="P214" s="11"/>
      <c r="Q214" s="11"/>
      <c r="R214" s="11"/>
      <c r="S214" s="11"/>
    </row>
    <row r="215" spans="1:19">
      <c r="A215" s="11"/>
      <c r="B215" s="11"/>
      <c r="C215" s="11"/>
      <c r="D215" s="11"/>
      <c r="E215" s="11"/>
      <c r="F215" s="11"/>
      <c r="G215" s="47"/>
      <c r="H215" s="11"/>
      <c r="I215" s="11"/>
      <c r="J215" s="11"/>
      <c r="K215" s="11"/>
      <c r="L215" s="11"/>
      <c r="M215" s="11"/>
      <c r="N215" s="11"/>
      <c r="O215" s="11"/>
      <c r="P215" s="11"/>
      <c r="Q215" s="11"/>
      <c r="R215" s="11"/>
      <c r="S215" s="11"/>
    </row>
    <row r="216" spans="1:19">
      <c r="A216" s="11"/>
      <c r="B216" s="11"/>
      <c r="C216" s="11"/>
      <c r="D216" s="11"/>
      <c r="E216" s="11"/>
      <c r="F216" s="11"/>
      <c r="G216" s="47"/>
      <c r="H216" s="11"/>
      <c r="I216" s="11"/>
      <c r="J216" s="11"/>
      <c r="K216" s="11"/>
      <c r="L216" s="11"/>
      <c r="M216" s="11"/>
      <c r="N216" s="11"/>
      <c r="O216" s="11"/>
      <c r="P216" s="11"/>
      <c r="Q216" s="11"/>
      <c r="R216" s="11"/>
      <c r="S216" s="11"/>
    </row>
    <row r="217" spans="1:19">
      <c r="A217" s="11"/>
      <c r="B217" s="11"/>
      <c r="C217" s="11"/>
      <c r="D217" s="11"/>
      <c r="E217" s="11"/>
      <c r="F217" s="11"/>
      <c r="G217" s="47"/>
      <c r="H217" s="11"/>
      <c r="I217" s="11"/>
      <c r="J217" s="11"/>
      <c r="K217" s="11"/>
      <c r="L217" s="11"/>
      <c r="M217" s="11"/>
      <c r="N217" s="11"/>
      <c r="O217" s="11"/>
      <c r="P217" s="11"/>
      <c r="Q217" s="11"/>
      <c r="R217" s="11"/>
      <c r="S217" s="11"/>
    </row>
    <row r="218" spans="1:19">
      <c r="A218" s="11"/>
      <c r="B218" s="11"/>
      <c r="C218" s="11"/>
      <c r="D218" s="11"/>
      <c r="E218" s="11"/>
      <c r="F218" s="11"/>
      <c r="G218" s="47"/>
      <c r="H218" s="11"/>
      <c r="I218" s="11"/>
      <c r="J218" s="11"/>
      <c r="K218" s="11"/>
      <c r="L218" s="11"/>
      <c r="M218" s="11"/>
      <c r="N218" s="11"/>
      <c r="O218" s="11"/>
      <c r="P218" s="11"/>
      <c r="Q218" s="11"/>
      <c r="R218" s="11"/>
      <c r="S218" s="11"/>
    </row>
    <row r="219" spans="1:19">
      <c r="A219" s="11"/>
      <c r="B219" s="11"/>
      <c r="C219" s="11"/>
      <c r="D219" s="11"/>
      <c r="E219" s="11"/>
      <c r="F219" s="11"/>
      <c r="G219" s="47"/>
      <c r="H219" s="11"/>
      <c r="I219" s="11"/>
      <c r="J219" s="11"/>
      <c r="K219" s="11"/>
      <c r="L219" s="11"/>
      <c r="M219" s="11"/>
      <c r="N219" s="11"/>
      <c r="O219" s="11"/>
      <c r="P219" s="11"/>
      <c r="Q219" s="11"/>
      <c r="R219" s="11"/>
      <c r="S219" s="11"/>
    </row>
    <row r="220" spans="1:19">
      <c r="A220" s="11"/>
      <c r="B220" s="11"/>
      <c r="C220" s="11"/>
      <c r="D220" s="11"/>
      <c r="E220" s="11"/>
      <c r="F220" s="11"/>
      <c r="G220" s="47"/>
      <c r="H220" s="11"/>
      <c r="I220" s="11"/>
      <c r="J220" s="11"/>
      <c r="K220" s="11"/>
      <c r="L220" s="11"/>
      <c r="M220" s="11"/>
      <c r="N220" s="11"/>
      <c r="O220" s="11"/>
      <c r="P220" s="11"/>
      <c r="Q220" s="11"/>
      <c r="R220" s="11"/>
      <c r="S220" s="11"/>
    </row>
    <row r="221" spans="1:19">
      <c r="A221" s="11"/>
      <c r="B221" s="11"/>
      <c r="C221" s="11"/>
      <c r="D221" s="11"/>
      <c r="E221" s="11"/>
      <c r="F221" s="11"/>
      <c r="G221" s="47"/>
      <c r="H221" s="11"/>
      <c r="I221" s="11"/>
      <c r="J221" s="11"/>
      <c r="K221" s="11"/>
      <c r="L221" s="11"/>
      <c r="M221" s="11"/>
      <c r="N221" s="11"/>
      <c r="O221" s="11"/>
      <c r="P221" s="11"/>
      <c r="Q221" s="11"/>
      <c r="R221" s="11"/>
      <c r="S221" s="11"/>
    </row>
    <row r="222" spans="1:19">
      <c r="A222" s="11"/>
      <c r="B222" s="11"/>
      <c r="C222" s="11"/>
      <c r="D222" s="11"/>
      <c r="E222" s="11"/>
      <c r="F222" s="11"/>
      <c r="G222" s="47"/>
      <c r="H222" s="11"/>
      <c r="I222" s="11"/>
      <c r="J222" s="11"/>
      <c r="K222" s="11"/>
      <c r="L222" s="11"/>
      <c r="M222" s="11"/>
      <c r="N222" s="11"/>
      <c r="O222" s="11"/>
      <c r="P222" s="11"/>
      <c r="Q222" s="11"/>
      <c r="R222" s="11"/>
      <c r="S222" s="11"/>
    </row>
    <row r="223" spans="1:19">
      <c r="A223" s="11"/>
      <c r="B223" s="11"/>
      <c r="C223" s="11"/>
      <c r="D223" s="11"/>
      <c r="E223" s="11"/>
      <c r="F223" s="11"/>
      <c r="G223" s="47"/>
      <c r="H223" s="11"/>
      <c r="I223" s="11"/>
      <c r="J223" s="11"/>
      <c r="K223" s="11"/>
      <c r="L223" s="11"/>
      <c r="M223" s="11"/>
      <c r="N223" s="11"/>
      <c r="O223" s="11"/>
      <c r="P223" s="11"/>
      <c r="Q223" s="11"/>
      <c r="R223" s="11"/>
      <c r="S223" s="11"/>
    </row>
    <row r="224" spans="1:19">
      <c r="A224" s="11"/>
      <c r="B224" s="11"/>
      <c r="C224" s="11"/>
      <c r="D224" s="11"/>
      <c r="E224" s="11"/>
      <c r="F224" s="11"/>
      <c r="G224" s="47"/>
      <c r="H224" s="11"/>
      <c r="I224" s="11"/>
      <c r="J224" s="11"/>
      <c r="K224" s="11"/>
      <c r="L224" s="11"/>
      <c r="M224" s="11"/>
      <c r="N224" s="11"/>
      <c r="O224" s="11"/>
      <c r="P224" s="11"/>
      <c r="Q224" s="11"/>
      <c r="R224" s="11"/>
      <c r="S224" s="11"/>
    </row>
    <row r="225" spans="1:19">
      <c r="A225" s="11"/>
      <c r="B225" s="11"/>
      <c r="C225" s="11"/>
      <c r="D225" s="11"/>
      <c r="E225" s="11"/>
      <c r="F225" s="11"/>
      <c r="G225" s="47"/>
      <c r="H225" s="11"/>
      <c r="I225" s="11"/>
      <c r="J225" s="11"/>
      <c r="K225" s="11"/>
      <c r="L225" s="11"/>
      <c r="M225" s="11"/>
      <c r="N225" s="11"/>
      <c r="O225" s="11"/>
      <c r="P225" s="11"/>
      <c r="Q225" s="11"/>
      <c r="R225" s="11"/>
      <c r="S225" s="11"/>
    </row>
    <row r="226" spans="1:19">
      <c r="A226" s="11"/>
      <c r="B226" s="11"/>
      <c r="C226" s="11"/>
      <c r="D226" s="11"/>
      <c r="E226" s="11"/>
      <c r="F226" s="11"/>
      <c r="G226" s="47"/>
      <c r="H226" s="11"/>
      <c r="I226" s="11"/>
      <c r="J226" s="11"/>
      <c r="K226" s="11"/>
      <c r="L226" s="11"/>
      <c r="M226" s="11"/>
      <c r="N226" s="11"/>
      <c r="O226" s="11"/>
      <c r="P226" s="11"/>
      <c r="Q226" s="11"/>
      <c r="R226" s="11"/>
      <c r="S226" s="11"/>
    </row>
    <row r="227" spans="1:19">
      <c r="A227" s="11"/>
      <c r="B227" s="11"/>
      <c r="C227" s="11"/>
      <c r="D227" s="11"/>
      <c r="E227" s="11"/>
      <c r="F227" s="11"/>
      <c r="G227" s="47"/>
      <c r="H227" s="11"/>
      <c r="I227" s="11"/>
      <c r="J227" s="11"/>
      <c r="K227" s="11"/>
      <c r="L227" s="11"/>
      <c r="M227" s="11"/>
      <c r="N227" s="11"/>
      <c r="O227" s="11"/>
      <c r="P227" s="11"/>
      <c r="Q227" s="11"/>
      <c r="R227" s="11"/>
      <c r="S227" s="11"/>
    </row>
    <row r="228" spans="1:19">
      <c r="A228" s="11"/>
      <c r="B228" s="11"/>
      <c r="C228" s="11"/>
      <c r="D228" s="11"/>
      <c r="E228" s="11"/>
      <c r="F228" s="11"/>
      <c r="G228" s="47"/>
      <c r="H228" s="11"/>
      <c r="I228" s="11"/>
      <c r="J228" s="11"/>
      <c r="K228" s="11"/>
      <c r="L228" s="11"/>
      <c r="M228" s="11"/>
      <c r="N228" s="11"/>
      <c r="O228" s="11"/>
      <c r="P228" s="11"/>
      <c r="Q228" s="11"/>
      <c r="R228" s="11"/>
      <c r="S228" s="11"/>
    </row>
    <row r="229" spans="1:19">
      <c r="A229" s="11"/>
      <c r="B229" s="11"/>
      <c r="C229" s="11"/>
      <c r="D229" s="11"/>
      <c r="E229" s="11"/>
      <c r="F229" s="11"/>
      <c r="G229" s="47"/>
      <c r="H229" s="11"/>
      <c r="I229" s="11"/>
      <c r="J229" s="11"/>
      <c r="K229" s="11"/>
      <c r="L229" s="11"/>
      <c r="M229" s="11"/>
      <c r="N229" s="11"/>
      <c r="O229" s="11"/>
      <c r="P229" s="11"/>
      <c r="Q229" s="11"/>
      <c r="R229" s="11"/>
      <c r="S229" s="11"/>
    </row>
    <row r="230" spans="1:19">
      <c r="A230" s="11"/>
      <c r="B230" s="11"/>
      <c r="C230" s="11"/>
      <c r="D230" s="11"/>
      <c r="E230" s="11"/>
      <c r="F230" s="11"/>
      <c r="G230" s="47"/>
      <c r="H230" s="11"/>
      <c r="I230" s="11"/>
      <c r="J230" s="11"/>
      <c r="K230" s="11"/>
      <c r="L230" s="11"/>
      <c r="M230" s="11"/>
      <c r="N230" s="11"/>
      <c r="O230" s="11"/>
      <c r="P230" s="11"/>
      <c r="Q230" s="11"/>
      <c r="R230" s="11"/>
      <c r="S230" s="11"/>
    </row>
    <row r="231" spans="1:19">
      <c r="A231" s="11"/>
      <c r="B231" s="11"/>
      <c r="C231" s="11"/>
      <c r="D231" s="11"/>
      <c r="E231" s="11"/>
      <c r="F231" s="11"/>
      <c r="G231" s="47"/>
      <c r="H231" s="11"/>
      <c r="I231" s="11"/>
      <c r="J231" s="11"/>
      <c r="K231" s="11"/>
      <c r="L231" s="11"/>
      <c r="M231" s="11"/>
      <c r="N231" s="11"/>
      <c r="O231" s="11"/>
      <c r="P231" s="11"/>
      <c r="Q231" s="11"/>
      <c r="R231" s="11"/>
      <c r="S231" s="11"/>
    </row>
    <row r="232" spans="1:19">
      <c r="A232" s="11"/>
      <c r="B232" s="11"/>
      <c r="C232" s="11"/>
      <c r="D232" s="11"/>
      <c r="E232" s="11"/>
      <c r="F232" s="11"/>
      <c r="G232" s="47"/>
      <c r="H232" s="11"/>
      <c r="I232" s="11"/>
      <c r="J232" s="11"/>
      <c r="K232" s="11"/>
      <c r="L232" s="11"/>
      <c r="M232" s="11"/>
      <c r="N232" s="11"/>
      <c r="O232" s="11"/>
      <c r="P232" s="11"/>
      <c r="Q232" s="11"/>
      <c r="R232" s="11"/>
      <c r="S232" s="11"/>
    </row>
    <row r="233" spans="1:19">
      <c r="A233" s="11"/>
      <c r="B233" s="11"/>
      <c r="C233" s="11"/>
      <c r="D233" s="11"/>
      <c r="E233" s="11"/>
      <c r="F233" s="11"/>
      <c r="G233" s="47"/>
      <c r="H233" s="11"/>
      <c r="I233" s="11"/>
      <c r="J233" s="11"/>
      <c r="K233" s="11"/>
      <c r="L233" s="11"/>
      <c r="M233" s="11"/>
      <c r="N233" s="11"/>
      <c r="O233" s="11"/>
      <c r="P233" s="11"/>
      <c r="Q233" s="11"/>
      <c r="R233" s="11"/>
      <c r="S233" s="11"/>
    </row>
    <row r="234" spans="1:19">
      <c r="A234" s="11"/>
      <c r="B234" s="11"/>
      <c r="C234" s="11"/>
      <c r="D234" s="11"/>
      <c r="E234" s="11"/>
      <c r="F234" s="11"/>
      <c r="G234" s="47"/>
      <c r="H234" s="11"/>
      <c r="I234" s="11"/>
      <c r="J234" s="11"/>
      <c r="K234" s="11"/>
      <c r="L234" s="11"/>
      <c r="M234" s="11"/>
      <c r="N234" s="11"/>
      <c r="O234" s="11"/>
      <c r="P234" s="11"/>
      <c r="Q234" s="11"/>
      <c r="R234" s="11"/>
      <c r="S234" s="11"/>
    </row>
    <row r="235" spans="1:19">
      <c r="A235" s="11"/>
      <c r="B235" s="11"/>
      <c r="C235" s="11"/>
      <c r="D235" s="11"/>
      <c r="E235" s="11"/>
      <c r="F235" s="11"/>
      <c r="G235" s="47"/>
      <c r="H235" s="11"/>
      <c r="I235" s="11"/>
      <c r="J235" s="11"/>
      <c r="K235" s="11"/>
      <c r="L235" s="11"/>
      <c r="M235" s="11"/>
      <c r="N235" s="11"/>
      <c r="O235" s="11"/>
      <c r="P235" s="11"/>
      <c r="Q235" s="11"/>
      <c r="R235" s="11"/>
      <c r="S235" s="11"/>
    </row>
    <row r="236" spans="1:19">
      <c r="A236" s="11"/>
      <c r="B236" s="11"/>
      <c r="C236" s="11"/>
      <c r="D236" s="11"/>
      <c r="E236" s="11"/>
      <c r="F236" s="11"/>
      <c r="G236" s="47"/>
      <c r="H236" s="11"/>
      <c r="I236" s="11"/>
      <c r="J236" s="11"/>
      <c r="K236" s="11"/>
      <c r="L236" s="11"/>
      <c r="M236" s="11"/>
      <c r="N236" s="11"/>
      <c r="O236" s="11"/>
      <c r="P236" s="11"/>
      <c r="Q236" s="11"/>
      <c r="R236" s="11"/>
      <c r="S236" s="11"/>
    </row>
    <row r="237" spans="1:19">
      <c r="A237" s="11"/>
      <c r="B237" s="11"/>
      <c r="C237" s="11"/>
      <c r="D237" s="11"/>
      <c r="E237" s="11"/>
      <c r="F237" s="11"/>
      <c r="G237" s="47"/>
      <c r="H237" s="11"/>
      <c r="I237" s="11"/>
      <c r="J237" s="11"/>
      <c r="K237" s="11"/>
      <c r="L237" s="11"/>
      <c r="M237" s="11"/>
      <c r="N237" s="11"/>
      <c r="O237" s="11"/>
      <c r="P237" s="11"/>
      <c r="Q237" s="11"/>
      <c r="R237" s="11"/>
      <c r="S237" s="11"/>
    </row>
    <row r="238" spans="1:19">
      <c r="A238" s="11"/>
      <c r="B238" s="11"/>
      <c r="C238" s="11"/>
      <c r="D238" s="11"/>
      <c r="E238" s="11"/>
      <c r="F238" s="11"/>
      <c r="G238" s="47"/>
      <c r="H238" s="11"/>
      <c r="I238" s="11"/>
      <c r="J238" s="11"/>
      <c r="K238" s="11"/>
      <c r="L238" s="11"/>
      <c r="M238" s="11"/>
      <c r="N238" s="11"/>
      <c r="O238" s="11"/>
      <c r="P238" s="11"/>
      <c r="Q238" s="11"/>
      <c r="R238" s="11"/>
      <c r="S238" s="11"/>
    </row>
    <row r="239" spans="1:19">
      <c r="A239" s="11"/>
      <c r="B239" s="11"/>
      <c r="C239" s="11"/>
      <c r="D239" s="11"/>
      <c r="E239" s="11"/>
      <c r="F239" s="11"/>
      <c r="G239" s="47"/>
      <c r="H239" s="11"/>
      <c r="I239" s="11"/>
      <c r="J239" s="11"/>
      <c r="K239" s="11"/>
      <c r="L239" s="11"/>
      <c r="M239" s="11"/>
      <c r="N239" s="11"/>
      <c r="O239" s="11"/>
      <c r="P239" s="11"/>
      <c r="Q239" s="11"/>
      <c r="R239" s="11"/>
      <c r="S239" s="11"/>
    </row>
    <row r="240" spans="1:19">
      <c r="A240" s="11"/>
      <c r="B240" s="11"/>
      <c r="C240" s="11"/>
      <c r="D240" s="11"/>
      <c r="E240" s="11"/>
      <c r="F240" s="11"/>
      <c r="G240" s="47"/>
      <c r="H240" s="11"/>
      <c r="I240" s="11"/>
      <c r="J240" s="11"/>
      <c r="K240" s="11"/>
      <c r="L240" s="11"/>
      <c r="M240" s="11"/>
      <c r="N240" s="11"/>
      <c r="O240" s="11"/>
      <c r="P240" s="11"/>
      <c r="Q240" s="11"/>
      <c r="R240" s="11"/>
      <c r="S240" s="11"/>
    </row>
    <row r="241" spans="1:19">
      <c r="A241" s="11"/>
      <c r="B241" s="11"/>
      <c r="C241" s="11"/>
      <c r="D241" s="11"/>
      <c r="E241" s="11"/>
      <c r="F241" s="11"/>
      <c r="G241" s="47"/>
      <c r="H241" s="11"/>
      <c r="I241" s="11"/>
      <c r="J241" s="11"/>
      <c r="K241" s="11"/>
      <c r="L241" s="11"/>
      <c r="M241" s="11"/>
      <c r="N241" s="11"/>
      <c r="O241" s="11"/>
      <c r="P241" s="11"/>
      <c r="Q241" s="11"/>
      <c r="R241" s="11"/>
      <c r="S241" s="11"/>
    </row>
    <row r="242" spans="1:19">
      <c r="A242" s="11"/>
      <c r="B242" s="11"/>
      <c r="C242" s="11"/>
      <c r="D242" s="11"/>
      <c r="E242" s="11"/>
      <c r="F242" s="11"/>
      <c r="G242" s="47"/>
      <c r="H242" s="11"/>
      <c r="I242" s="11"/>
      <c r="J242" s="11"/>
      <c r="K242" s="11"/>
      <c r="L242" s="11"/>
      <c r="M242" s="11"/>
      <c r="N242" s="11"/>
      <c r="O242" s="11"/>
      <c r="P242" s="11"/>
      <c r="Q242" s="11"/>
      <c r="R242" s="11"/>
      <c r="S242" s="11"/>
    </row>
    <row r="243" spans="1:19">
      <c r="A243" s="11"/>
      <c r="B243" s="11"/>
      <c r="C243" s="11"/>
      <c r="D243" s="11"/>
      <c r="E243" s="11"/>
      <c r="F243" s="11"/>
      <c r="G243" s="47"/>
      <c r="H243" s="11"/>
      <c r="I243" s="11"/>
      <c r="J243" s="11"/>
      <c r="K243" s="11"/>
      <c r="L243" s="11"/>
      <c r="M243" s="11"/>
      <c r="N243" s="11"/>
      <c r="O243" s="11"/>
      <c r="Q243" s="11"/>
      <c r="R243" s="11"/>
      <c r="S243" s="11"/>
    </row>
    <row r="244" spans="1:19">
      <c r="A244" s="11"/>
      <c r="B244" s="11"/>
      <c r="C244" s="11"/>
      <c r="D244" s="11"/>
      <c r="E244" s="11"/>
      <c r="F244" s="11"/>
      <c r="G244" s="47"/>
      <c r="H244" s="11"/>
      <c r="I244" s="11"/>
      <c r="J244" s="11"/>
      <c r="K244" s="11"/>
      <c r="L244" s="11"/>
      <c r="M244" s="11"/>
      <c r="N244" s="11"/>
      <c r="O244" s="11"/>
      <c r="Q244" s="11"/>
      <c r="R244" s="11"/>
      <c r="S244" s="11"/>
    </row>
    <row r="245" spans="1:19">
      <c r="A245" s="11"/>
      <c r="B245" s="11"/>
      <c r="C245" s="11"/>
      <c r="D245" s="11"/>
      <c r="E245" s="11"/>
      <c r="F245" s="11"/>
      <c r="G245" s="47"/>
      <c r="H245" s="11"/>
      <c r="I245" s="11"/>
      <c r="J245" s="11"/>
      <c r="K245" s="11"/>
      <c r="L245" s="11"/>
      <c r="M245" s="11"/>
      <c r="N245" s="11"/>
      <c r="O245" s="11"/>
      <c r="Q245" s="11"/>
      <c r="R245" s="11"/>
      <c r="S245" s="11"/>
    </row>
    <row r="246" spans="1:19">
      <c r="A246" s="11"/>
      <c r="B246" s="11"/>
      <c r="C246" s="11"/>
      <c r="D246" s="11"/>
      <c r="E246" s="11"/>
      <c r="F246" s="11"/>
      <c r="G246" s="47"/>
      <c r="H246" s="11"/>
      <c r="I246" s="11"/>
      <c r="J246" s="11"/>
      <c r="K246" s="11"/>
      <c r="L246" s="11"/>
      <c r="M246" s="11"/>
      <c r="N246" s="11"/>
      <c r="O246" s="11"/>
      <c r="Q246" s="11"/>
      <c r="R246" s="11"/>
      <c r="S246" s="11"/>
    </row>
    <row r="247" spans="1:19">
      <c r="A247" s="11"/>
      <c r="B247" s="11"/>
      <c r="C247" s="11"/>
      <c r="D247" s="11"/>
      <c r="E247" s="11"/>
      <c r="F247" s="11"/>
      <c r="G247" s="47"/>
      <c r="H247" s="11"/>
      <c r="I247" s="11"/>
      <c r="J247" s="11"/>
      <c r="K247" s="11"/>
      <c r="L247" s="11"/>
      <c r="M247" s="11"/>
      <c r="N247" s="11"/>
      <c r="O247" s="11"/>
      <c r="Q247" s="11"/>
      <c r="R247" s="11"/>
      <c r="S247" s="11"/>
    </row>
    <row r="248" spans="1:19">
      <c r="A248" s="11"/>
      <c r="B248" s="11"/>
      <c r="C248" s="11"/>
      <c r="D248" s="11"/>
      <c r="E248" s="11"/>
      <c r="F248" s="11"/>
      <c r="G248" s="47"/>
      <c r="H248" s="11"/>
      <c r="I248" s="11"/>
      <c r="J248" s="11"/>
      <c r="K248" s="11"/>
      <c r="L248" s="11"/>
      <c r="M248" s="11"/>
      <c r="N248" s="11"/>
      <c r="O248" s="11"/>
      <c r="Q248" s="11"/>
      <c r="R248" s="11"/>
      <c r="S248" s="11"/>
    </row>
    <row r="249" spans="1:19">
      <c r="A249" s="11"/>
      <c r="B249" s="11"/>
      <c r="C249" s="11"/>
      <c r="D249" s="11"/>
      <c r="E249" s="11"/>
      <c r="F249" s="11"/>
      <c r="G249" s="47"/>
      <c r="H249" s="11"/>
      <c r="I249" s="11"/>
      <c r="J249" s="11"/>
      <c r="K249" s="11"/>
      <c r="L249" s="11"/>
      <c r="M249" s="11"/>
      <c r="N249" s="11"/>
      <c r="O249" s="11"/>
      <c r="Q249" s="11"/>
      <c r="R249" s="11"/>
      <c r="S249" s="11"/>
    </row>
    <row r="250" spans="1:19">
      <c r="A250" s="11"/>
      <c r="B250" s="11"/>
      <c r="C250" s="11"/>
      <c r="D250" s="11"/>
      <c r="E250" s="11"/>
      <c r="F250" s="11"/>
      <c r="G250" s="47"/>
      <c r="H250" s="11"/>
      <c r="I250" s="11"/>
      <c r="J250" s="11"/>
      <c r="K250" s="11"/>
      <c r="L250" s="11"/>
      <c r="M250" s="11"/>
      <c r="N250" s="11"/>
      <c r="O250" s="11"/>
      <c r="Q250" s="11"/>
      <c r="R250" s="11"/>
      <c r="S250" s="11"/>
    </row>
    <row r="251" spans="1:19">
      <c r="A251" s="11"/>
      <c r="B251" s="11"/>
      <c r="C251" s="11"/>
      <c r="D251" s="11"/>
      <c r="E251" s="11"/>
      <c r="F251" s="11"/>
      <c r="G251" s="47"/>
      <c r="H251" s="11"/>
      <c r="I251" s="11"/>
      <c r="J251" s="11"/>
      <c r="K251" s="11"/>
      <c r="L251" s="11"/>
      <c r="M251" s="11"/>
      <c r="N251" s="11"/>
      <c r="O251" s="11"/>
    </row>
    <row r="252" spans="1:19">
      <c r="A252" s="11"/>
      <c r="B252" s="11"/>
      <c r="C252" s="11"/>
      <c r="D252" s="11"/>
      <c r="E252" s="11"/>
      <c r="F252" s="11"/>
      <c r="G252" s="47"/>
      <c r="H252" s="11"/>
      <c r="I252" s="11"/>
      <c r="J252" s="11"/>
      <c r="K252" s="11"/>
      <c r="L252" s="11"/>
      <c r="M252" s="11"/>
      <c r="N252" s="11"/>
      <c r="O252" s="11"/>
    </row>
    <row r="253" spans="1:19">
      <c r="A253" s="11"/>
      <c r="B253" s="11"/>
      <c r="C253" s="11"/>
      <c r="D253" s="11"/>
      <c r="E253" s="11"/>
      <c r="F253" s="11"/>
      <c r="G253" s="47"/>
      <c r="H253" s="11"/>
      <c r="I253" s="11"/>
      <c r="J253" s="11"/>
      <c r="K253" s="11"/>
      <c r="L253" s="11"/>
      <c r="M253" s="11"/>
      <c r="N253" s="11"/>
    </row>
    <row r="254" spans="1:19">
      <c r="A254" s="11"/>
      <c r="B254" s="11"/>
      <c r="C254" s="11"/>
      <c r="D254" s="11"/>
      <c r="E254" s="11"/>
      <c r="F254" s="11"/>
      <c r="G254" s="47"/>
      <c r="H254" s="11"/>
      <c r="I254" s="11"/>
      <c r="J254" s="11"/>
      <c r="K254" s="11"/>
      <c r="L254" s="11"/>
      <c r="M254" s="11"/>
      <c r="N254" s="11"/>
    </row>
    <row r="255" spans="1:19">
      <c r="A255" s="11"/>
      <c r="B255" s="11"/>
      <c r="C255" s="11"/>
      <c r="D255" s="11"/>
      <c r="E255" s="11"/>
      <c r="F255" s="11"/>
      <c r="G255" s="47"/>
      <c r="H255" s="11"/>
      <c r="I255" s="11"/>
      <c r="J255" s="11"/>
      <c r="K255" s="11"/>
      <c r="L255" s="11"/>
      <c r="M255" s="11"/>
      <c r="N255" s="11"/>
    </row>
  </sheetData>
  <mergeCells count="20">
    <mergeCell ref="S18:S19"/>
    <mergeCell ref="M3:N3"/>
    <mergeCell ref="O3:P3"/>
    <mergeCell ref="Q3:R3"/>
    <mergeCell ref="O18:O19"/>
    <mergeCell ref="Q18:R18"/>
    <mergeCell ref="P18:P19"/>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20"/>
  <sheetViews>
    <sheetView topLeftCell="G1" zoomScale="80" zoomScaleNormal="80" workbookViewId="0">
      <pane ySplit="3" topLeftCell="A16" activePane="bottomLeft" state="frozen"/>
      <selection activeCell="A3" sqref="A3"/>
      <selection pane="bottomLeft" activeCell="Q20" sqref="Q20"/>
    </sheetView>
  </sheetViews>
  <sheetFormatPr defaultRowHeight="15"/>
  <cols>
    <col min="1" max="1" width="3.42578125" style="73" customWidth="1"/>
    <col min="2" max="2" width="17.85546875" style="73" customWidth="1"/>
    <col min="3" max="3" width="116.42578125" style="73" customWidth="1"/>
    <col min="4" max="4" width="18.140625" style="73" bestFit="1" customWidth="1"/>
    <col min="5" max="5" width="47" style="73" bestFit="1" customWidth="1"/>
    <col min="6" max="6" width="29.42578125" style="73" customWidth="1"/>
    <col min="7" max="7" width="24.5703125" style="73" customWidth="1"/>
    <col min="8" max="8" width="34.5703125" style="73" customWidth="1"/>
    <col min="9" max="9" width="25.5703125" style="73" customWidth="1"/>
    <col min="10" max="10" width="31.42578125" style="73" customWidth="1"/>
    <col min="11" max="11" width="13.42578125" style="73" customWidth="1"/>
    <col min="12" max="12" width="28.85546875" style="73" customWidth="1"/>
    <col min="13" max="13" width="15.5703125" style="73" customWidth="1"/>
    <col min="14" max="14" width="16.5703125" style="73" customWidth="1"/>
    <col min="15" max="15" width="15.140625" style="73" customWidth="1"/>
    <col min="16" max="16" width="16.42578125" style="73" customWidth="1"/>
    <col min="17" max="17" width="18.85546875" style="73" customWidth="1"/>
    <col min="18" max="18" width="18.5703125" style="73" customWidth="1"/>
    <col min="19" max="19" width="22.42578125" style="73" customWidth="1"/>
    <col min="20" max="20" width="22.5703125" style="73" customWidth="1"/>
    <col min="21" max="21" width="16.5703125" style="73" customWidth="1"/>
    <col min="22" max="16384" width="9.140625" style="73"/>
  </cols>
  <sheetData>
    <row r="1" spans="1:20" ht="15.75">
      <c r="A1" s="336" t="s">
        <v>895</v>
      </c>
      <c r="B1" s="336"/>
      <c r="C1" s="336"/>
      <c r="D1" s="336"/>
      <c r="E1" s="336"/>
      <c r="F1" s="336"/>
      <c r="G1" s="336"/>
      <c r="H1" s="336"/>
      <c r="I1" s="336"/>
      <c r="J1" s="336"/>
      <c r="K1" s="393"/>
      <c r="L1" s="393"/>
      <c r="M1" s="393"/>
      <c r="N1" s="393"/>
      <c r="O1" s="393"/>
      <c r="P1" s="393"/>
      <c r="Q1" s="393"/>
      <c r="R1" s="393"/>
      <c r="S1" s="393"/>
      <c r="T1" s="393"/>
    </row>
    <row r="2" spans="1:20" ht="17.25" customHeight="1">
      <c r="K2" s="2"/>
      <c r="M2" s="2"/>
      <c r="N2" s="2"/>
      <c r="O2" s="2"/>
      <c r="P2" s="2"/>
    </row>
    <row r="3" spans="1:20" ht="4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250" t="s">
        <v>15</v>
      </c>
      <c r="K4" s="53" t="s">
        <v>16</v>
      </c>
      <c r="L4" s="315"/>
      <c r="M4" s="250">
        <v>2022</v>
      </c>
      <c r="N4" s="250">
        <v>2023</v>
      </c>
      <c r="O4" s="250">
        <v>2022</v>
      </c>
      <c r="P4" s="250">
        <v>2023</v>
      </c>
      <c r="Q4" s="250">
        <v>2022</v>
      </c>
      <c r="R4" s="250">
        <v>2023</v>
      </c>
      <c r="S4" s="303"/>
    </row>
    <row r="5" spans="1:20">
      <c r="A5" s="146" t="s">
        <v>17</v>
      </c>
      <c r="B5" s="111" t="s">
        <v>18</v>
      </c>
      <c r="C5" s="146" t="s">
        <v>19</v>
      </c>
      <c r="D5" s="146" t="s">
        <v>20</v>
      </c>
      <c r="E5" s="146" t="s">
        <v>21</v>
      </c>
      <c r="F5" s="146" t="s">
        <v>22</v>
      </c>
      <c r="G5" s="251"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8" customFormat="1" ht="372">
      <c r="A6" s="183">
        <v>1</v>
      </c>
      <c r="B6" s="67" t="s">
        <v>823</v>
      </c>
      <c r="C6" s="67" t="s">
        <v>824</v>
      </c>
      <c r="D6" s="67" t="s">
        <v>825</v>
      </c>
      <c r="E6" s="67" t="s">
        <v>826</v>
      </c>
      <c r="F6" s="67" t="s">
        <v>361</v>
      </c>
      <c r="G6" s="16" t="s">
        <v>827</v>
      </c>
      <c r="H6" s="67" t="s">
        <v>828</v>
      </c>
      <c r="I6" s="67" t="s">
        <v>829</v>
      </c>
      <c r="J6" s="67" t="s">
        <v>830</v>
      </c>
      <c r="K6" s="68" t="s">
        <v>831</v>
      </c>
      <c r="L6" s="67" t="s">
        <v>832</v>
      </c>
      <c r="M6" s="67" t="s">
        <v>64</v>
      </c>
      <c r="N6" s="67" t="s">
        <v>64</v>
      </c>
      <c r="O6" s="89">
        <v>319200</v>
      </c>
      <c r="P6" s="89">
        <v>319200</v>
      </c>
      <c r="Q6" s="89">
        <v>319200</v>
      </c>
      <c r="R6" s="89">
        <v>319200</v>
      </c>
      <c r="S6" s="81" t="s">
        <v>896</v>
      </c>
    </row>
    <row r="7" spans="1:20" ht="372">
      <c r="A7" s="183">
        <v>2</v>
      </c>
      <c r="B7" s="67" t="s">
        <v>833</v>
      </c>
      <c r="C7" s="81" t="s">
        <v>834</v>
      </c>
      <c r="D7" s="67" t="s">
        <v>825</v>
      </c>
      <c r="E7" s="67" t="s">
        <v>826</v>
      </c>
      <c r="F7" s="67" t="s">
        <v>835</v>
      </c>
      <c r="G7" s="16" t="s">
        <v>836</v>
      </c>
      <c r="H7" s="67" t="s">
        <v>828</v>
      </c>
      <c r="I7" s="67" t="s">
        <v>837</v>
      </c>
      <c r="J7" s="67" t="s">
        <v>838</v>
      </c>
      <c r="K7" s="68" t="s">
        <v>839</v>
      </c>
      <c r="L7" s="67" t="s">
        <v>840</v>
      </c>
      <c r="M7" s="67" t="s">
        <v>246</v>
      </c>
      <c r="N7" s="67" t="s">
        <v>246</v>
      </c>
      <c r="O7" s="89">
        <v>70000</v>
      </c>
      <c r="P7" s="89">
        <v>70000</v>
      </c>
      <c r="Q7" s="89">
        <v>70000</v>
      </c>
      <c r="R7" s="89">
        <v>70000</v>
      </c>
      <c r="S7" s="81" t="s">
        <v>896</v>
      </c>
    </row>
    <row r="8" spans="1:20" ht="303.75" customHeight="1">
      <c r="A8" s="183">
        <v>3</v>
      </c>
      <c r="B8" s="67" t="s">
        <v>68</v>
      </c>
      <c r="C8" s="81" t="s">
        <v>841</v>
      </c>
      <c r="D8" s="67" t="s">
        <v>60</v>
      </c>
      <c r="E8" s="67" t="s">
        <v>842</v>
      </c>
      <c r="F8" s="67" t="s">
        <v>361</v>
      </c>
      <c r="G8" s="16" t="s">
        <v>843</v>
      </c>
      <c r="H8" s="67" t="s">
        <v>844</v>
      </c>
      <c r="I8" s="67" t="s">
        <v>845</v>
      </c>
      <c r="J8" s="67" t="s">
        <v>846</v>
      </c>
      <c r="K8" s="68" t="s">
        <v>847</v>
      </c>
      <c r="L8" s="67" t="s">
        <v>848</v>
      </c>
      <c r="M8" s="67" t="s">
        <v>64</v>
      </c>
      <c r="N8" s="67" t="s">
        <v>64</v>
      </c>
      <c r="O8" s="89">
        <v>31000</v>
      </c>
      <c r="P8" s="89">
        <v>35000</v>
      </c>
      <c r="Q8" s="89">
        <v>31000</v>
      </c>
      <c r="R8" s="89">
        <v>35000</v>
      </c>
      <c r="S8" s="81" t="s">
        <v>897</v>
      </c>
    </row>
    <row r="9" spans="1:20" ht="240">
      <c r="A9" s="183">
        <v>4</v>
      </c>
      <c r="B9" s="67" t="s">
        <v>849</v>
      </c>
      <c r="C9" s="67" t="s">
        <v>850</v>
      </c>
      <c r="D9" s="67" t="s">
        <v>194</v>
      </c>
      <c r="E9" s="67" t="s">
        <v>851</v>
      </c>
      <c r="F9" s="67" t="s">
        <v>361</v>
      </c>
      <c r="G9" s="16" t="s">
        <v>852</v>
      </c>
      <c r="H9" s="67" t="s">
        <v>853</v>
      </c>
      <c r="I9" s="67" t="s">
        <v>854</v>
      </c>
      <c r="J9" s="67" t="s">
        <v>855</v>
      </c>
      <c r="K9" s="68" t="s">
        <v>856</v>
      </c>
      <c r="L9" s="67" t="s">
        <v>857</v>
      </c>
      <c r="M9" s="67" t="s">
        <v>64</v>
      </c>
      <c r="N9" s="67" t="s">
        <v>64</v>
      </c>
      <c r="O9" s="89">
        <v>370000</v>
      </c>
      <c r="P9" s="89">
        <v>415000</v>
      </c>
      <c r="Q9" s="89">
        <v>370000</v>
      </c>
      <c r="R9" s="89">
        <v>415000</v>
      </c>
      <c r="S9" s="81" t="s">
        <v>897</v>
      </c>
    </row>
    <row r="10" spans="1:20" ht="409.5">
      <c r="A10" s="3">
        <v>5</v>
      </c>
      <c r="B10" s="126" t="s">
        <v>898</v>
      </c>
      <c r="C10" s="261" t="s">
        <v>899</v>
      </c>
      <c r="D10" s="126" t="s">
        <v>194</v>
      </c>
      <c r="E10" s="126" t="s">
        <v>900</v>
      </c>
      <c r="F10" s="126" t="s">
        <v>370</v>
      </c>
      <c r="G10" s="127" t="s">
        <v>901</v>
      </c>
      <c r="H10" s="126" t="s">
        <v>858</v>
      </c>
      <c r="I10" s="126" t="s">
        <v>902</v>
      </c>
      <c r="J10" s="126" t="s">
        <v>859</v>
      </c>
      <c r="K10" s="128" t="s">
        <v>903</v>
      </c>
      <c r="L10" s="126" t="s">
        <v>904</v>
      </c>
      <c r="M10" s="126" t="s">
        <v>70</v>
      </c>
      <c r="N10" s="126" t="s">
        <v>545</v>
      </c>
      <c r="O10" s="262">
        <v>340000</v>
      </c>
      <c r="P10" s="262">
        <v>698000</v>
      </c>
      <c r="Q10" s="262">
        <v>340000</v>
      </c>
      <c r="R10" s="262">
        <v>698000</v>
      </c>
      <c r="S10" s="261" t="s">
        <v>905</v>
      </c>
    </row>
    <row r="11" spans="1:20" ht="300">
      <c r="A11" s="3">
        <v>6</v>
      </c>
      <c r="B11" s="126" t="s">
        <v>906</v>
      </c>
      <c r="C11" s="261" t="s">
        <v>907</v>
      </c>
      <c r="D11" s="126" t="s">
        <v>60</v>
      </c>
      <c r="E11" s="126" t="s">
        <v>908</v>
      </c>
      <c r="F11" s="126" t="s">
        <v>370</v>
      </c>
      <c r="G11" s="127" t="s">
        <v>909</v>
      </c>
      <c r="H11" s="126" t="s">
        <v>910</v>
      </c>
      <c r="I11" s="126" t="s">
        <v>860</v>
      </c>
      <c r="J11" s="126" t="s">
        <v>861</v>
      </c>
      <c r="K11" s="128" t="s">
        <v>911</v>
      </c>
      <c r="L11" s="126" t="s">
        <v>862</v>
      </c>
      <c r="M11" s="126" t="s">
        <v>863</v>
      </c>
      <c r="N11" s="126" t="s">
        <v>64</v>
      </c>
      <c r="O11" s="262">
        <v>0</v>
      </c>
      <c r="P11" s="262">
        <v>115000</v>
      </c>
      <c r="Q11" s="262">
        <v>0</v>
      </c>
      <c r="R11" s="262">
        <v>115000</v>
      </c>
      <c r="S11" s="261" t="s">
        <v>905</v>
      </c>
    </row>
    <row r="12" spans="1:20" ht="132">
      <c r="A12" s="3">
        <v>7</v>
      </c>
      <c r="B12" s="126" t="s">
        <v>912</v>
      </c>
      <c r="C12" s="261" t="s">
        <v>913</v>
      </c>
      <c r="D12" s="126" t="s">
        <v>94</v>
      </c>
      <c r="E12" s="126" t="s">
        <v>914</v>
      </c>
      <c r="F12" s="126" t="s">
        <v>370</v>
      </c>
      <c r="G12" s="127" t="s">
        <v>915</v>
      </c>
      <c r="H12" s="126" t="s">
        <v>916</v>
      </c>
      <c r="I12" s="126" t="s">
        <v>917</v>
      </c>
      <c r="J12" s="126" t="s">
        <v>918</v>
      </c>
      <c r="K12" s="128" t="s">
        <v>919</v>
      </c>
      <c r="L12" s="126" t="s">
        <v>920</v>
      </c>
      <c r="M12" s="126" t="s">
        <v>63</v>
      </c>
      <c r="N12" s="126" t="s">
        <v>73</v>
      </c>
      <c r="O12" s="262">
        <v>0</v>
      </c>
      <c r="P12" s="262">
        <v>150000</v>
      </c>
      <c r="Q12" s="262">
        <v>0</v>
      </c>
      <c r="R12" s="262">
        <v>150000</v>
      </c>
      <c r="S12" s="261" t="s">
        <v>905</v>
      </c>
    </row>
    <row r="13" spans="1:20" ht="132">
      <c r="A13" s="3">
        <v>8</v>
      </c>
      <c r="B13" s="126" t="s">
        <v>921</v>
      </c>
      <c r="C13" s="261" t="s">
        <v>913</v>
      </c>
      <c r="D13" s="126" t="s">
        <v>94</v>
      </c>
      <c r="E13" s="126" t="s">
        <v>922</v>
      </c>
      <c r="F13" s="126" t="s">
        <v>370</v>
      </c>
      <c r="G13" s="127" t="s">
        <v>923</v>
      </c>
      <c r="H13" s="126" t="s">
        <v>924</v>
      </c>
      <c r="I13" s="126" t="s">
        <v>925</v>
      </c>
      <c r="J13" s="126" t="s">
        <v>926</v>
      </c>
      <c r="K13" s="128" t="s">
        <v>927</v>
      </c>
      <c r="L13" s="126" t="s">
        <v>928</v>
      </c>
      <c r="M13" s="126" t="s">
        <v>70</v>
      </c>
      <c r="N13" s="126" t="s">
        <v>63</v>
      </c>
      <c r="O13" s="262">
        <v>30000</v>
      </c>
      <c r="P13" s="262">
        <v>0</v>
      </c>
      <c r="Q13" s="262">
        <v>30000</v>
      </c>
      <c r="R13" s="262">
        <v>0</v>
      </c>
      <c r="S13" s="261" t="s">
        <v>905</v>
      </c>
    </row>
    <row r="14" spans="1:20" ht="409.6" customHeight="1">
      <c r="A14" s="183">
        <v>9</v>
      </c>
      <c r="B14" s="67" t="s">
        <v>864</v>
      </c>
      <c r="C14" s="81" t="s">
        <v>865</v>
      </c>
      <c r="D14" s="67" t="s">
        <v>825</v>
      </c>
      <c r="E14" s="67" t="s">
        <v>866</v>
      </c>
      <c r="F14" s="67" t="s">
        <v>134</v>
      </c>
      <c r="G14" s="16" t="s">
        <v>867</v>
      </c>
      <c r="H14" s="67" t="s">
        <v>868</v>
      </c>
      <c r="I14" s="67" t="s">
        <v>869</v>
      </c>
      <c r="J14" s="67" t="s">
        <v>870</v>
      </c>
      <c r="K14" s="68" t="s">
        <v>871</v>
      </c>
      <c r="L14" s="67" t="s">
        <v>872</v>
      </c>
      <c r="M14" s="67" t="s">
        <v>70</v>
      </c>
      <c r="N14" s="67" t="s">
        <v>873</v>
      </c>
      <c r="O14" s="89">
        <v>40000</v>
      </c>
      <c r="P14" s="89">
        <v>45000</v>
      </c>
      <c r="Q14" s="89">
        <v>40000</v>
      </c>
      <c r="R14" s="89">
        <v>45000</v>
      </c>
      <c r="S14" s="81" t="s">
        <v>929</v>
      </c>
    </row>
    <row r="15" spans="1:20" ht="409.6" customHeight="1">
      <c r="A15" s="183">
        <v>10</v>
      </c>
      <c r="B15" s="67" t="s">
        <v>874</v>
      </c>
      <c r="C15" s="67" t="s">
        <v>875</v>
      </c>
      <c r="D15" s="67" t="s">
        <v>876</v>
      </c>
      <c r="E15" s="67" t="s">
        <v>877</v>
      </c>
      <c r="F15" s="67" t="s">
        <v>361</v>
      </c>
      <c r="G15" s="16" t="s">
        <v>878</v>
      </c>
      <c r="H15" s="67" t="s">
        <v>879</v>
      </c>
      <c r="I15" s="67" t="s">
        <v>880</v>
      </c>
      <c r="J15" s="67" t="s">
        <v>881</v>
      </c>
      <c r="K15" s="68" t="s">
        <v>882</v>
      </c>
      <c r="L15" s="67" t="s">
        <v>883</v>
      </c>
      <c r="M15" s="67" t="s">
        <v>98</v>
      </c>
      <c r="N15" s="67" t="s">
        <v>98</v>
      </c>
      <c r="O15" s="89">
        <v>110000</v>
      </c>
      <c r="P15" s="89">
        <v>110000</v>
      </c>
      <c r="Q15" s="89">
        <v>110000</v>
      </c>
      <c r="R15" s="89">
        <v>110000</v>
      </c>
      <c r="S15" s="81" t="s">
        <v>930</v>
      </c>
    </row>
    <row r="16" spans="1:20" ht="409.5" customHeight="1">
      <c r="A16" s="183">
        <v>11</v>
      </c>
      <c r="B16" s="67" t="s">
        <v>884</v>
      </c>
      <c r="C16" s="67" t="s">
        <v>885</v>
      </c>
      <c r="D16" s="67" t="s">
        <v>886</v>
      </c>
      <c r="E16" s="67" t="s">
        <v>887</v>
      </c>
      <c r="F16" s="67" t="s">
        <v>361</v>
      </c>
      <c r="G16" s="16" t="s">
        <v>888</v>
      </c>
      <c r="H16" s="67" t="s">
        <v>889</v>
      </c>
      <c r="I16" s="67" t="s">
        <v>99</v>
      </c>
      <c r="J16" s="67" t="s">
        <v>890</v>
      </c>
      <c r="K16" s="68" t="s">
        <v>891</v>
      </c>
      <c r="L16" s="67" t="s">
        <v>892</v>
      </c>
      <c r="M16" s="67" t="s">
        <v>73</v>
      </c>
      <c r="N16" s="67" t="s">
        <v>64</v>
      </c>
      <c r="O16" s="89">
        <v>850000</v>
      </c>
      <c r="P16" s="89">
        <v>1040000</v>
      </c>
      <c r="Q16" s="89">
        <v>850000</v>
      </c>
      <c r="R16" s="89">
        <v>1040000</v>
      </c>
      <c r="S16" s="81" t="s">
        <v>930</v>
      </c>
    </row>
    <row r="17" spans="14:19">
      <c r="N17" s="252"/>
      <c r="O17" s="253"/>
      <c r="P17" s="254"/>
      <c r="Q17" s="255"/>
      <c r="R17" s="256"/>
      <c r="S17" s="257"/>
    </row>
    <row r="18" spans="14:19">
      <c r="N18" s="396"/>
      <c r="O18" s="397"/>
      <c r="P18" s="399" t="s">
        <v>36</v>
      </c>
      <c r="Q18" s="400" t="s">
        <v>37</v>
      </c>
      <c r="R18" s="401"/>
      <c r="S18" s="402" t="s">
        <v>931</v>
      </c>
    </row>
    <row r="19" spans="14:19">
      <c r="N19" s="398"/>
      <c r="O19" s="340"/>
      <c r="P19" s="342"/>
      <c r="Q19" s="138">
        <v>2022</v>
      </c>
      <c r="R19" s="138">
        <v>2023</v>
      </c>
      <c r="S19" s="403"/>
    </row>
    <row r="20" spans="14:19">
      <c r="N20" s="404" t="s">
        <v>38</v>
      </c>
      <c r="O20" s="405"/>
      <c r="P20" s="258">
        <v>11</v>
      </c>
      <c r="Q20" s="259">
        <f>SUM(Q6:Q16)</f>
        <v>2160200</v>
      </c>
      <c r="R20" s="259">
        <f>SUM(R6:R16)</f>
        <v>2997200</v>
      </c>
      <c r="S20" s="260">
        <f>Q20+R20</f>
        <v>5157400</v>
      </c>
    </row>
  </sheetData>
  <mergeCells count="21">
    <mergeCell ref="N18:O19"/>
    <mergeCell ref="P18:P19"/>
    <mergeCell ref="Q18:R18"/>
    <mergeCell ref="S18:S19"/>
    <mergeCell ref="N20:O20"/>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topLeftCell="E1" zoomScale="60" zoomScaleNormal="60" workbookViewId="0">
      <pane ySplit="3" topLeftCell="A10" activePane="bottomLeft" state="frozen"/>
      <selection activeCell="A3" sqref="A3"/>
      <selection pane="bottomLeft" activeCell="O19" sqref="O19"/>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15.57031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0" ht="15.75">
      <c r="A1" s="336" t="s">
        <v>787</v>
      </c>
      <c r="B1" s="336"/>
      <c r="C1" s="336"/>
      <c r="D1" s="336"/>
      <c r="E1" s="336"/>
      <c r="F1" s="336"/>
      <c r="G1" s="336"/>
      <c r="H1" s="336"/>
      <c r="I1" s="336"/>
      <c r="J1" s="336"/>
      <c r="K1" s="393"/>
      <c r="L1" s="393"/>
      <c r="M1" s="393"/>
      <c r="N1" s="393"/>
      <c r="O1" s="393"/>
      <c r="P1" s="393"/>
      <c r="Q1" s="393"/>
      <c r="R1" s="393"/>
      <c r="S1" s="393"/>
      <c r="T1" s="393"/>
    </row>
    <row r="2" spans="1:20" ht="0.75" customHeight="1">
      <c r="K2" s="2"/>
      <c r="M2" s="2"/>
      <c r="N2" s="2"/>
      <c r="O2" s="2"/>
      <c r="P2" s="2"/>
    </row>
    <row r="3" spans="1:20" ht="4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31" t="s">
        <v>15</v>
      </c>
      <c r="K4" s="24" t="s">
        <v>16</v>
      </c>
      <c r="L4" s="315"/>
      <c r="M4" s="143">
        <v>2022</v>
      </c>
      <c r="N4" s="143">
        <v>2023</v>
      </c>
      <c r="O4" s="143">
        <v>2022</v>
      </c>
      <c r="P4" s="143">
        <v>2023</v>
      </c>
      <c r="Q4" s="143">
        <v>2022</v>
      </c>
      <c r="R4" s="143">
        <v>2023</v>
      </c>
      <c r="S4" s="303"/>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409.5" customHeight="1">
      <c r="A6" s="66">
        <v>1</v>
      </c>
      <c r="B6" s="67" t="s">
        <v>756</v>
      </c>
      <c r="C6" s="83" t="s">
        <v>758</v>
      </c>
      <c r="D6" s="67" t="s">
        <v>60</v>
      </c>
      <c r="E6" s="67" t="s">
        <v>757</v>
      </c>
      <c r="F6" s="67" t="s">
        <v>144</v>
      </c>
      <c r="G6" s="16" t="s">
        <v>117</v>
      </c>
      <c r="H6" s="67" t="s">
        <v>759</v>
      </c>
      <c r="I6" s="67" t="s">
        <v>754</v>
      </c>
      <c r="J6" s="67" t="s">
        <v>119</v>
      </c>
      <c r="K6" s="68" t="s">
        <v>760</v>
      </c>
      <c r="L6" s="67" t="s">
        <v>755</v>
      </c>
      <c r="M6" s="67" t="s">
        <v>64</v>
      </c>
      <c r="N6" s="67" t="s">
        <v>64</v>
      </c>
      <c r="O6" s="89">
        <v>650702.5</v>
      </c>
      <c r="P6" s="89">
        <v>650702.5</v>
      </c>
      <c r="Q6" s="89">
        <v>650580</v>
      </c>
      <c r="R6" s="89">
        <v>650580</v>
      </c>
      <c r="S6" s="81" t="s">
        <v>118</v>
      </c>
    </row>
    <row r="7" spans="1:20" s="1" customFormat="1" ht="409.5" customHeight="1">
      <c r="A7" s="66">
        <v>2</v>
      </c>
      <c r="B7" s="67" t="s">
        <v>756</v>
      </c>
      <c r="C7" s="83" t="s">
        <v>758</v>
      </c>
      <c r="D7" s="67" t="s">
        <v>60</v>
      </c>
      <c r="E7" s="67" t="s">
        <v>757</v>
      </c>
      <c r="F7" s="67" t="s">
        <v>144</v>
      </c>
      <c r="G7" s="16" t="s">
        <v>761</v>
      </c>
      <c r="H7" s="67" t="s">
        <v>763</v>
      </c>
      <c r="I7" s="67" t="s">
        <v>762</v>
      </c>
      <c r="J7" s="67" t="s">
        <v>764</v>
      </c>
      <c r="K7" s="68" t="s">
        <v>765</v>
      </c>
      <c r="L7" s="67" t="s">
        <v>755</v>
      </c>
      <c r="M7" s="67" t="s">
        <v>64</v>
      </c>
      <c r="N7" s="67" t="s">
        <v>64</v>
      </c>
      <c r="O7" s="89">
        <v>131600</v>
      </c>
      <c r="P7" s="89">
        <v>131600</v>
      </c>
      <c r="Q7" s="89">
        <v>131600</v>
      </c>
      <c r="R7" s="89">
        <v>131600</v>
      </c>
      <c r="S7" s="81" t="s">
        <v>118</v>
      </c>
    </row>
    <row r="8" spans="1:20" s="1" customFormat="1" ht="409.5" customHeight="1">
      <c r="A8" s="66">
        <v>3</v>
      </c>
      <c r="B8" s="67" t="s">
        <v>756</v>
      </c>
      <c r="C8" s="83" t="s">
        <v>758</v>
      </c>
      <c r="D8" s="67" t="s">
        <v>60</v>
      </c>
      <c r="E8" s="67" t="s">
        <v>757</v>
      </c>
      <c r="F8" s="67" t="s">
        <v>144</v>
      </c>
      <c r="G8" s="16" t="s">
        <v>766</v>
      </c>
      <c r="H8" s="67" t="s">
        <v>768</v>
      </c>
      <c r="I8" s="67" t="s">
        <v>767</v>
      </c>
      <c r="J8" s="67" t="s">
        <v>770</v>
      </c>
      <c r="K8" s="68" t="s">
        <v>771</v>
      </c>
      <c r="L8" s="67" t="s">
        <v>755</v>
      </c>
      <c r="M8" s="67" t="s">
        <v>73</v>
      </c>
      <c r="N8" s="67" t="s">
        <v>73</v>
      </c>
      <c r="O8" s="89">
        <v>92820</v>
      </c>
      <c r="P8" s="89">
        <v>92820</v>
      </c>
      <c r="Q8" s="89">
        <v>92820</v>
      </c>
      <c r="R8" s="89">
        <v>92820</v>
      </c>
      <c r="S8" s="81" t="s">
        <v>118</v>
      </c>
    </row>
    <row r="9" spans="1:20" s="1" customFormat="1" ht="36" customHeight="1">
      <c r="A9" s="406" t="s">
        <v>769</v>
      </c>
      <c r="B9" s="407"/>
      <c r="C9" s="407"/>
      <c r="D9" s="407"/>
      <c r="E9" s="407"/>
      <c r="F9" s="407"/>
      <c r="G9" s="407"/>
      <c r="H9" s="407"/>
      <c r="I9" s="407"/>
      <c r="J9" s="407"/>
      <c r="K9" s="407"/>
      <c r="L9" s="407"/>
      <c r="M9" s="407"/>
      <c r="N9" s="407"/>
      <c r="O9" s="407"/>
      <c r="P9" s="407"/>
      <c r="Q9" s="407"/>
      <c r="R9" s="407"/>
      <c r="S9" s="408"/>
    </row>
    <row r="10" spans="1:20" s="1" customFormat="1" ht="409.5" customHeight="1">
      <c r="A10" s="3">
        <v>4</v>
      </c>
      <c r="B10" s="67" t="s">
        <v>756</v>
      </c>
      <c r="C10" s="83" t="s">
        <v>758</v>
      </c>
      <c r="D10" s="67" t="s">
        <v>60</v>
      </c>
      <c r="E10" s="67" t="s">
        <v>757</v>
      </c>
      <c r="F10" s="67" t="s">
        <v>144</v>
      </c>
      <c r="G10" s="16" t="s">
        <v>772</v>
      </c>
      <c r="H10" s="67" t="s">
        <v>774</v>
      </c>
      <c r="I10" s="67" t="s">
        <v>773</v>
      </c>
      <c r="J10" s="67" t="s">
        <v>775</v>
      </c>
      <c r="K10" s="68" t="s">
        <v>776</v>
      </c>
      <c r="L10" s="67" t="s">
        <v>755</v>
      </c>
      <c r="M10" s="67" t="s">
        <v>73</v>
      </c>
      <c r="N10" s="67" t="s">
        <v>73</v>
      </c>
      <c r="O10" s="89">
        <v>75000</v>
      </c>
      <c r="P10" s="89">
        <v>75000</v>
      </c>
      <c r="Q10" s="89">
        <v>75000</v>
      </c>
      <c r="R10" s="89">
        <v>75000</v>
      </c>
      <c r="S10" s="81" t="s">
        <v>118</v>
      </c>
    </row>
    <row r="11" spans="1:20" s="1" customFormat="1" ht="18" customHeight="1">
      <c r="A11" s="264"/>
      <c r="B11" s="61"/>
      <c r="C11" s="265"/>
      <c r="D11" s="61"/>
      <c r="E11" s="61"/>
      <c r="F11" s="61"/>
      <c r="G11" s="265"/>
      <c r="H11" s="61"/>
      <c r="I11" s="61"/>
      <c r="J11" s="61"/>
      <c r="K11" s="266"/>
      <c r="L11" s="61"/>
      <c r="M11" s="61"/>
      <c r="N11" s="61"/>
      <c r="O11" s="268"/>
      <c r="P11" s="268"/>
      <c r="Q11" s="268"/>
      <c r="R11" s="267"/>
      <c r="S11" s="61"/>
    </row>
    <row r="12" spans="1:20">
      <c r="N12" s="411"/>
      <c r="O12" s="412"/>
      <c r="P12" s="413" t="s">
        <v>36</v>
      </c>
      <c r="Q12" s="413" t="s">
        <v>37</v>
      </c>
      <c r="R12" s="414"/>
      <c r="S12" s="415" t="s">
        <v>409</v>
      </c>
    </row>
    <row r="13" spans="1:20" s="73" customFormat="1">
      <c r="N13" s="412"/>
      <c r="O13" s="412"/>
      <c r="P13" s="414"/>
      <c r="Q13" s="92">
        <v>2022</v>
      </c>
      <c r="R13" s="92">
        <v>2023</v>
      </c>
      <c r="S13" s="415"/>
    </row>
    <row r="14" spans="1:20">
      <c r="N14" s="409" t="s">
        <v>38</v>
      </c>
      <c r="O14" s="410"/>
      <c r="P14" s="269">
        <v>4</v>
      </c>
      <c r="Q14" s="259">
        <f>Q10+Q8+Q7+Q6</f>
        <v>950000</v>
      </c>
      <c r="R14" s="259">
        <f>R10+R8+R7+R6</f>
        <v>950000</v>
      </c>
      <c r="S14" s="260">
        <f>Q14+R14</f>
        <v>1900000</v>
      </c>
    </row>
  </sheetData>
  <mergeCells count="2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A9:S9"/>
    <mergeCell ref="N14:O14"/>
    <mergeCell ref="N12:O13"/>
    <mergeCell ref="P12:P13"/>
    <mergeCell ref="Q12:R12"/>
    <mergeCell ref="S12:S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
  <sheetViews>
    <sheetView zoomScale="40" zoomScaleNormal="40" workbookViewId="0">
      <selection activeCell="C18" sqref="C18"/>
    </sheetView>
  </sheetViews>
  <sheetFormatPr defaultColWidth="8.85546875" defaultRowHeight="12"/>
  <cols>
    <col min="1" max="1" width="7.28515625" style="18" customWidth="1"/>
    <col min="2" max="2" width="42.5703125" style="18" customWidth="1"/>
    <col min="3" max="3" width="121.5703125" style="18" customWidth="1"/>
    <col min="4" max="4" width="49.7109375" style="18" customWidth="1"/>
    <col min="5" max="5" width="76.42578125" style="18" customWidth="1"/>
    <col min="6" max="6" width="39.7109375" style="18" customWidth="1"/>
    <col min="7" max="7" width="38" style="18" customWidth="1"/>
    <col min="8" max="8" width="78.140625" style="18" customWidth="1"/>
    <col min="9" max="9" width="23.5703125" style="18" customWidth="1"/>
    <col min="10" max="10" width="23.7109375" style="18" customWidth="1"/>
    <col min="11" max="11" width="22" style="19" customWidth="1"/>
    <col min="12" max="12" width="26.7109375" style="18" customWidth="1"/>
    <col min="13" max="13" width="16.7109375" style="19" customWidth="1"/>
    <col min="14" max="14" width="15.5703125" style="19" customWidth="1"/>
    <col min="15" max="15" width="24.140625" style="19" customWidth="1"/>
    <col min="16" max="16" width="17" style="19" customWidth="1"/>
    <col min="17" max="17" width="17.140625" style="18" customWidth="1"/>
    <col min="18" max="18" width="18" style="18" customWidth="1"/>
    <col min="19" max="19" width="24.28515625" style="18" customWidth="1"/>
    <col min="20" max="20" width="18.28515625" style="48" customWidth="1"/>
    <col min="21" max="51" width="8.85546875" style="48"/>
    <col min="52" max="16384" width="8.85546875" style="18"/>
  </cols>
  <sheetData>
    <row r="1" spans="1:51" ht="18.75">
      <c r="A1" s="288" t="s">
        <v>778</v>
      </c>
      <c r="B1" s="288"/>
      <c r="C1" s="288"/>
      <c r="D1" s="288"/>
      <c r="E1" s="288"/>
      <c r="F1" s="288"/>
      <c r="G1" s="288"/>
      <c r="H1" s="288"/>
      <c r="I1" s="288"/>
      <c r="J1" s="288"/>
      <c r="K1" s="289"/>
      <c r="L1" s="289"/>
      <c r="M1" s="289"/>
      <c r="N1" s="289"/>
      <c r="O1" s="289"/>
      <c r="P1" s="289"/>
      <c r="Q1" s="289"/>
      <c r="R1" s="289"/>
      <c r="S1" s="289"/>
    </row>
    <row r="2" spans="1:51" ht="18.75">
      <c r="A2" s="49"/>
      <c r="B2" s="11"/>
      <c r="C2" s="47"/>
      <c r="D2" s="11"/>
      <c r="E2" s="11"/>
      <c r="F2" s="11"/>
      <c r="G2" s="11"/>
      <c r="H2" s="11"/>
      <c r="I2" s="11"/>
      <c r="J2" s="11"/>
      <c r="K2" s="33"/>
      <c r="L2" s="11"/>
      <c r="M2" s="33"/>
      <c r="N2" s="33"/>
      <c r="O2" s="33"/>
      <c r="P2" s="33"/>
      <c r="Q2" s="11"/>
      <c r="R2" s="11"/>
      <c r="S2" s="11"/>
    </row>
    <row r="3" spans="1:51" ht="42.75" customHeight="1">
      <c r="A3" s="290" t="s">
        <v>0</v>
      </c>
      <c r="B3" s="290" t="s">
        <v>1</v>
      </c>
      <c r="C3" s="290" t="s">
        <v>2</v>
      </c>
      <c r="D3" s="290" t="s">
        <v>3</v>
      </c>
      <c r="E3" s="290" t="s">
        <v>4</v>
      </c>
      <c r="F3" s="290" t="s">
        <v>5</v>
      </c>
      <c r="G3" s="290" t="s">
        <v>6</v>
      </c>
      <c r="H3" s="290" t="s">
        <v>7</v>
      </c>
      <c r="I3" s="290" t="s">
        <v>8</v>
      </c>
      <c r="J3" s="292" t="s">
        <v>9</v>
      </c>
      <c r="K3" s="293"/>
      <c r="L3" s="290" t="s">
        <v>10</v>
      </c>
      <c r="M3" s="294" t="s">
        <v>11</v>
      </c>
      <c r="N3" s="295"/>
      <c r="O3" s="292" t="s">
        <v>12</v>
      </c>
      <c r="P3" s="293"/>
      <c r="Q3" s="296" t="s">
        <v>13</v>
      </c>
      <c r="R3" s="296"/>
      <c r="S3" s="284" t="s">
        <v>14</v>
      </c>
      <c r="T3" s="50"/>
    </row>
    <row r="4" spans="1:51" ht="15">
      <c r="A4" s="291"/>
      <c r="B4" s="291"/>
      <c r="C4" s="291"/>
      <c r="D4" s="291"/>
      <c r="E4" s="291"/>
      <c r="F4" s="291"/>
      <c r="G4" s="291"/>
      <c r="H4" s="291"/>
      <c r="I4" s="291"/>
      <c r="J4" s="160" t="s">
        <v>15</v>
      </c>
      <c r="K4" s="161" t="s">
        <v>16</v>
      </c>
      <c r="L4" s="291"/>
      <c r="M4" s="160">
        <v>2022</v>
      </c>
      <c r="N4" s="160">
        <v>2023</v>
      </c>
      <c r="O4" s="160">
        <v>2022</v>
      </c>
      <c r="P4" s="160">
        <v>2023</v>
      </c>
      <c r="Q4" s="160">
        <v>2022</v>
      </c>
      <c r="R4" s="160">
        <v>2023</v>
      </c>
      <c r="S4" s="285"/>
      <c r="T4" s="50"/>
    </row>
    <row r="5" spans="1:51" ht="15">
      <c r="A5" s="162" t="s">
        <v>17</v>
      </c>
      <c r="B5" s="163" t="s">
        <v>18</v>
      </c>
      <c r="C5" s="162" t="s">
        <v>19</v>
      </c>
      <c r="D5" s="162" t="s">
        <v>20</v>
      </c>
      <c r="E5" s="162" t="s">
        <v>21</v>
      </c>
      <c r="F5" s="162" t="s">
        <v>22</v>
      </c>
      <c r="G5" s="164" t="s">
        <v>23</v>
      </c>
      <c r="H5" s="162" t="s">
        <v>24</v>
      </c>
      <c r="I5" s="162" t="s">
        <v>25</v>
      </c>
      <c r="J5" s="162" t="s">
        <v>26</v>
      </c>
      <c r="K5" s="165" t="s">
        <v>27</v>
      </c>
      <c r="L5" s="162" t="s">
        <v>28</v>
      </c>
      <c r="M5" s="162" t="s">
        <v>29</v>
      </c>
      <c r="N5" s="162" t="s">
        <v>30</v>
      </c>
      <c r="O5" s="162" t="s">
        <v>31</v>
      </c>
      <c r="P5" s="162" t="s">
        <v>32</v>
      </c>
      <c r="Q5" s="162" t="s">
        <v>33</v>
      </c>
      <c r="R5" s="162" t="s">
        <v>34</v>
      </c>
      <c r="S5" s="166" t="s">
        <v>35</v>
      </c>
      <c r="T5" s="50"/>
    </row>
    <row r="6" spans="1:51" s="20" customFormat="1" ht="180">
      <c r="A6" s="167">
        <v>1</v>
      </c>
      <c r="B6" s="167" t="s">
        <v>59</v>
      </c>
      <c r="C6" s="167" t="s">
        <v>807</v>
      </c>
      <c r="D6" s="167" t="s">
        <v>76</v>
      </c>
      <c r="E6" s="167" t="s">
        <v>551</v>
      </c>
      <c r="F6" s="167" t="s">
        <v>134</v>
      </c>
      <c r="G6" s="168" t="s">
        <v>433</v>
      </c>
      <c r="H6" s="167" t="s">
        <v>234</v>
      </c>
      <c r="I6" s="167" t="s">
        <v>235</v>
      </c>
      <c r="J6" s="169" t="s">
        <v>236</v>
      </c>
      <c r="K6" s="170" t="s">
        <v>237</v>
      </c>
      <c r="L6" s="167" t="s">
        <v>238</v>
      </c>
      <c r="M6" s="167" t="s">
        <v>73</v>
      </c>
      <c r="N6" s="167" t="s">
        <v>239</v>
      </c>
      <c r="O6" s="171">
        <v>30000</v>
      </c>
      <c r="P6" s="171">
        <v>0</v>
      </c>
      <c r="Q6" s="171">
        <v>30000</v>
      </c>
      <c r="R6" s="171">
        <v>0</v>
      </c>
      <c r="S6" s="167" t="s">
        <v>135</v>
      </c>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row>
    <row r="7" spans="1:51" s="20" customFormat="1" ht="180">
      <c r="A7" s="167">
        <v>2</v>
      </c>
      <c r="B7" s="172" t="s">
        <v>59</v>
      </c>
      <c r="C7" s="172" t="s">
        <v>552</v>
      </c>
      <c r="D7" s="173" t="s">
        <v>76</v>
      </c>
      <c r="E7" s="172" t="s">
        <v>553</v>
      </c>
      <c r="F7" s="172" t="s">
        <v>136</v>
      </c>
      <c r="G7" s="174" t="s">
        <v>240</v>
      </c>
      <c r="H7" s="172" t="s">
        <v>241</v>
      </c>
      <c r="I7" s="172" t="s">
        <v>242</v>
      </c>
      <c r="J7" s="172" t="s">
        <v>243</v>
      </c>
      <c r="K7" s="175" t="s">
        <v>244</v>
      </c>
      <c r="L7" s="172" t="s">
        <v>245</v>
      </c>
      <c r="M7" s="172" t="s">
        <v>246</v>
      </c>
      <c r="N7" s="172" t="s">
        <v>239</v>
      </c>
      <c r="O7" s="179">
        <v>20000</v>
      </c>
      <c r="P7" s="176">
        <v>0</v>
      </c>
      <c r="Q7" s="178">
        <v>20000</v>
      </c>
      <c r="R7" s="176">
        <v>0</v>
      </c>
      <c r="S7" s="173" t="s">
        <v>135</v>
      </c>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row>
    <row r="8" spans="1:51" s="20" customFormat="1" ht="240">
      <c r="A8" s="167">
        <v>3</v>
      </c>
      <c r="B8" s="172" t="s">
        <v>59</v>
      </c>
      <c r="C8" s="172" t="s">
        <v>555</v>
      </c>
      <c r="D8" s="173" t="s">
        <v>76</v>
      </c>
      <c r="E8" s="173" t="s">
        <v>554</v>
      </c>
      <c r="F8" s="173" t="s">
        <v>61</v>
      </c>
      <c r="G8" s="177" t="s">
        <v>247</v>
      </c>
      <c r="H8" s="173" t="s">
        <v>248</v>
      </c>
      <c r="I8" s="173" t="s">
        <v>249</v>
      </c>
      <c r="J8" s="172" t="s">
        <v>250</v>
      </c>
      <c r="K8" s="175" t="s">
        <v>251</v>
      </c>
      <c r="L8" s="173" t="s">
        <v>252</v>
      </c>
      <c r="M8" s="173" t="s">
        <v>64</v>
      </c>
      <c r="N8" s="173" t="s">
        <v>239</v>
      </c>
      <c r="O8" s="180">
        <v>800</v>
      </c>
      <c r="P8" s="178">
        <v>0</v>
      </c>
      <c r="Q8" s="178">
        <v>0</v>
      </c>
      <c r="R8" s="178">
        <v>0</v>
      </c>
      <c r="S8" s="173" t="s">
        <v>135</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row>
    <row r="9" spans="1:51" s="20" customFormat="1" ht="195">
      <c r="A9" s="167">
        <v>4</v>
      </c>
      <c r="B9" s="172" t="s">
        <v>59</v>
      </c>
      <c r="C9" s="172" t="s">
        <v>560</v>
      </c>
      <c r="D9" s="172" t="s">
        <v>76</v>
      </c>
      <c r="E9" s="172" t="s">
        <v>556</v>
      </c>
      <c r="F9" s="172" t="s">
        <v>61</v>
      </c>
      <c r="G9" s="174" t="s">
        <v>253</v>
      </c>
      <c r="H9" s="172" t="s">
        <v>254</v>
      </c>
      <c r="I9" s="172" t="s">
        <v>255</v>
      </c>
      <c r="J9" s="172" t="s">
        <v>256</v>
      </c>
      <c r="K9" s="175" t="s">
        <v>257</v>
      </c>
      <c r="L9" s="172" t="s">
        <v>258</v>
      </c>
      <c r="M9" s="172" t="s">
        <v>64</v>
      </c>
      <c r="N9" s="172" t="s">
        <v>239</v>
      </c>
      <c r="O9" s="176">
        <v>10000</v>
      </c>
      <c r="P9" s="176">
        <v>0</v>
      </c>
      <c r="Q9" s="176">
        <v>0</v>
      </c>
      <c r="R9" s="176">
        <v>0</v>
      </c>
      <c r="S9" s="173" t="s">
        <v>135</v>
      </c>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row>
    <row r="10" spans="1:51" s="20" customFormat="1" ht="225">
      <c r="A10" s="169">
        <v>5</v>
      </c>
      <c r="B10" s="172" t="s">
        <v>59</v>
      </c>
      <c r="C10" s="172" t="s">
        <v>561</v>
      </c>
      <c r="D10" s="172" t="s">
        <v>558</v>
      </c>
      <c r="E10" s="172" t="s">
        <v>559</v>
      </c>
      <c r="F10" s="172" t="s">
        <v>61</v>
      </c>
      <c r="G10" s="174" t="s">
        <v>432</v>
      </c>
      <c r="H10" s="172" t="s">
        <v>259</v>
      </c>
      <c r="I10" s="172" t="s">
        <v>557</v>
      </c>
      <c r="J10" s="172" t="s">
        <v>77</v>
      </c>
      <c r="K10" s="175" t="s">
        <v>260</v>
      </c>
      <c r="L10" s="172" t="s">
        <v>261</v>
      </c>
      <c r="M10" s="172" t="s">
        <v>73</v>
      </c>
      <c r="N10" s="172" t="s">
        <v>239</v>
      </c>
      <c r="O10" s="176">
        <v>50000</v>
      </c>
      <c r="P10" s="176">
        <v>0</v>
      </c>
      <c r="Q10" s="176">
        <v>50000</v>
      </c>
      <c r="R10" s="176">
        <v>0</v>
      </c>
      <c r="S10" s="172" t="s">
        <v>135</v>
      </c>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row>
    <row r="11" spans="1:51" s="20" customFormat="1" ht="15.75" thickBot="1">
      <c r="A11" s="129"/>
      <c r="B11" s="129"/>
      <c r="C11" s="129"/>
      <c r="D11" s="129"/>
      <c r="E11" s="129"/>
      <c r="F11" s="129"/>
      <c r="G11" s="129"/>
      <c r="H11" s="129"/>
      <c r="I11" s="129"/>
      <c r="J11" s="129"/>
      <c r="K11" s="129"/>
      <c r="L11" s="129"/>
      <c r="M11" s="129"/>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row>
    <row r="12" spans="1:51" ht="15.75">
      <c r="N12" s="274"/>
      <c r="O12" s="275"/>
      <c r="P12" s="278" t="s">
        <v>36</v>
      </c>
      <c r="Q12" s="280" t="s">
        <v>37</v>
      </c>
      <c r="R12" s="281"/>
      <c r="S12" s="282" t="s">
        <v>409</v>
      </c>
    </row>
    <row r="13" spans="1:51" ht="15.75">
      <c r="N13" s="276"/>
      <c r="O13" s="277"/>
      <c r="P13" s="279"/>
      <c r="Q13" s="130">
        <v>2022</v>
      </c>
      <c r="R13" s="130">
        <v>2023</v>
      </c>
      <c r="S13" s="283"/>
    </row>
    <row r="14" spans="1:51" ht="16.5" thickBot="1">
      <c r="N14" s="286" t="s">
        <v>38</v>
      </c>
      <c r="O14" s="287"/>
      <c r="P14" s="156">
        <v>5</v>
      </c>
      <c r="Q14" s="157">
        <f>Q10+Q7+Q6</f>
        <v>100000</v>
      </c>
      <c r="R14" s="158">
        <v>0</v>
      </c>
      <c r="S14" s="159">
        <f>Q14</f>
        <v>100000</v>
      </c>
    </row>
  </sheetData>
  <mergeCells count="21">
    <mergeCell ref="N14:O1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N12:O13"/>
    <mergeCell ref="P12:P13"/>
    <mergeCell ref="Q12:R12"/>
    <mergeCell ref="S12:S13"/>
    <mergeCell ref="S3:S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1"/>
  <sheetViews>
    <sheetView topLeftCell="A4" zoomScale="130" zoomScaleNormal="130" workbookViewId="0">
      <selection activeCell="E6" sqref="E6"/>
    </sheetView>
  </sheetViews>
  <sheetFormatPr defaultColWidth="9.140625" defaultRowHeight="15"/>
  <cols>
    <col min="1" max="1" width="9.140625" style="38"/>
    <col min="2" max="2" width="13.28515625" style="38" customWidth="1"/>
    <col min="3" max="3" width="27.28515625" style="38" customWidth="1"/>
    <col min="4" max="4" width="17.28515625" style="38" customWidth="1"/>
    <col min="5" max="5" width="34.7109375" style="38" customWidth="1"/>
    <col min="6" max="6" width="15.5703125" style="38" customWidth="1"/>
    <col min="7" max="7" width="15.85546875" style="38" customWidth="1"/>
    <col min="8" max="8" width="47.42578125" style="38" customWidth="1"/>
    <col min="9" max="9" width="41.85546875" style="38" customWidth="1"/>
    <col min="10" max="10" width="23.42578125" style="38" customWidth="1"/>
    <col min="11" max="11" width="10.7109375" style="38" customWidth="1"/>
    <col min="12" max="12" width="39.5703125" style="38" customWidth="1"/>
    <col min="13" max="13" width="12.7109375" style="38" customWidth="1"/>
    <col min="14" max="14" width="14.140625" style="38" customWidth="1"/>
    <col min="15" max="15" width="16.7109375" style="38" customWidth="1"/>
    <col min="16" max="16" width="11.28515625" style="38" customWidth="1"/>
    <col min="17" max="17" width="17.5703125" style="38" customWidth="1"/>
    <col min="18" max="18" width="16.42578125" style="38" customWidth="1"/>
    <col min="19" max="19" width="19.140625" style="38" customWidth="1"/>
    <col min="20" max="20" width="17.7109375" style="38" customWidth="1"/>
    <col min="21" max="16384" width="9.140625" style="38"/>
  </cols>
  <sheetData>
    <row r="1" spans="1:20" ht="15.75">
      <c r="A1" s="333" t="s">
        <v>788</v>
      </c>
      <c r="B1" s="333"/>
      <c r="C1" s="333"/>
      <c r="D1" s="333"/>
      <c r="E1" s="333"/>
      <c r="F1" s="333"/>
      <c r="G1" s="333"/>
      <c r="H1" s="333"/>
      <c r="I1" s="333"/>
      <c r="J1" s="333"/>
      <c r="K1" s="393"/>
      <c r="L1" s="393"/>
      <c r="M1" s="393"/>
      <c r="N1" s="393"/>
      <c r="O1" s="393"/>
      <c r="P1" s="393"/>
      <c r="Q1" s="393"/>
      <c r="R1" s="393"/>
      <c r="S1" s="393"/>
      <c r="T1" s="393"/>
    </row>
    <row r="2" spans="1:20">
      <c r="K2" s="40"/>
      <c r="M2" s="40"/>
      <c r="N2" s="40"/>
      <c r="O2" s="40"/>
      <c r="P2" s="40"/>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ht="24">
      <c r="A4" s="315"/>
      <c r="B4" s="315"/>
      <c r="C4" s="315"/>
      <c r="D4" s="315"/>
      <c r="E4" s="315"/>
      <c r="F4" s="315"/>
      <c r="G4" s="315"/>
      <c r="H4" s="315"/>
      <c r="I4" s="315"/>
      <c r="J4" s="31" t="s">
        <v>15</v>
      </c>
      <c r="K4" s="24" t="s">
        <v>16</v>
      </c>
      <c r="L4" s="315"/>
      <c r="M4" s="143">
        <v>2022</v>
      </c>
      <c r="N4" s="143">
        <v>2023</v>
      </c>
      <c r="O4" s="143">
        <v>2022</v>
      </c>
      <c r="P4" s="143">
        <v>2023</v>
      </c>
      <c r="Q4" s="143">
        <v>2022</v>
      </c>
      <c r="R4" s="143">
        <v>2023</v>
      </c>
      <c r="S4" s="303"/>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409.5" customHeight="1">
      <c r="A6" s="66">
        <v>1</v>
      </c>
      <c r="B6" s="67" t="s">
        <v>68</v>
      </c>
      <c r="C6" s="81" t="s">
        <v>800</v>
      </c>
      <c r="D6" s="67" t="s">
        <v>60</v>
      </c>
      <c r="E6" s="67" t="s">
        <v>757</v>
      </c>
      <c r="F6" s="67" t="s">
        <v>61</v>
      </c>
      <c r="G6" s="16" t="s">
        <v>120</v>
      </c>
      <c r="H6" s="67" t="s">
        <v>801</v>
      </c>
      <c r="I6" s="67" t="s">
        <v>798</v>
      </c>
      <c r="J6" s="67" t="s">
        <v>802</v>
      </c>
      <c r="K6" s="68" t="s">
        <v>803</v>
      </c>
      <c r="L6" s="67" t="s">
        <v>799</v>
      </c>
      <c r="M6" s="67" t="s">
        <v>73</v>
      </c>
      <c r="N6" s="67" t="s">
        <v>73</v>
      </c>
      <c r="O6" s="89">
        <v>276750</v>
      </c>
      <c r="P6" s="89">
        <v>302580</v>
      </c>
      <c r="Q6" s="89">
        <v>225000</v>
      </c>
      <c r="R6" s="89">
        <v>246000</v>
      </c>
      <c r="S6" s="81" t="s">
        <v>121</v>
      </c>
    </row>
    <row r="7" spans="1:20" s="1" customFormat="1">
      <c r="A7" s="4"/>
      <c r="B7" s="4"/>
      <c r="C7" s="4"/>
      <c r="D7" s="4"/>
      <c r="E7" s="4"/>
      <c r="F7" s="4"/>
      <c r="G7" s="4"/>
      <c r="H7" s="4"/>
      <c r="I7" s="4"/>
      <c r="J7" s="4"/>
      <c r="K7" s="4"/>
      <c r="L7" s="4"/>
      <c r="M7" s="4"/>
      <c r="N7" s="4"/>
      <c r="O7" s="4"/>
      <c r="P7" s="4"/>
      <c r="Q7" s="4"/>
      <c r="R7" s="4"/>
      <c r="S7" s="4"/>
    </row>
    <row r="8" spans="1:20">
      <c r="E8" s="39"/>
      <c r="N8" s="418"/>
      <c r="O8" s="419"/>
      <c r="P8" s="417" t="s">
        <v>36</v>
      </c>
      <c r="Q8" s="424" t="s">
        <v>37</v>
      </c>
      <c r="R8" s="401"/>
      <c r="S8" s="422" t="s">
        <v>409</v>
      </c>
    </row>
    <row r="9" spans="1:20" s="63" customFormat="1">
      <c r="E9" s="39"/>
      <c r="N9" s="420"/>
      <c r="O9" s="421"/>
      <c r="P9" s="342"/>
      <c r="Q9" s="92">
        <v>2022</v>
      </c>
      <c r="R9" s="92">
        <v>2023</v>
      </c>
      <c r="S9" s="423"/>
    </row>
    <row r="10" spans="1:20">
      <c r="N10" s="416" t="s">
        <v>38</v>
      </c>
      <c r="O10" s="405"/>
      <c r="P10" s="87">
        <v>1</v>
      </c>
      <c r="Q10" s="102">
        <f>Q6</f>
        <v>225000</v>
      </c>
      <c r="R10" s="86">
        <f>R6</f>
        <v>246000</v>
      </c>
      <c r="S10" s="102">
        <f>Q10+R10</f>
        <v>471000</v>
      </c>
    </row>
    <row r="11" spans="1:20">
      <c r="N11" s="97"/>
      <c r="O11" s="97"/>
      <c r="P11" s="97"/>
      <c r="Q11" s="97"/>
      <c r="R11" s="97"/>
      <c r="S11" s="97"/>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0:O10"/>
    <mergeCell ref="P8:P9"/>
    <mergeCell ref="S3:S4"/>
    <mergeCell ref="N8:O9"/>
    <mergeCell ref="S8:S9"/>
    <mergeCell ref="Q8:R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
  <sheetViews>
    <sheetView topLeftCell="E10" zoomScale="70" zoomScaleNormal="70" workbookViewId="0">
      <selection activeCell="L23" sqref="L23"/>
    </sheetView>
  </sheetViews>
  <sheetFormatPr defaultColWidth="8.85546875" defaultRowHeight="12"/>
  <cols>
    <col min="1" max="1" width="7.28515625" style="34" customWidth="1"/>
    <col min="2" max="2" width="23.140625" style="34" customWidth="1"/>
    <col min="3" max="3" width="38.140625" style="34" customWidth="1"/>
    <col min="4" max="4" width="20.7109375" style="34" customWidth="1"/>
    <col min="5" max="5" width="47.28515625" style="34" customWidth="1"/>
    <col min="6" max="6" width="22.140625" style="34" customWidth="1"/>
    <col min="7" max="7" width="23.140625" style="34" customWidth="1"/>
    <col min="8" max="8" width="49.85546875" style="34" customWidth="1"/>
    <col min="9" max="9" width="23.5703125" style="34" customWidth="1"/>
    <col min="10" max="10" width="23.28515625" style="34" customWidth="1"/>
    <col min="11" max="11" width="22" style="35" customWidth="1"/>
    <col min="12" max="12" width="26.7109375" style="34" customWidth="1"/>
    <col min="13" max="13" width="16.7109375" style="35" customWidth="1"/>
    <col min="14" max="14" width="15.5703125" style="35" customWidth="1"/>
    <col min="15" max="15" width="13.28515625" style="35" customWidth="1"/>
    <col min="16" max="16" width="17" style="35" customWidth="1"/>
    <col min="17" max="17" width="17.140625" style="34" customWidth="1"/>
    <col min="18" max="18" width="18" style="34" customWidth="1"/>
    <col min="19" max="19" width="27.85546875" style="34" customWidth="1"/>
    <col min="20" max="20" width="18" style="34" customWidth="1"/>
    <col min="21" max="16384" width="8.85546875" style="34"/>
  </cols>
  <sheetData>
    <row r="1" spans="1:20" ht="15" customHeight="1">
      <c r="A1" s="312" t="s">
        <v>779</v>
      </c>
      <c r="B1" s="312"/>
      <c r="C1" s="312"/>
      <c r="D1" s="312"/>
      <c r="E1" s="312"/>
      <c r="F1" s="312"/>
      <c r="G1" s="312"/>
      <c r="H1" s="312"/>
      <c r="I1" s="312"/>
      <c r="J1" s="312"/>
      <c r="K1" s="313"/>
      <c r="L1" s="313"/>
      <c r="M1" s="313"/>
      <c r="N1" s="313"/>
      <c r="O1" s="313"/>
      <c r="P1" s="313"/>
      <c r="Q1" s="313"/>
      <c r="R1" s="313"/>
      <c r="S1" s="313"/>
      <c r="T1" s="313"/>
    </row>
    <row r="2" spans="1:20" ht="19.5" customHeight="1"/>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31" t="s">
        <v>15</v>
      </c>
      <c r="K4" s="24" t="s">
        <v>16</v>
      </c>
      <c r="L4" s="315"/>
      <c r="M4" s="31">
        <v>2022</v>
      </c>
      <c r="N4" s="31">
        <v>2023</v>
      </c>
      <c r="O4" s="31">
        <v>2022</v>
      </c>
      <c r="P4" s="31">
        <v>2023</v>
      </c>
      <c r="Q4" s="31">
        <v>2022</v>
      </c>
      <c r="R4" s="31">
        <v>2023</v>
      </c>
      <c r="S4" s="303"/>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36" customFormat="1" ht="240">
      <c r="A6" s="66">
        <v>1</v>
      </c>
      <c r="B6" s="67" t="s">
        <v>563</v>
      </c>
      <c r="C6" s="67" t="s">
        <v>165</v>
      </c>
      <c r="D6" s="67" t="s">
        <v>102</v>
      </c>
      <c r="E6" s="67" t="s">
        <v>562</v>
      </c>
      <c r="F6" s="67" t="s">
        <v>61</v>
      </c>
      <c r="G6" s="16" t="s">
        <v>137</v>
      </c>
      <c r="H6" s="67" t="s">
        <v>104</v>
      </c>
      <c r="I6" s="67" t="s">
        <v>99</v>
      </c>
      <c r="J6" s="67" t="s">
        <v>101</v>
      </c>
      <c r="K6" s="68" t="s">
        <v>166</v>
      </c>
      <c r="L6" s="67" t="s">
        <v>100</v>
      </c>
      <c r="M6" s="67" t="s">
        <v>64</v>
      </c>
      <c r="N6" s="69" t="s">
        <v>66</v>
      </c>
      <c r="O6" s="89">
        <v>15000</v>
      </c>
      <c r="P6" s="89">
        <v>0</v>
      </c>
      <c r="Q6" s="89">
        <v>15000</v>
      </c>
      <c r="R6" s="89">
        <v>0</v>
      </c>
      <c r="S6" s="81" t="s">
        <v>156</v>
      </c>
    </row>
    <row r="7" spans="1:20" s="37" customFormat="1" ht="409.5" customHeight="1">
      <c r="A7" s="66">
        <v>2</v>
      </c>
      <c r="B7" s="126" t="s">
        <v>168</v>
      </c>
      <c r="C7" s="126" t="s">
        <v>586</v>
      </c>
      <c r="D7" s="126" t="s">
        <v>102</v>
      </c>
      <c r="E7" s="126" t="s">
        <v>562</v>
      </c>
      <c r="F7" s="126" t="s">
        <v>136</v>
      </c>
      <c r="G7" s="127" t="s">
        <v>122</v>
      </c>
      <c r="H7" s="126" t="s">
        <v>146</v>
      </c>
      <c r="I7" s="126" t="s">
        <v>564</v>
      </c>
      <c r="J7" s="126" t="s">
        <v>124</v>
      </c>
      <c r="K7" s="126" t="s">
        <v>167</v>
      </c>
      <c r="L7" s="126" t="s">
        <v>123</v>
      </c>
      <c r="M7" s="67" t="s">
        <v>98</v>
      </c>
      <c r="N7" s="69" t="s">
        <v>66</v>
      </c>
      <c r="O7" s="89">
        <v>30000</v>
      </c>
      <c r="P7" s="89">
        <v>0</v>
      </c>
      <c r="Q7" s="89">
        <v>30000</v>
      </c>
      <c r="R7" s="89">
        <v>0</v>
      </c>
      <c r="S7" s="81" t="s">
        <v>156</v>
      </c>
    </row>
    <row r="8" spans="1:20" s="36" customFormat="1" ht="252">
      <c r="A8" s="66">
        <v>3</v>
      </c>
      <c r="B8" s="126" t="s">
        <v>170</v>
      </c>
      <c r="C8" s="126" t="s">
        <v>566</v>
      </c>
      <c r="D8" s="126" t="s">
        <v>102</v>
      </c>
      <c r="E8" s="126" t="s">
        <v>565</v>
      </c>
      <c r="F8" s="126" t="s">
        <v>61</v>
      </c>
      <c r="G8" s="127" t="s">
        <v>138</v>
      </c>
      <c r="H8" s="126" t="s">
        <v>145</v>
      </c>
      <c r="I8" s="126" t="s">
        <v>169</v>
      </c>
      <c r="J8" s="126" t="s">
        <v>172</v>
      </c>
      <c r="K8" s="128" t="s">
        <v>171</v>
      </c>
      <c r="L8" s="126" t="s">
        <v>103</v>
      </c>
      <c r="M8" s="67" t="s">
        <v>64</v>
      </c>
      <c r="N8" s="69" t="s">
        <v>66</v>
      </c>
      <c r="O8" s="89">
        <v>30000</v>
      </c>
      <c r="P8" s="89">
        <v>0</v>
      </c>
      <c r="Q8" s="89">
        <v>30000</v>
      </c>
      <c r="R8" s="89">
        <v>0</v>
      </c>
      <c r="S8" s="81" t="s">
        <v>156</v>
      </c>
    </row>
    <row r="9" spans="1:20" s="36" customFormat="1" ht="268.5" customHeight="1">
      <c r="A9" s="66">
        <v>4</v>
      </c>
      <c r="B9" s="67" t="s">
        <v>67</v>
      </c>
      <c r="C9" s="67" t="s">
        <v>567</v>
      </c>
      <c r="D9" s="126" t="s">
        <v>102</v>
      </c>
      <c r="E9" s="67" t="s">
        <v>562</v>
      </c>
      <c r="F9" s="67" t="s">
        <v>61</v>
      </c>
      <c r="G9" s="16" t="s">
        <v>139</v>
      </c>
      <c r="H9" s="67" t="s">
        <v>145</v>
      </c>
      <c r="I9" s="67" t="s">
        <v>105</v>
      </c>
      <c r="J9" s="67" t="s">
        <v>568</v>
      </c>
      <c r="K9" s="68" t="s">
        <v>173</v>
      </c>
      <c r="L9" s="67" t="s">
        <v>106</v>
      </c>
      <c r="M9" s="67" t="s">
        <v>64</v>
      </c>
      <c r="N9" s="69" t="s">
        <v>66</v>
      </c>
      <c r="O9" s="89">
        <v>25000</v>
      </c>
      <c r="P9" s="89">
        <v>0</v>
      </c>
      <c r="Q9" s="89">
        <v>25000</v>
      </c>
      <c r="R9" s="89">
        <v>0</v>
      </c>
      <c r="S9" s="81" t="s">
        <v>156</v>
      </c>
    </row>
    <row r="10" spans="1:20" s="36" customFormat="1" ht="252">
      <c r="A10" s="66">
        <v>5</v>
      </c>
      <c r="B10" s="67" t="s">
        <v>107</v>
      </c>
      <c r="C10" s="81" t="s">
        <v>570</v>
      </c>
      <c r="D10" s="67" t="s">
        <v>102</v>
      </c>
      <c r="E10" s="67" t="s">
        <v>569</v>
      </c>
      <c r="F10" s="67" t="s">
        <v>61</v>
      </c>
      <c r="G10" s="16" t="s">
        <v>108</v>
      </c>
      <c r="H10" s="67" t="s">
        <v>145</v>
      </c>
      <c r="I10" s="67" t="s">
        <v>71</v>
      </c>
      <c r="J10" s="67" t="s">
        <v>109</v>
      </c>
      <c r="K10" s="68" t="s">
        <v>174</v>
      </c>
      <c r="L10" s="67" t="s">
        <v>103</v>
      </c>
      <c r="M10" s="67" t="s">
        <v>64</v>
      </c>
      <c r="N10" s="69" t="s">
        <v>66</v>
      </c>
      <c r="O10" s="89">
        <v>0</v>
      </c>
      <c r="P10" s="89">
        <v>0</v>
      </c>
      <c r="Q10" s="89">
        <v>0</v>
      </c>
      <c r="R10" s="89">
        <v>0</v>
      </c>
      <c r="S10" s="81" t="s">
        <v>156</v>
      </c>
    </row>
    <row r="11" spans="1:20" s="36" customFormat="1" ht="252">
      <c r="A11" s="67">
        <v>6</v>
      </c>
      <c r="B11" s="67" t="s">
        <v>107</v>
      </c>
      <c r="C11" s="81" t="s">
        <v>571</v>
      </c>
      <c r="D11" s="67" t="s">
        <v>102</v>
      </c>
      <c r="E11" s="67" t="s">
        <v>562</v>
      </c>
      <c r="F11" s="67" t="s">
        <v>61</v>
      </c>
      <c r="G11" s="16" t="s">
        <v>110</v>
      </c>
      <c r="H11" s="67" t="s">
        <v>104</v>
      </c>
      <c r="I11" s="67" t="s">
        <v>111</v>
      </c>
      <c r="J11" s="67" t="s">
        <v>112</v>
      </c>
      <c r="K11" s="68" t="s">
        <v>175</v>
      </c>
      <c r="L11" s="67" t="s">
        <v>103</v>
      </c>
      <c r="M11" s="67" t="s">
        <v>64</v>
      </c>
      <c r="N11" s="69" t="s">
        <v>66</v>
      </c>
      <c r="O11" s="89">
        <v>0</v>
      </c>
      <c r="P11" s="89">
        <v>0</v>
      </c>
      <c r="Q11" s="89">
        <v>0</v>
      </c>
      <c r="R11" s="89">
        <v>0</v>
      </c>
      <c r="S11" s="81" t="s">
        <v>156</v>
      </c>
    </row>
    <row r="12" spans="1:20" ht="12.75" thickBot="1"/>
    <row r="13" spans="1:20" ht="15.75" thickTop="1">
      <c r="O13" s="308"/>
      <c r="P13" s="310" t="s">
        <v>149</v>
      </c>
      <c r="Q13" s="306" t="s">
        <v>150</v>
      </c>
      <c r="R13" s="307"/>
      <c r="S13" s="304" t="s">
        <v>409</v>
      </c>
    </row>
    <row r="14" spans="1:20" ht="15">
      <c r="O14" s="309"/>
      <c r="P14" s="311"/>
      <c r="Q14" s="124">
        <v>2022</v>
      </c>
      <c r="R14" s="124">
        <v>2023</v>
      </c>
      <c r="S14" s="305"/>
    </row>
    <row r="15" spans="1:20" ht="15.75" thickBot="1">
      <c r="O15" s="241" t="s">
        <v>58</v>
      </c>
      <c r="P15" s="242">
        <v>6</v>
      </c>
      <c r="Q15" s="243">
        <f>Q6+Q7+Q8+Q9+Q10</f>
        <v>100000</v>
      </c>
      <c r="R15" s="243">
        <v>0</v>
      </c>
      <c r="S15" s="244">
        <f>Q15+R15</f>
        <v>100000</v>
      </c>
    </row>
    <row r="16" spans="1:20" ht="12.75" thickTop="1"/>
  </sheetData>
  <mergeCells count="20">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S13:S14"/>
    <mergeCell ref="Q13:R13"/>
    <mergeCell ref="O13:O14"/>
    <mergeCell ref="P13:P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6"/>
  <sheetViews>
    <sheetView view="pageBreakPreview" topLeftCell="A9" zoomScale="110" zoomScaleNormal="90" zoomScaleSheetLayoutView="110" workbookViewId="0">
      <selection activeCell="H12" sqref="H12"/>
    </sheetView>
  </sheetViews>
  <sheetFormatPr defaultColWidth="9.140625" defaultRowHeight="15"/>
  <cols>
    <col min="1" max="1" width="7.28515625" style="8" customWidth="1"/>
    <col min="2" max="2" width="27.85546875" style="8" customWidth="1"/>
    <col min="3" max="3" width="45.5703125" style="8" customWidth="1"/>
    <col min="4" max="4" width="24.5703125" style="8" customWidth="1"/>
    <col min="5" max="5" width="84.285156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5.140625" style="12" customWidth="1"/>
    <col min="17" max="17" width="17.140625" style="8" customWidth="1"/>
    <col min="18" max="18" width="18" style="8" customWidth="1"/>
    <col min="19" max="19" width="20" style="8" customWidth="1"/>
    <col min="20" max="16384" width="9.140625" style="8"/>
  </cols>
  <sheetData>
    <row r="1" spans="1:20">
      <c r="A1" s="324" t="s">
        <v>789</v>
      </c>
      <c r="B1" s="324"/>
      <c r="C1" s="324"/>
      <c r="D1" s="324"/>
      <c r="E1" s="324"/>
      <c r="F1" s="324"/>
      <c r="G1" s="324"/>
      <c r="H1" s="324"/>
      <c r="I1" s="324"/>
      <c r="J1" s="324"/>
      <c r="K1" s="325"/>
      <c r="L1" s="325"/>
      <c r="M1" s="325"/>
      <c r="N1" s="325"/>
      <c r="O1" s="325"/>
      <c r="P1" s="325"/>
      <c r="Q1" s="325"/>
      <c r="R1" s="325"/>
      <c r="S1" s="325"/>
      <c r="T1" s="325"/>
    </row>
    <row r="3" spans="1:20" ht="42.75" customHeight="1">
      <c r="A3" s="314" t="s">
        <v>0</v>
      </c>
      <c r="B3" s="314" t="s">
        <v>1</v>
      </c>
      <c r="C3" s="314" t="s">
        <v>2</v>
      </c>
      <c r="D3" s="314" t="s">
        <v>3</v>
      </c>
      <c r="E3" s="314" t="s">
        <v>4</v>
      </c>
      <c r="F3" s="314" t="s">
        <v>5</v>
      </c>
      <c r="G3" s="314" t="s">
        <v>6</v>
      </c>
      <c r="H3" s="314" t="s">
        <v>7</v>
      </c>
      <c r="I3" s="314" t="s">
        <v>8</v>
      </c>
      <c r="J3" s="297" t="s">
        <v>9</v>
      </c>
      <c r="K3" s="298"/>
      <c r="L3" s="314" t="s">
        <v>10</v>
      </c>
      <c r="M3" s="297" t="s">
        <v>11</v>
      </c>
      <c r="N3" s="298"/>
      <c r="O3" s="297" t="s">
        <v>12</v>
      </c>
      <c r="P3" s="298"/>
      <c r="Q3" s="297" t="s">
        <v>13</v>
      </c>
      <c r="R3" s="298"/>
      <c r="S3" s="303" t="s">
        <v>14</v>
      </c>
    </row>
    <row r="4" spans="1:20">
      <c r="A4" s="315"/>
      <c r="B4" s="315"/>
      <c r="C4" s="315"/>
      <c r="D4" s="315"/>
      <c r="E4" s="326"/>
      <c r="F4" s="326"/>
      <c r="G4" s="326"/>
      <c r="H4" s="326"/>
      <c r="I4" s="326"/>
      <c r="J4" s="148" t="s">
        <v>15</v>
      </c>
      <c r="K4" s="53" t="s">
        <v>16</v>
      </c>
      <c r="L4" s="326"/>
      <c r="M4" s="148">
        <v>2022</v>
      </c>
      <c r="N4" s="148">
        <v>2023</v>
      </c>
      <c r="O4" s="148">
        <v>2022</v>
      </c>
      <c r="P4" s="148">
        <v>2023</v>
      </c>
      <c r="Q4" s="148">
        <v>2022</v>
      </c>
      <c r="R4" s="148">
        <v>2023</v>
      </c>
      <c r="S4" s="327"/>
    </row>
    <row r="5" spans="1:20">
      <c r="A5" s="146" t="s">
        <v>17</v>
      </c>
      <c r="B5" s="111" t="s">
        <v>18</v>
      </c>
      <c r="C5" s="146" t="s">
        <v>19</v>
      </c>
      <c r="D5" s="146" t="s">
        <v>20</v>
      </c>
      <c r="E5" s="146" t="s">
        <v>21</v>
      </c>
      <c r="F5" s="146" t="s">
        <v>22</v>
      </c>
      <c r="G5" s="147"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74" customFormat="1" ht="127.5" customHeight="1">
      <c r="A6" s="133">
        <v>1</v>
      </c>
      <c r="B6" s="131" t="s">
        <v>572</v>
      </c>
      <c r="C6" s="67" t="s">
        <v>579</v>
      </c>
      <c r="D6" s="133" t="s">
        <v>573</v>
      </c>
      <c r="E6" s="131" t="s">
        <v>574</v>
      </c>
      <c r="F6" s="81" t="s">
        <v>262</v>
      </c>
      <c r="G6" s="132" t="s">
        <v>263</v>
      </c>
      <c r="H6" s="133" t="s">
        <v>115</v>
      </c>
      <c r="I6" s="133" t="s">
        <v>264</v>
      </c>
      <c r="J6" s="133" t="s">
        <v>546</v>
      </c>
      <c r="K6" s="134" t="s">
        <v>547</v>
      </c>
      <c r="L6" s="133" t="s">
        <v>265</v>
      </c>
      <c r="M6" s="133" t="s">
        <v>266</v>
      </c>
      <c r="N6" s="133" t="s">
        <v>66</v>
      </c>
      <c r="O6" s="149">
        <v>3500</v>
      </c>
      <c r="P6" s="149">
        <v>0</v>
      </c>
      <c r="Q6" s="149">
        <v>3500</v>
      </c>
      <c r="R6" s="149">
        <v>0</v>
      </c>
      <c r="S6" s="133" t="s">
        <v>141</v>
      </c>
      <c r="T6" s="64"/>
    </row>
    <row r="7" spans="1:20" s="74" customFormat="1" ht="116.25" customHeight="1">
      <c r="A7" s="137">
        <v>2</v>
      </c>
      <c r="B7" s="131" t="s">
        <v>59</v>
      </c>
      <c r="C7" s="67" t="s">
        <v>580</v>
      </c>
      <c r="D7" s="133" t="s">
        <v>573</v>
      </c>
      <c r="E7" s="67" t="s">
        <v>578</v>
      </c>
      <c r="F7" s="67" t="s">
        <v>61</v>
      </c>
      <c r="G7" s="16" t="s">
        <v>267</v>
      </c>
      <c r="H7" s="67" t="s">
        <v>268</v>
      </c>
      <c r="I7" s="133" t="s">
        <v>575</v>
      </c>
      <c r="J7" s="67" t="s">
        <v>581</v>
      </c>
      <c r="K7" s="182" t="s">
        <v>582</v>
      </c>
      <c r="L7" s="67" t="s">
        <v>576</v>
      </c>
      <c r="M7" s="67" t="s">
        <v>577</v>
      </c>
      <c r="N7" s="133" t="s">
        <v>66</v>
      </c>
      <c r="O7" s="149">
        <v>3200</v>
      </c>
      <c r="P7" s="228">
        <v>0</v>
      </c>
      <c r="Q7" s="149">
        <v>3200</v>
      </c>
      <c r="R7" s="228">
        <v>0</v>
      </c>
      <c r="S7" s="133" t="s">
        <v>141</v>
      </c>
      <c r="T7" s="64"/>
    </row>
    <row r="8" spans="1:20" s="64" customFormat="1" ht="216">
      <c r="A8" s="137">
        <v>3</v>
      </c>
      <c r="B8" s="131" t="s">
        <v>59</v>
      </c>
      <c r="C8" s="67" t="s">
        <v>806</v>
      </c>
      <c r="D8" s="131" t="s">
        <v>585</v>
      </c>
      <c r="E8" s="133" t="s">
        <v>583</v>
      </c>
      <c r="F8" s="133" t="s">
        <v>61</v>
      </c>
      <c r="G8" s="132" t="s">
        <v>270</v>
      </c>
      <c r="H8" s="133" t="s">
        <v>271</v>
      </c>
      <c r="I8" s="133" t="s">
        <v>584</v>
      </c>
      <c r="J8" s="133" t="s">
        <v>587</v>
      </c>
      <c r="K8" s="133" t="s">
        <v>588</v>
      </c>
      <c r="L8" s="133" t="s">
        <v>550</v>
      </c>
      <c r="M8" s="67" t="s">
        <v>64</v>
      </c>
      <c r="N8" s="133" t="s">
        <v>66</v>
      </c>
      <c r="O8" s="228">
        <v>205300</v>
      </c>
      <c r="P8" s="228">
        <v>0</v>
      </c>
      <c r="Q8" s="228">
        <v>205300</v>
      </c>
      <c r="R8" s="228">
        <v>0</v>
      </c>
      <c r="S8" s="131" t="s">
        <v>141</v>
      </c>
    </row>
    <row r="9" spans="1:20" s="64" customFormat="1" ht="144">
      <c r="A9" s="137">
        <v>4</v>
      </c>
      <c r="B9" s="131" t="s">
        <v>59</v>
      </c>
      <c r="C9" s="67" t="s">
        <v>590</v>
      </c>
      <c r="D9" s="133" t="s">
        <v>573</v>
      </c>
      <c r="E9" s="133" t="s">
        <v>132</v>
      </c>
      <c r="F9" s="133" t="s">
        <v>61</v>
      </c>
      <c r="G9" s="132" t="s">
        <v>62</v>
      </c>
      <c r="H9" s="133" t="s">
        <v>591</v>
      </c>
      <c r="I9" s="133" t="s">
        <v>206</v>
      </c>
      <c r="J9" s="133" t="s">
        <v>805</v>
      </c>
      <c r="K9" s="136" t="s">
        <v>804</v>
      </c>
      <c r="L9" s="133" t="s">
        <v>589</v>
      </c>
      <c r="M9" s="137" t="s">
        <v>142</v>
      </c>
      <c r="N9" s="133" t="s">
        <v>66</v>
      </c>
      <c r="O9" s="228">
        <v>88000</v>
      </c>
      <c r="P9" s="228">
        <v>0</v>
      </c>
      <c r="Q9" s="228">
        <v>88000</v>
      </c>
      <c r="R9" s="228">
        <v>0</v>
      </c>
      <c r="S9" s="131" t="s">
        <v>141</v>
      </c>
    </row>
    <row r="10" spans="1:20" s="64" customFormat="1" ht="276">
      <c r="A10" s="137">
        <v>5</v>
      </c>
      <c r="B10" s="70" t="s">
        <v>59</v>
      </c>
      <c r="C10" s="67" t="s">
        <v>592</v>
      </c>
      <c r="D10" s="70" t="s">
        <v>585</v>
      </c>
      <c r="E10" s="70" t="s">
        <v>548</v>
      </c>
      <c r="F10" s="70" t="s">
        <v>61</v>
      </c>
      <c r="G10" s="72" t="s">
        <v>549</v>
      </c>
      <c r="H10" s="70" t="s">
        <v>271</v>
      </c>
      <c r="I10" s="70" t="s">
        <v>71</v>
      </c>
      <c r="J10" s="67" t="s">
        <v>114</v>
      </c>
      <c r="K10" s="80">
        <v>1</v>
      </c>
      <c r="L10" s="70" t="s">
        <v>550</v>
      </c>
      <c r="M10" s="67" t="s">
        <v>64</v>
      </c>
      <c r="N10" s="133" t="s">
        <v>66</v>
      </c>
      <c r="O10" s="90">
        <v>0</v>
      </c>
      <c r="P10" s="90">
        <v>0</v>
      </c>
      <c r="Q10" s="89">
        <v>0</v>
      </c>
      <c r="R10" s="90">
        <v>0</v>
      </c>
      <c r="S10" s="131" t="s">
        <v>141</v>
      </c>
    </row>
    <row r="11" spans="1:20" s="64" customFormat="1" ht="15.75" thickBot="1">
      <c r="A11" s="11"/>
      <c r="B11" s="11"/>
      <c r="C11" s="11"/>
      <c r="D11" s="11"/>
      <c r="E11" s="11"/>
      <c r="F11" s="11"/>
      <c r="G11" s="11"/>
      <c r="H11" s="11"/>
      <c r="I11" s="11"/>
      <c r="J11" s="11"/>
      <c r="K11" s="11"/>
      <c r="L11" s="11"/>
      <c r="M11" s="11"/>
      <c r="N11" s="11"/>
      <c r="O11" s="11"/>
      <c r="P11" s="11"/>
      <c r="Q11" s="11"/>
      <c r="R11" s="11"/>
      <c r="S11" s="11"/>
    </row>
    <row r="12" spans="1:20" s="64" customFormat="1" ht="15.75" thickTop="1">
      <c r="A12" s="11"/>
      <c r="B12" s="11"/>
      <c r="C12" s="11"/>
      <c r="D12" s="11"/>
      <c r="E12" s="11"/>
      <c r="F12" s="11"/>
      <c r="G12" s="11"/>
      <c r="H12" s="11"/>
      <c r="I12" s="11"/>
      <c r="J12" s="11"/>
      <c r="K12" s="11"/>
      <c r="L12" s="11"/>
      <c r="M12" s="328"/>
      <c r="N12" s="329"/>
      <c r="O12" s="316" t="s">
        <v>36</v>
      </c>
      <c r="P12" s="318" t="s">
        <v>37</v>
      </c>
      <c r="Q12" s="319"/>
      <c r="R12" s="320" t="s">
        <v>409</v>
      </c>
      <c r="S12" s="11"/>
      <c r="T12" s="62"/>
    </row>
    <row r="13" spans="1:20" s="64" customFormat="1">
      <c r="A13" s="11"/>
      <c r="B13" s="11"/>
      <c r="C13" s="11"/>
      <c r="D13" s="11"/>
      <c r="E13" s="11"/>
      <c r="F13" s="11"/>
      <c r="G13" s="11"/>
      <c r="H13" s="11"/>
      <c r="I13" s="11"/>
      <c r="J13" s="11"/>
      <c r="K13" s="11"/>
      <c r="L13" s="11"/>
      <c r="M13" s="330"/>
      <c r="N13" s="331"/>
      <c r="O13" s="317"/>
      <c r="P13" s="192">
        <v>2022</v>
      </c>
      <c r="Q13" s="192">
        <v>2023</v>
      </c>
      <c r="R13" s="321"/>
      <c r="S13" s="11"/>
      <c r="T13" s="62"/>
    </row>
    <row r="14" spans="1:20" s="64" customFormat="1" ht="15.75" thickBot="1">
      <c r="A14" s="11"/>
      <c r="B14" s="11"/>
      <c r="C14" s="11"/>
      <c r="D14" s="11"/>
      <c r="E14" s="11"/>
      <c r="F14" s="11"/>
      <c r="G14" s="11"/>
      <c r="H14" s="11"/>
      <c r="I14" s="11"/>
      <c r="J14" s="11"/>
      <c r="K14" s="11"/>
      <c r="L14" s="11"/>
      <c r="M14" s="322" t="s">
        <v>38</v>
      </c>
      <c r="N14" s="323"/>
      <c r="O14" s="245">
        <v>5</v>
      </c>
      <c r="P14" s="246">
        <f>Q10+Q9+Q8+Q7+Q6</f>
        <v>300000</v>
      </c>
      <c r="Q14" s="246">
        <v>0</v>
      </c>
      <c r="R14" s="247">
        <f>P14+Q14</f>
        <v>300000</v>
      </c>
      <c r="S14" s="11"/>
      <c r="T14" s="62"/>
    </row>
    <row r="15" spans="1:20" s="64" customFormat="1" ht="15.75" thickTop="1">
      <c r="A15" s="73"/>
      <c r="B15" s="73"/>
      <c r="C15" s="73"/>
      <c r="D15" s="73"/>
      <c r="E15" s="73"/>
      <c r="F15" s="73"/>
      <c r="G15" s="73"/>
      <c r="H15" s="73"/>
      <c r="I15" s="73"/>
      <c r="J15" s="73"/>
      <c r="K15" s="73"/>
      <c r="L15" s="73"/>
      <c r="M15" s="73"/>
      <c r="N15" s="73"/>
      <c r="O15" s="73"/>
      <c r="P15" s="73"/>
      <c r="Q15" s="73"/>
      <c r="R15" s="73"/>
      <c r="S15" s="73"/>
      <c r="T15" s="62"/>
    </row>
    <row r="16" spans="1:20">
      <c r="T16" s="6"/>
    </row>
  </sheetData>
  <mergeCells count="21">
    <mergeCell ref="M14:N14"/>
    <mergeCell ref="A1:T1"/>
    <mergeCell ref="A3:A4"/>
    <mergeCell ref="B3:B4"/>
    <mergeCell ref="C3:C4"/>
    <mergeCell ref="D3:D4"/>
    <mergeCell ref="E3:E4"/>
    <mergeCell ref="F3:F4"/>
    <mergeCell ref="G3:G4"/>
    <mergeCell ref="H3:H4"/>
    <mergeCell ref="I3:I4"/>
    <mergeCell ref="J3:K3"/>
    <mergeCell ref="L3:L4"/>
    <mergeCell ref="M3:N3"/>
    <mergeCell ref="S3:S4"/>
    <mergeCell ref="M12:N13"/>
    <mergeCell ref="O12:O13"/>
    <mergeCell ref="O3:P3"/>
    <mergeCell ref="Q3:R3"/>
    <mergeCell ref="P12:Q12"/>
    <mergeCell ref="R12:R1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K10" zoomScale="150" zoomScaleNormal="150" workbookViewId="0">
      <selection activeCell="C10" sqref="C10"/>
    </sheetView>
  </sheetViews>
  <sheetFormatPr defaultColWidth="9.140625" defaultRowHeight="15"/>
  <cols>
    <col min="1" max="1" width="7.28515625" style="8" customWidth="1"/>
    <col min="2" max="2" width="26.28515625" style="8" customWidth="1"/>
    <col min="3" max="3" width="82.42578125" style="8" customWidth="1"/>
    <col min="4" max="4" width="20.7109375" style="8" customWidth="1"/>
    <col min="5" max="5" width="49.85546875" style="8" customWidth="1"/>
    <col min="6" max="6" width="21.28515625" style="8" customWidth="1"/>
    <col min="7" max="7" width="22.28515625" style="8" bestFit="1"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7" style="12" customWidth="1"/>
    <col min="17" max="17" width="17.140625" style="8" customWidth="1"/>
    <col min="18" max="18" width="18" style="8" customWidth="1"/>
    <col min="19" max="19" width="19.7109375" style="8" customWidth="1"/>
    <col min="20" max="16384" width="9.140625" style="8"/>
  </cols>
  <sheetData>
    <row r="1" spans="1:20" ht="15.75" customHeight="1">
      <c r="A1" s="333" t="s">
        <v>791</v>
      </c>
      <c r="B1" s="333"/>
      <c r="C1" s="333"/>
      <c r="D1" s="333"/>
      <c r="E1" s="333"/>
      <c r="F1" s="333"/>
      <c r="G1" s="333"/>
      <c r="H1" s="333"/>
      <c r="I1" s="333"/>
      <c r="J1" s="333"/>
      <c r="K1" s="334"/>
      <c r="L1" s="334"/>
      <c r="M1" s="334"/>
      <c r="N1" s="334"/>
      <c r="O1" s="334"/>
      <c r="P1" s="334"/>
      <c r="Q1" s="334"/>
      <c r="R1" s="334"/>
      <c r="S1" s="334"/>
      <c r="T1" s="334"/>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115" t="s">
        <v>15</v>
      </c>
      <c r="K4" s="53" t="s">
        <v>16</v>
      </c>
      <c r="L4" s="315"/>
      <c r="M4" s="115">
        <v>2022</v>
      </c>
      <c r="N4" s="115">
        <v>2023</v>
      </c>
      <c r="O4" s="115">
        <v>2022</v>
      </c>
      <c r="P4" s="115">
        <v>2023</v>
      </c>
      <c r="Q4" s="115">
        <v>2022</v>
      </c>
      <c r="R4" s="115">
        <v>2023</v>
      </c>
      <c r="S4" s="303"/>
    </row>
    <row r="5" spans="1:20">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20" s="6" customFormat="1" ht="252">
      <c r="A6" s="139">
        <v>1</v>
      </c>
      <c r="B6" s="133" t="s">
        <v>68</v>
      </c>
      <c r="C6" s="140" t="s">
        <v>594</v>
      </c>
      <c r="D6" s="141" t="s">
        <v>60</v>
      </c>
      <c r="E6" s="141" t="s">
        <v>336</v>
      </c>
      <c r="F6" s="133" t="s">
        <v>276</v>
      </c>
      <c r="G6" s="132" t="s">
        <v>335</v>
      </c>
      <c r="H6" s="133" t="s">
        <v>272</v>
      </c>
      <c r="I6" s="133" t="s">
        <v>593</v>
      </c>
      <c r="J6" s="133" t="s">
        <v>595</v>
      </c>
      <c r="K6" s="134" t="s">
        <v>273</v>
      </c>
      <c r="L6" s="133" t="s">
        <v>65</v>
      </c>
      <c r="M6" s="133" t="s">
        <v>274</v>
      </c>
      <c r="N6" s="135" t="s">
        <v>66</v>
      </c>
      <c r="O6" s="149">
        <v>35000</v>
      </c>
      <c r="P6" s="149">
        <v>0</v>
      </c>
      <c r="Q6" s="149">
        <v>35000</v>
      </c>
      <c r="R6" s="149">
        <v>0</v>
      </c>
      <c r="S6" s="140" t="s">
        <v>153</v>
      </c>
    </row>
    <row r="7" spans="1:20" s="7" customFormat="1" ht="265.5" customHeight="1">
      <c r="A7" s="139">
        <v>2</v>
      </c>
      <c r="B7" s="133" t="s">
        <v>68</v>
      </c>
      <c r="C7" s="140" t="s">
        <v>597</v>
      </c>
      <c r="D7" s="141" t="s">
        <v>275</v>
      </c>
      <c r="E7" s="141" t="s">
        <v>596</v>
      </c>
      <c r="F7" s="133" t="s">
        <v>276</v>
      </c>
      <c r="G7" s="132" t="s">
        <v>277</v>
      </c>
      <c r="H7" s="133" t="s">
        <v>278</v>
      </c>
      <c r="I7" s="133" t="s">
        <v>279</v>
      </c>
      <c r="J7" s="133" t="s">
        <v>280</v>
      </c>
      <c r="K7" s="134" t="s">
        <v>281</v>
      </c>
      <c r="L7" s="133" t="s">
        <v>282</v>
      </c>
      <c r="M7" s="133" t="s">
        <v>274</v>
      </c>
      <c r="N7" s="135" t="s">
        <v>66</v>
      </c>
      <c r="O7" s="149">
        <v>500</v>
      </c>
      <c r="P7" s="149">
        <v>0</v>
      </c>
      <c r="Q7" s="149">
        <v>0</v>
      </c>
      <c r="R7" s="149">
        <v>0</v>
      </c>
      <c r="S7" s="140" t="s">
        <v>153</v>
      </c>
    </row>
    <row r="8" spans="1:20" ht="240">
      <c r="A8" s="139">
        <v>3</v>
      </c>
      <c r="B8" s="133" t="s">
        <v>59</v>
      </c>
      <c r="C8" s="140" t="s">
        <v>599</v>
      </c>
      <c r="D8" s="141" t="s">
        <v>60</v>
      </c>
      <c r="E8" s="141" t="s">
        <v>598</v>
      </c>
      <c r="F8" s="133" t="s">
        <v>61</v>
      </c>
      <c r="G8" s="132" t="s">
        <v>283</v>
      </c>
      <c r="H8" s="133" t="s">
        <v>284</v>
      </c>
      <c r="I8" s="133" t="s">
        <v>285</v>
      </c>
      <c r="J8" s="133" t="s">
        <v>286</v>
      </c>
      <c r="K8" s="134" t="s">
        <v>287</v>
      </c>
      <c r="L8" s="133" t="s">
        <v>65</v>
      </c>
      <c r="M8" s="133" t="s">
        <v>274</v>
      </c>
      <c r="N8" s="135" t="s">
        <v>66</v>
      </c>
      <c r="O8" s="149">
        <v>0</v>
      </c>
      <c r="P8" s="149">
        <v>0</v>
      </c>
      <c r="Q8" s="149">
        <v>0</v>
      </c>
      <c r="R8" s="149">
        <v>0</v>
      </c>
      <c r="S8" s="140" t="s">
        <v>153</v>
      </c>
    </row>
    <row r="9" spans="1:20" ht="21.75" customHeight="1">
      <c r="A9" s="332" t="s">
        <v>288</v>
      </c>
      <c r="B9" s="332"/>
      <c r="C9" s="332"/>
      <c r="D9" s="332"/>
      <c r="E9" s="332"/>
      <c r="F9" s="332"/>
      <c r="G9" s="332"/>
      <c r="H9" s="332"/>
      <c r="I9" s="332"/>
      <c r="J9" s="332"/>
      <c r="K9" s="332"/>
      <c r="L9" s="332"/>
      <c r="M9" s="332"/>
      <c r="N9" s="332"/>
      <c r="O9" s="332"/>
      <c r="P9" s="332"/>
      <c r="Q9" s="332"/>
      <c r="R9" s="332"/>
      <c r="S9" s="332"/>
    </row>
    <row r="10" spans="1:20" ht="240">
      <c r="A10" s="184">
        <v>4</v>
      </c>
      <c r="B10" s="133" t="s">
        <v>59</v>
      </c>
      <c r="C10" s="140" t="s">
        <v>599</v>
      </c>
      <c r="D10" s="141" t="s">
        <v>60</v>
      </c>
      <c r="E10" s="141" t="s">
        <v>598</v>
      </c>
      <c r="F10" s="133" t="s">
        <v>61</v>
      </c>
      <c r="G10" s="132" t="s">
        <v>446</v>
      </c>
      <c r="H10" s="133" t="s">
        <v>284</v>
      </c>
      <c r="I10" s="133" t="s">
        <v>600</v>
      </c>
      <c r="J10" s="133" t="s">
        <v>601</v>
      </c>
      <c r="K10" s="134" t="s">
        <v>602</v>
      </c>
      <c r="L10" s="133" t="s">
        <v>65</v>
      </c>
      <c r="M10" s="133" t="s">
        <v>274</v>
      </c>
      <c r="N10" s="135" t="s">
        <v>66</v>
      </c>
      <c r="O10" s="149">
        <v>0</v>
      </c>
      <c r="P10" s="149">
        <v>0</v>
      </c>
      <c r="Q10" s="149">
        <v>0</v>
      </c>
      <c r="R10" s="149">
        <v>0</v>
      </c>
      <c r="S10" s="140" t="s">
        <v>153</v>
      </c>
    </row>
    <row r="11" spans="1:20" ht="15.75" thickBot="1">
      <c r="A11" s="73"/>
      <c r="B11" s="73"/>
      <c r="C11" s="73"/>
      <c r="D11" s="73"/>
      <c r="E11" s="142"/>
      <c r="F11" s="73"/>
      <c r="G11" s="73"/>
      <c r="H11" s="73"/>
      <c r="I11" s="73"/>
      <c r="J11" s="73"/>
      <c r="K11" s="73"/>
      <c r="L11" s="73"/>
      <c r="M11" s="73"/>
      <c r="N11" s="73"/>
      <c r="O11" s="73"/>
      <c r="P11" s="73"/>
      <c r="Q11" s="73"/>
      <c r="R11" s="73"/>
      <c r="S11" s="73"/>
    </row>
    <row r="12" spans="1:20" ht="15.75" thickTop="1">
      <c r="A12" s="73"/>
      <c r="B12" s="73"/>
      <c r="C12" s="73"/>
      <c r="D12" s="73"/>
      <c r="E12" s="73"/>
      <c r="F12" s="73"/>
      <c r="G12" s="73"/>
      <c r="H12" s="73"/>
      <c r="I12" s="73"/>
      <c r="J12" s="73"/>
      <c r="K12" s="73"/>
      <c r="L12" s="73"/>
      <c r="M12" s="73"/>
      <c r="N12" s="328"/>
      <c r="O12" s="329"/>
      <c r="P12" s="316" t="s">
        <v>36</v>
      </c>
      <c r="Q12" s="318" t="s">
        <v>37</v>
      </c>
      <c r="R12" s="319"/>
      <c r="S12" s="320" t="s">
        <v>409</v>
      </c>
    </row>
    <row r="13" spans="1:20">
      <c r="N13" s="330"/>
      <c r="O13" s="331"/>
      <c r="P13" s="317"/>
      <c r="Q13" s="192">
        <v>2022</v>
      </c>
      <c r="R13" s="192">
        <v>2023</v>
      </c>
      <c r="S13" s="321"/>
    </row>
    <row r="14" spans="1:20" ht="15.75" thickBot="1">
      <c r="N14" s="322" t="s">
        <v>38</v>
      </c>
      <c r="O14" s="323"/>
      <c r="P14" s="245">
        <v>4</v>
      </c>
      <c r="Q14" s="246">
        <f>Q10+Q8+Q7+Q6</f>
        <v>35000</v>
      </c>
      <c r="R14" s="246">
        <v>0</v>
      </c>
      <c r="S14" s="247">
        <f>Q14+R14</f>
        <v>35000</v>
      </c>
    </row>
    <row r="15" spans="1:20" ht="15.75" thickTop="1">
      <c r="Q15" s="125"/>
    </row>
  </sheetData>
  <mergeCells count="22">
    <mergeCell ref="A1:T1"/>
    <mergeCell ref="A3:A4"/>
    <mergeCell ref="B3:B4"/>
    <mergeCell ref="C3:C4"/>
    <mergeCell ref="D3:D4"/>
    <mergeCell ref="E3:E4"/>
    <mergeCell ref="F3:F4"/>
    <mergeCell ref="G3:G4"/>
    <mergeCell ref="H3:H4"/>
    <mergeCell ref="I3:I4"/>
    <mergeCell ref="J3:K3"/>
    <mergeCell ref="L3:L4"/>
    <mergeCell ref="N14:O14"/>
    <mergeCell ref="A9:S9"/>
    <mergeCell ref="M3:N3"/>
    <mergeCell ref="O3:P3"/>
    <mergeCell ref="Q3:R3"/>
    <mergeCell ref="S3:S4"/>
    <mergeCell ref="N12:O13"/>
    <mergeCell ref="P12:P13"/>
    <mergeCell ref="Q12:R12"/>
    <mergeCell ref="S12:S13"/>
  </mergeCells>
  <pageMargins left="0.7" right="0.7" top="0.75" bottom="0.75" header="0.3" footer="0.3"/>
  <pageSetup paperSize="9" orientation="portrait" r:id="rId1"/>
  <ignoredErrors>
    <ignoredError sqref="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5"/>
  <sheetViews>
    <sheetView topLeftCell="G9" zoomScale="90" zoomScaleNormal="90" zoomScaleSheetLayoutView="90" workbookViewId="0">
      <selection activeCell="A11" sqref="A11:XFD11"/>
    </sheetView>
  </sheetViews>
  <sheetFormatPr defaultColWidth="9.140625" defaultRowHeight="15"/>
  <cols>
    <col min="1" max="1" width="7.28515625" style="8" customWidth="1"/>
    <col min="2" max="2" width="19.7109375" style="8" customWidth="1"/>
    <col min="3" max="3" width="61.7109375" style="8" customWidth="1"/>
    <col min="4" max="4" width="20.7109375" style="8" customWidth="1"/>
    <col min="5" max="5" width="46.425781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7" style="12" customWidth="1"/>
    <col min="17" max="17" width="17.140625" style="8" customWidth="1"/>
    <col min="18" max="18" width="18" style="8" customWidth="1"/>
    <col min="19" max="19" width="21.85546875" style="8" customWidth="1"/>
    <col min="20" max="16384" width="9.140625" style="8"/>
  </cols>
  <sheetData>
    <row r="1" spans="1:19" ht="15.75">
      <c r="A1" s="333" t="s">
        <v>792</v>
      </c>
      <c r="B1" s="333"/>
      <c r="C1" s="333"/>
      <c r="D1" s="333"/>
      <c r="E1" s="333"/>
      <c r="F1" s="333"/>
      <c r="G1" s="333"/>
      <c r="H1" s="333"/>
      <c r="I1" s="333"/>
      <c r="J1" s="333"/>
      <c r="K1" s="334"/>
      <c r="L1" s="334"/>
      <c r="M1" s="334"/>
      <c r="N1" s="334"/>
      <c r="O1" s="334"/>
      <c r="P1" s="334"/>
      <c r="Q1" s="334"/>
      <c r="R1" s="334"/>
      <c r="S1" s="334"/>
    </row>
    <row r="3" spans="1:19"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19">
      <c r="A4" s="315"/>
      <c r="B4" s="315"/>
      <c r="C4" s="315"/>
      <c r="D4" s="315"/>
      <c r="E4" s="315"/>
      <c r="F4" s="315"/>
      <c r="G4" s="315"/>
      <c r="H4" s="315"/>
      <c r="I4" s="315"/>
      <c r="J4" s="115" t="s">
        <v>15</v>
      </c>
      <c r="K4" s="53" t="s">
        <v>16</v>
      </c>
      <c r="L4" s="315"/>
      <c r="M4" s="143">
        <v>2022</v>
      </c>
      <c r="N4" s="143">
        <v>2023</v>
      </c>
      <c r="O4" s="143">
        <v>2022</v>
      </c>
      <c r="P4" s="143">
        <v>2023</v>
      </c>
      <c r="Q4" s="143">
        <v>2022</v>
      </c>
      <c r="R4" s="143">
        <v>2023</v>
      </c>
      <c r="S4" s="303"/>
    </row>
    <row r="5" spans="1:19">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19" s="6" customFormat="1" ht="225">
      <c r="A6" s="67">
        <v>1</v>
      </c>
      <c r="B6" s="13" t="s">
        <v>82</v>
      </c>
      <c r="C6" s="13" t="s">
        <v>461</v>
      </c>
      <c r="D6" s="13" t="s">
        <v>83</v>
      </c>
      <c r="E6" s="13" t="s">
        <v>151</v>
      </c>
      <c r="F6" s="13" t="s">
        <v>84</v>
      </c>
      <c r="G6" s="15" t="s">
        <v>85</v>
      </c>
      <c r="H6" s="13" t="s">
        <v>86</v>
      </c>
      <c r="I6" s="13" t="s">
        <v>87</v>
      </c>
      <c r="J6" s="13" t="s">
        <v>462</v>
      </c>
      <c r="K6" s="65" t="s">
        <v>463</v>
      </c>
      <c r="L6" s="13" t="s">
        <v>88</v>
      </c>
      <c r="M6" s="13" t="s">
        <v>64</v>
      </c>
      <c r="N6" s="13" t="s">
        <v>63</v>
      </c>
      <c r="O6" s="93">
        <v>0</v>
      </c>
      <c r="P6" s="94">
        <v>0</v>
      </c>
      <c r="Q6" s="93">
        <v>0</v>
      </c>
      <c r="R6" s="94">
        <v>0</v>
      </c>
      <c r="S6" s="13" t="s">
        <v>157</v>
      </c>
    </row>
    <row r="7" spans="1:19" ht="225">
      <c r="A7" s="67">
        <v>2</v>
      </c>
      <c r="B7" s="13" t="s">
        <v>464</v>
      </c>
      <c r="C7" s="13" t="s">
        <v>465</v>
      </c>
      <c r="D7" s="13" t="s">
        <v>83</v>
      </c>
      <c r="E7" s="13" t="s">
        <v>466</v>
      </c>
      <c r="F7" s="13" t="s">
        <v>61</v>
      </c>
      <c r="G7" s="15" t="s">
        <v>333</v>
      </c>
      <c r="H7" s="13" t="s">
        <v>467</v>
      </c>
      <c r="I7" s="13" t="s">
        <v>468</v>
      </c>
      <c r="J7" s="13" t="s">
        <v>469</v>
      </c>
      <c r="K7" s="65" t="s">
        <v>470</v>
      </c>
      <c r="L7" s="13" t="s">
        <v>88</v>
      </c>
      <c r="M7" s="14" t="s">
        <v>64</v>
      </c>
      <c r="N7" s="14" t="s">
        <v>63</v>
      </c>
      <c r="O7" s="93">
        <v>0</v>
      </c>
      <c r="P7" s="94">
        <v>0</v>
      </c>
      <c r="Q7" s="93">
        <v>0</v>
      </c>
      <c r="R7" s="94">
        <v>0</v>
      </c>
      <c r="S7" s="13" t="s">
        <v>157</v>
      </c>
    </row>
    <row r="8" spans="1:19" ht="225">
      <c r="A8" s="67">
        <v>3</v>
      </c>
      <c r="B8" s="13" t="s">
        <v>471</v>
      </c>
      <c r="C8" s="13" t="s">
        <v>472</v>
      </c>
      <c r="D8" s="13" t="s">
        <v>83</v>
      </c>
      <c r="E8" s="13" t="s">
        <v>473</v>
      </c>
      <c r="F8" s="13" t="s">
        <v>61</v>
      </c>
      <c r="G8" s="15" t="s">
        <v>474</v>
      </c>
      <c r="H8" s="13" t="s">
        <v>467</v>
      </c>
      <c r="I8" s="13" t="s">
        <v>475</v>
      </c>
      <c r="J8" s="13" t="s">
        <v>476</v>
      </c>
      <c r="K8" s="65" t="s">
        <v>477</v>
      </c>
      <c r="L8" s="13" t="s">
        <v>478</v>
      </c>
      <c r="M8" s="14" t="s">
        <v>64</v>
      </c>
      <c r="N8" s="14" t="s">
        <v>63</v>
      </c>
      <c r="O8" s="94">
        <v>70000</v>
      </c>
      <c r="P8" s="94">
        <v>0</v>
      </c>
      <c r="Q8" s="94">
        <v>70000</v>
      </c>
      <c r="R8" s="94">
        <v>0</v>
      </c>
      <c r="S8" s="13" t="s">
        <v>157</v>
      </c>
    </row>
    <row r="9" spans="1:19" ht="146.25">
      <c r="A9" s="77">
        <v>4</v>
      </c>
      <c r="B9" s="13" t="s">
        <v>464</v>
      </c>
      <c r="C9" s="13" t="s">
        <v>479</v>
      </c>
      <c r="D9" s="13" t="s">
        <v>83</v>
      </c>
      <c r="E9" s="13" t="s">
        <v>480</v>
      </c>
      <c r="F9" s="13" t="s">
        <v>61</v>
      </c>
      <c r="G9" s="15" t="s">
        <v>481</v>
      </c>
      <c r="H9" s="13" t="s">
        <v>482</v>
      </c>
      <c r="I9" s="13" t="s">
        <v>483</v>
      </c>
      <c r="J9" s="13" t="s">
        <v>484</v>
      </c>
      <c r="K9" s="65" t="s">
        <v>485</v>
      </c>
      <c r="L9" s="13" t="s">
        <v>486</v>
      </c>
      <c r="M9" s="14" t="s">
        <v>73</v>
      </c>
      <c r="N9" s="13" t="s">
        <v>603</v>
      </c>
      <c r="O9" s="94">
        <v>10000</v>
      </c>
      <c r="P9" s="94">
        <v>0</v>
      </c>
      <c r="Q9" s="94">
        <v>10000</v>
      </c>
      <c r="R9" s="94">
        <v>0</v>
      </c>
      <c r="S9" s="13" t="s">
        <v>157</v>
      </c>
    </row>
    <row r="10" spans="1:19" ht="180">
      <c r="A10" s="77">
        <v>5</v>
      </c>
      <c r="B10" s="13" t="s">
        <v>471</v>
      </c>
      <c r="C10" s="13" t="s">
        <v>487</v>
      </c>
      <c r="D10" s="13" t="s">
        <v>488</v>
      </c>
      <c r="E10" s="15" t="s">
        <v>489</v>
      </c>
      <c r="F10" s="13" t="s">
        <v>61</v>
      </c>
      <c r="G10" s="15" t="s">
        <v>490</v>
      </c>
      <c r="H10" s="13" t="s">
        <v>491</v>
      </c>
      <c r="I10" s="13" t="s">
        <v>492</v>
      </c>
      <c r="J10" s="13" t="s">
        <v>493</v>
      </c>
      <c r="K10" s="13">
        <v>18</v>
      </c>
      <c r="L10" s="13" t="s">
        <v>494</v>
      </c>
      <c r="M10" s="13" t="s">
        <v>70</v>
      </c>
      <c r="N10" s="13" t="s">
        <v>63</v>
      </c>
      <c r="O10" s="93">
        <v>20000</v>
      </c>
      <c r="P10" s="94">
        <v>0</v>
      </c>
      <c r="Q10" s="93">
        <v>20000</v>
      </c>
      <c r="R10" s="94">
        <v>0</v>
      </c>
      <c r="S10" s="13" t="s">
        <v>157</v>
      </c>
    </row>
    <row r="11" spans="1:19" ht="15.75" thickBot="1"/>
    <row r="12" spans="1:19" ht="15.75" thickTop="1">
      <c r="O12" s="308"/>
      <c r="P12" s="310" t="s">
        <v>149</v>
      </c>
      <c r="Q12" s="306" t="s">
        <v>150</v>
      </c>
      <c r="R12" s="307"/>
      <c r="S12" s="304" t="s">
        <v>409</v>
      </c>
    </row>
    <row r="13" spans="1:19">
      <c r="O13" s="309"/>
      <c r="P13" s="311"/>
      <c r="Q13" s="124">
        <v>2022</v>
      </c>
      <c r="R13" s="124">
        <v>2023</v>
      </c>
      <c r="S13" s="335"/>
    </row>
    <row r="14" spans="1:19" ht="15.75" thickBot="1">
      <c r="O14" s="241" t="s">
        <v>58</v>
      </c>
      <c r="P14" s="240">
        <v>5</v>
      </c>
      <c r="Q14" s="248">
        <f>SUM(Q6,Q7,Q8,Q9,Q10)</f>
        <v>100000</v>
      </c>
      <c r="R14" s="248">
        <v>0</v>
      </c>
      <c r="S14" s="244">
        <v>100000</v>
      </c>
    </row>
    <row r="15" spans="1:19" ht="15.75" thickTop="1"/>
  </sheetData>
  <mergeCells count="20">
    <mergeCell ref="O12:O13"/>
    <mergeCell ref="P12:P13"/>
    <mergeCell ref="Q12:R12"/>
    <mergeCell ref="S12:S13"/>
    <mergeCell ref="S3:S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6"/>
  <sheetViews>
    <sheetView zoomScaleNormal="100" workbookViewId="0">
      <selection activeCell="C7" sqref="C7"/>
    </sheetView>
  </sheetViews>
  <sheetFormatPr defaultColWidth="9.140625" defaultRowHeight="15"/>
  <cols>
    <col min="1" max="1" width="3.85546875" style="8" bestFit="1" customWidth="1"/>
    <col min="2" max="2" width="27.42578125" style="8" customWidth="1"/>
    <col min="3" max="3" width="62.85546875" style="8" customWidth="1"/>
    <col min="4" max="4" width="23.5703125" style="8" customWidth="1"/>
    <col min="5" max="5" width="56.28515625" style="8" customWidth="1"/>
    <col min="6" max="6" width="22.140625" style="8" customWidth="1"/>
    <col min="7" max="7" width="17" style="8" customWidth="1"/>
    <col min="8" max="8" width="56"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7.140625" style="12" customWidth="1"/>
    <col min="16" max="16" width="17" style="12" customWidth="1"/>
    <col min="17" max="17" width="17.140625" style="8" customWidth="1"/>
    <col min="18" max="18" width="18" style="8" customWidth="1"/>
    <col min="19" max="19" width="22.28515625" style="8" customWidth="1"/>
    <col min="20" max="20" width="20.28515625" style="8" customWidth="1"/>
    <col min="21" max="16384" width="9.140625" style="8"/>
  </cols>
  <sheetData>
    <row r="1" spans="1:20" ht="15.75">
      <c r="A1" s="333" t="s">
        <v>793</v>
      </c>
      <c r="B1" s="333"/>
      <c r="C1" s="333"/>
      <c r="D1" s="333"/>
      <c r="E1" s="333"/>
      <c r="F1" s="333"/>
      <c r="G1" s="333"/>
      <c r="H1" s="333"/>
      <c r="I1" s="333"/>
      <c r="J1" s="333"/>
      <c r="K1" s="334"/>
      <c r="L1" s="334"/>
      <c r="M1" s="334"/>
      <c r="N1" s="334"/>
      <c r="O1" s="334"/>
      <c r="P1" s="334"/>
      <c r="Q1" s="334"/>
      <c r="R1" s="334"/>
      <c r="S1" s="334"/>
      <c r="T1" s="334"/>
    </row>
    <row r="3" spans="1:20" ht="42.7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115" t="s">
        <v>15</v>
      </c>
      <c r="K4" s="53" t="s">
        <v>16</v>
      </c>
      <c r="L4" s="315"/>
      <c r="M4" s="143">
        <v>2022</v>
      </c>
      <c r="N4" s="143">
        <v>2023</v>
      </c>
      <c r="O4" s="143">
        <v>2022</v>
      </c>
      <c r="P4" s="143">
        <v>2023</v>
      </c>
      <c r="Q4" s="143">
        <v>2022</v>
      </c>
      <c r="R4" s="143">
        <v>2023</v>
      </c>
      <c r="S4" s="303"/>
    </row>
    <row r="5" spans="1:20">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20" ht="156">
      <c r="A6" s="183">
        <v>1</v>
      </c>
      <c r="B6" s="67" t="s">
        <v>78</v>
      </c>
      <c r="C6" s="67" t="s">
        <v>808</v>
      </c>
      <c r="D6" s="67" t="s">
        <v>605</v>
      </c>
      <c r="E6" s="67" t="s">
        <v>148</v>
      </c>
      <c r="F6" s="67" t="s">
        <v>61</v>
      </c>
      <c r="G6" s="16" t="s">
        <v>79</v>
      </c>
      <c r="H6" s="67" t="s">
        <v>80</v>
      </c>
      <c r="I6" s="67" t="s">
        <v>177</v>
      </c>
      <c r="J6" s="67" t="s">
        <v>147</v>
      </c>
      <c r="K6" s="68" t="s">
        <v>176</v>
      </c>
      <c r="L6" s="67" t="s">
        <v>81</v>
      </c>
      <c r="M6" s="67" t="s">
        <v>64</v>
      </c>
      <c r="N6" s="67" t="s">
        <v>66</v>
      </c>
      <c r="O6" s="89">
        <v>25000</v>
      </c>
      <c r="P6" s="89">
        <v>0</v>
      </c>
      <c r="Q6" s="89">
        <v>25000</v>
      </c>
      <c r="R6" s="89">
        <v>0</v>
      </c>
      <c r="S6" s="67" t="s">
        <v>158</v>
      </c>
    </row>
    <row r="7" spans="1:20" ht="228">
      <c r="A7" s="66">
        <v>2</v>
      </c>
      <c r="B7" s="67" t="s">
        <v>78</v>
      </c>
      <c r="C7" s="67" t="s">
        <v>627</v>
      </c>
      <c r="D7" s="67" t="s">
        <v>184</v>
      </c>
      <c r="E7" s="67" t="s">
        <v>178</v>
      </c>
      <c r="F7" s="67" t="s">
        <v>185</v>
      </c>
      <c r="G7" s="16" t="s">
        <v>179</v>
      </c>
      <c r="H7" s="67" t="s">
        <v>180</v>
      </c>
      <c r="I7" s="67" t="s">
        <v>186</v>
      </c>
      <c r="J7" s="67" t="s">
        <v>181</v>
      </c>
      <c r="K7" s="68" t="s">
        <v>183</v>
      </c>
      <c r="L7" s="67" t="s">
        <v>182</v>
      </c>
      <c r="M7" s="67" t="s">
        <v>64</v>
      </c>
      <c r="N7" s="67" t="s">
        <v>66</v>
      </c>
      <c r="O7" s="89">
        <v>0</v>
      </c>
      <c r="P7" s="89">
        <v>0</v>
      </c>
      <c r="Q7" s="89">
        <v>0</v>
      </c>
      <c r="R7" s="89">
        <v>0</v>
      </c>
      <c r="S7" s="67" t="s">
        <v>158</v>
      </c>
    </row>
    <row r="8" spans="1:20" ht="228">
      <c r="A8" s="66">
        <v>3</v>
      </c>
      <c r="B8" s="67" t="s">
        <v>78</v>
      </c>
      <c r="C8" s="67" t="s">
        <v>193</v>
      </c>
      <c r="D8" s="67" t="s">
        <v>184</v>
      </c>
      <c r="E8" s="67" t="s">
        <v>187</v>
      </c>
      <c r="F8" s="67" t="s">
        <v>140</v>
      </c>
      <c r="G8" s="16" t="s">
        <v>188</v>
      </c>
      <c r="H8" s="67" t="s">
        <v>192</v>
      </c>
      <c r="I8" s="67" t="s">
        <v>189</v>
      </c>
      <c r="J8" s="67" t="s">
        <v>190</v>
      </c>
      <c r="K8" s="80">
        <v>30000</v>
      </c>
      <c r="L8" s="67" t="s">
        <v>191</v>
      </c>
      <c r="M8" s="67" t="s">
        <v>64</v>
      </c>
      <c r="N8" s="67" t="s">
        <v>66</v>
      </c>
      <c r="O8" s="89">
        <v>5000</v>
      </c>
      <c r="P8" s="89">
        <v>0</v>
      </c>
      <c r="Q8" s="89">
        <v>0</v>
      </c>
      <c r="R8" s="89">
        <v>0</v>
      </c>
      <c r="S8" s="67" t="s">
        <v>158</v>
      </c>
    </row>
    <row r="9" spans="1:20" ht="228">
      <c r="A9" s="66">
        <v>4</v>
      </c>
      <c r="B9" s="67" t="s">
        <v>59</v>
      </c>
      <c r="C9" s="67" t="s">
        <v>628</v>
      </c>
      <c r="D9" s="67" t="s">
        <v>194</v>
      </c>
      <c r="E9" s="67" t="s">
        <v>195</v>
      </c>
      <c r="F9" s="67" t="s">
        <v>140</v>
      </c>
      <c r="G9" s="16" t="s">
        <v>196</v>
      </c>
      <c r="H9" s="67" t="s">
        <v>197</v>
      </c>
      <c r="I9" s="67" t="s">
        <v>198</v>
      </c>
      <c r="J9" s="67" t="s">
        <v>604</v>
      </c>
      <c r="K9" s="67">
        <v>15</v>
      </c>
      <c r="L9" s="67" t="s">
        <v>81</v>
      </c>
      <c r="M9" s="67" t="s">
        <v>64</v>
      </c>
      <c r="N9" s="67" t="s">
        <v>66</v>
      </c>
      <c r="O9" s="89">
        <v>0</v>
      </c>
      <c r="P9" s="89">
        <v>0</v>
      </c>
      <c r="Q9" s="89">
        <v>0</v>
      </c>
      <c r="R9" s="89">
        <v>0</v>
      </c>
      <c r="S9" s="67" t="s">
        <v>158</v>
      </c>
    </row>
    <row r="10" spans="1:20" ht="144">
      <c r="A10" s="66">
        <v>5</v>
      </c>
      <c r="B10" s="67" t="s">
        <v>59</v>
      </c>
      <c r="C10" s="67" t="s">
        <v>629</v>
      </c>
      <c r="D10" s="67" t="s">
        <v>194</v>
      </c>
      <c r="E10" s="67" t="s">
        <v>607</v>
      </c>
      <c r="F10" s="67" t="s">
        <v>140</v>
      </c>
      <c r="G10" s="16" t="s">
        <v>606</v>
      </c>
      <c r="H10" s="67" t="s">
        <v>199</v>
      </c>
      <c r="I10" s="67" t="s">
        <v>200</v>
      </c>
      <c r="J10" s="67" t="s">
        <v>608</v>
      </c>
      <c r="K10" s="68" t="s">
        <v>97</v>
      </c>
      <c r="L10" s="67" t="s">
        <v>81</v>
      </c>
      <c r="M10" s="67" t="s">
        <v>64</v>
      </c>
      <c r="N10" s="67" t="s">
        <v>66</v>
      </c>
      <c r="O10" s="194">
        <v>40000</v>
      </c>
      <c r="P10" s="194">
        <v>0</v>
      </c>
      <c r="Q10" s="194">
        <v>40000</v>
      </c>
      <c r="R10" s="194">
        <v>0</v>
      </c>
      <c r="S10" s="67" t="s">
        <v>158</v>
      </c>
    </row>
    <row r="11" spans="1:20" ht="156">
      <c r="A11" s="66">
        <v>6</v>
      </c>
      <c r="B11" s="67" t="s">
        <v>78</v>
      </c>
      <c r="C11" s="67" t="s">
        <v>630</v>
      </c>
      <c r="D11" s="67" t="s">
        <v>204</v>
      </c>
      <c r="E11" s="67" t="s">
        <v>187</v>
      </c>
      <c r="F11" s="67" t="s">
        <v>140</v>
      </c>
      <c r="G11" s="16" t="s">
        <v>202</v>
      </c>
      <c r="H11" s="67" t="s">
        <v>205</v>
      </c>
      <c r="I11" s="67" t="s">
        <v>203</v>
      </c>
      <c r="J11" s="67" t="s">
        <v>609</v>
      </c>
      <c r="K11" s="80">
        <v>200</v>
      </c>
      <c r="L11" s="67" t="s">
        <v>81</v>
      </c>
      <c r="M11" s="67" t="s">
        <v>64</v>
      </c>
      <c r="N11" s="67" t="s">
        <v>66</v>
      </c>
      <c r="O11" s="89">
        <v>135000</v>
      </c>
      <c r="P11" s="89">
        <v>0</v>
      </c>
      <c r="Q11" s="89">
        <v>135000</v>
      </c>
      <c r="R11" s="89">
        <v>0</v>
      </c>
      <c r="S11" s="67" t="s">
        <v>158</v>
      </c>
    </row>
    <row r="12" spans="1:20" ht="15.75" thickBot="1"/>
    <row r="13" spans="1:20" ht="15.75" thickTop="1">
      <c r="O13" s="308"/>
      <c r="P13" s="310" t="s">
        <v>149</v>
      </c>
      <c r="Q13" s="306" t="s">
        <v>150</v>
      </c>
      <c r="R13" s="307"/>
      <c r="S13" s="304" t="s">
        <v>409</v>
      </c>
    </row>
    <row r="14" spans="1:20">
      <c r="O14" s="309"/>
      <c r="P14" s="311"/>
      <c r="Q14" s="124">
        <v>2022</v>
      </c>
      <c r="R14" s="124">
        <v>2023</v>
      </c>
      <c r="S14" s="305"/>
    </row>
    <row r="15" spans="1:20" ht="15.75" thickBot="1">
      <c r="O15" s="241" t="s">
        <v>58</v>
      </c>
      <c r="P15" s="240">
        <v>6</v>
      </c>
      <c r="Q15" s="248">
        <f>Q11+Q10+Q9+Q8+Q7+Q6</f>
        <v>200000</v>
      </c>
      <c r="R15" s="248">
        <v>0</v>
      </c>
      <c r="S15" s="244">
        <f>Q15+R15</f>
        <v>200000</v>
      </c>
    </row>
    <row r="16" spans="1:20" ht="15.75" thickTop="1"/>
  </sheetData>
  <mergeCells count="20">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S13:S14"/>
    <mergeCell ref="O13:O14"/>
    <mergeCell ref="P13:P14"/>
    <mergeCell ref="Q13:R13"/>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
  <sheetViews>
    <sheetView zoomScale="70" zoomScaleNormal="70" workbookViewId="0">
      <selection activeCell="E7" sqref="E7"/>
    </sheetView>
  </sheetViews>
  <sheetFormatPr defaultColWidth="9.140625" defaultRowHeight="15"/>
  <cols>
    <col min="1" max="1" width="7.28515625" style="8" customWidth="1"/>
    <col min="2" max="2" width="19.7109375" style="8" customWidth="1"/>
    <col min="3" max="3" width="54.42578125" style="8" customWidth="1"/>
    <col min="4" max="4" width="20.7109375" style="8" customWidth="1"/>
    <col min="5" max="5" width="49" style="8" customWidth="1"/>
    <col min="6" max="6" width="22.140625" style="8" customWidth="1"/>
    <col min="7" max="7" width="29.140625" style="8" customWidth="1"/>
    <col min="8" max="8" width="49.85546875" style="8" customWidth="1"/>
    <col min="9" max="9" width="33.710937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4.42578125" style="12" customWidth="1"/>
    <col min="16" max="16" width="13.85546875" style="12" customWidth="1"/>
    <col min="17" max="17" width="17.140625" style="8" customWidth="1"/>
    <col min="18" max="18" width="18" style="8" customWidth="1"/>
    <col min="19" max="19" width="21.140625" style="8" customWidth="1"/>
    <col min="20" max="20" width="16.140625" style="8" customWidth="1"/>
    <col min="21" max="21" width="19" style="8" customWidth="1"/>
    <col min="22" max="16384" width="9.140625" style="8"/>
  </cols>
  <sheetData>
    <row r="1" spans="1:20" ht="15.75">
      <c r="A1" s="336" t="s">
        <v>794</v>
      </c>
      <c r="B1" s="336"/>
      <c r="C1" s="336"/>
      <c r="D1" s="336"/>
      <c r="E1" s="336"/>
      <c r="F1" s="336"/>
      <c r="G1" s="336"/>
      <c r="H1" s="336"/>
      <c r="I1" s="336"/>
      <c r="J1" s="336"/>
      <c r="K1" s="334"/>
      <c r="L1" s="334"/>
      <c r="M1" s="334"/>
      <c r="N1" s="334"/>
      <c r="O1" s="334"/>
      <c r="P1" s="334"/>
      <c r="Q1" s="334"/>
      <c r="R1" s="334"/>
      <c r="S1" s="334"/>
      <c r="T1" s="334"/>
    </row>
    <row r="2" spans="1:20" ht="1.5" customHeight="1"/>
    <row r="3" spans="1:20" ht="25.5" customHeight="1">
      <c r="A3" s="314" t="s">
        <v>0</v>
      </c>
      <c r="B3" s="314" t="s">
        <v>1</v>
      </c>
      <c r="C3" s="314" t="s">
        <v>2</v>
      </c>
      <c r="D3" s="314" t="s">
        <v>3</v>
      </c>
      <c r="E3" s="314" t="s">
        <v>4</v>
      </c>
      <c r="F3" s="314" t="s">
        <v>5</v>
      </c>
      <c r="G3" s="314" t="s">
        <v>6</v>
      </c>
      <c r="H3" s="314" t="s">
        <v>7</v>
      </c>
      <c r="I3" s="314" t="s">
        <v>8</v>
      </c>
      <c r="J3" s="299" t="s">
        <v>9</v>
      </c>
      <c r="K3" s="300"/>
      <c r="L3" s="314" t="s">
        <v>10</v>
      </c>
      <c r="M3" s="297" t="s">
        <v>11</v>
      </c>
      <c r="N3" s="298"/>
      <c r="O3" s="299" t="s">
        <v>12</v>
      </c>
      <c r="P3" s="300"/>
      <c r="Q3" s="301" t="s">
        <v>13</v>
      </c>
      <c r="R3" s="301"/>
      <c r="S3" s="302" t="s">
        <v>14</v>
      </c>
    </row>
    <row r="4" spans="1:20">
      <c r="A4" s="315"/>
      <c r="B4" s="315"/>
      <c r="C4" s="315"/>
      <c r="D4" s="315"/>
      <c r="E4" s="315"/>
      <c r="F4" s="315"/>
      <c r="G4" s="315"/>
      <c r="H4" s="315"/>
      <c r="I4" s="315"/>
      <c r="J4" s="143" t="s">
        <v>15</v>
      </c>
      <c r="K4" s="53" t="s">
        <v>16</v>
      </c>
      <c r="L4" s="315"/>
      <c r="M4" s="143">
        <v>2022</v>
      </c>
      <c r="N4" s="143">
        <v>2023</v>
      </c>
      <c r="O4" s="143">
        <v>2022</v>
      </c>
      <c r="P4" s="143">
        <v>2023</v>
      </c>
      <c r="Q4" s="143">
        <v>2022</v>
      </c>
      <c r="R4" s="143">
        <v>2023</v>
      </c>
      <c r="S4" s="303"/>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276">
      <c r="A6" s="181">
        <v>1</v>
      </c>
      <c r="B6" s="67" t="s">
        <v>610</v>
      </c>
      <c r="C6" s="83" t="s">
        <v>635</v>
      </c>
      <c r="D6" s="67" t="s">
        <v>809</v>
      </c>
      <c r="E6" s="67" t="s">
        <v>611</v>
      </c>
      <c r="F6" s="67" t="s">
        <v>61</v>
      </c>
      <c r="G6" s="16" t="s">
        <v>410</v>
      </c>
      <c r="H6" s="67" t="s">
        <v>411</v>
      </c>
      <c r="I6" s="67" t="s">
        <v>412</v>
      </c>
      <c r="J6" s="67" t="s">
        <v>413</v>
      </c>
      <c r="K6" s="68" t="s">
        <v>612</v>
      </c>
      <c r="L6" s="67" t="s">
        <v>414</v>
      </c>
      <c r="M6" s="67" t="s">
        <v>64</v>
      </c>
      <c r="N6" s="67" t="s">
        <v>66</v>
      </c>
      <c r="O6" s="89">
        <v>130000</v>
      </c>
      <c r="P6" s="89">
        <v>0</v>
      </c>
      <c r="Q6" s="89">
        <v>130000</v>
      </c>
      <c r="R6" s="89">
        <v>0</v>
      </c>
      <c r="S6" s="81" t="s">
        <v>164</v>
      </c>
    </row>
    <row r="7" spans="1:20" ht="276">
      <c r="A7" s="181">
        <v>2</v>
      </c>
      <c r="B7" s="67" t="s">
        <v>59</v>
      </c>
      <c r="C7" s="83" t="s">
        <v>634</v>
      </c>
      <c r="D7" s="67" t="s">
        <v>415</v>
      </c>
      <c r="E7" s="67" t="s">
        <v>614</v>
      </c>
      <c r="F7" s="67" t="s">
        <v>61</v>
      </c>
      <c r="G7" s="16" t="s">
        <v>416</v>
      </c>
      <c r="H7" s="67" t="s">
        <v>417</v>
      </c>
      <c r="I7" s="67" t="s">
        <v>613</v>
      </c>
      <c r="J7" s="67" t="s">
        <v>418</v>
      </c>
      <c r="K7" s="68" t="s">
        <v>810</v>
      </c>
      <c r="L7" s="67" t="s">
        <v>419</v>
      </c>
      <c r="M7" s="67" t="s">
        <v>73</v>
      </c>
      <c r="N7" s="67" t="s">
        <v>66</v>
      </c>
      <c r="O7" s="89">
        <v>60000</v>
      </c>
      <c r="P7" s="89">
        <v>0</v>
      </c>
      <c r="Q7" s="89">
        <v>60000</v>
      </c>
      <c r="R7" s="89">
        <v>0</v>
      </c>
      <c r="S7" s="81" t="s">
        <v>164</v>
      </c>
    </row>
    <row r="8" spans="1:20" ht="276">
      <c r="A8" s="181">
        <v>3</v>
      </c>
      <c r="B8" s="67" t="s">
        <v>420</v>
      </c>
      <c r="C8" s="83" t="s">
        <v>633</v>
      </c>
      <c r="D8" s="67" t="s">
        <v>415</v>
      </c>
      <c r="E8" s="67" t="s">
        <v>614</v>
      </c>
      <c r="F8" s="67" t="s">
        <v>615</v>
      </c>
      <c r="G8" s="16" t="s">
        <v>421</v>
      </c>
      <c r="H8" s="67" t="s">
        <v>422</v>
      </c>
      <c r="I8" s="67" t="s">
        <v>423</v>
      </c>
      <c r="J8" s="67" t="s">
        <v>616</v>
      </c>
      <c r="K8" s="68" t="s">
        <v>617</v>
      </c>
      <c r="L8" s="67" t="s">
        <v>424</v>
      </c>
      <c r="M8" s="67" t="s">
        <v>73</v>
      </c>
      <c r="N8" s="67" t="s">
        <v>66</v>
      </c>
      <c r="O8" s="89">
        <v>60000</v>
      </c>
      <c r="P8" s="89">
        <v>0</v>
      </c>
      <c r="Q8" s="89">
        <v>60000</v>
      </c>
      <c r="R8" s="89">
        <v>0</v>
      </c>
      <c r="S8" s="81" t="s">
        <v>164</v>
      </c>
    </row>
    <row r="9" spans="1:20" ht="276">
      <c r="A9" s="181">
        <v>4</v>
      </c>
      <c r="B9" s="67" t="s">
        <v>59</v>
      </c>
      <c r="C9" s="83" t="s">
        <v>632</v>
      </c>
      <c r="D9" s="67" t="s">
        <v>415</v>
      </c>
      <c r="E9" s="67" t="s">
        <v>614</v>
      </c>
      <c r="F9" s="67" t="s">
        <v>61</v>
      </c>
      <c r="G9" s="16" t="s">
        <v>425</v>
      </c>
      <c r="H9" s="67" t="s">
        <v>69</v>
      </c>
      <c r="I9" s="67" t="s">
        <v>71</v>
      </c>
      <c r="J9" s="67" t="s">
        <v>426</v>
      </c>
      <c r="K9" s="68" t="s">
        <v>618</v>
      </c>
      <c r="L9" s="67" t="s">
        <v>414</v>
      </c>
      <c r="M9" s="67" t="s">
        <v>64</v>
      </c>
      <c r="N9" s="67" t="s">
        <v>66</v>
      </c>
      <c r="O9" s="89">
        <v>12000</v>
      </c>
      <c r="P9" s="89">
        <v>0</v>
      </c>
      <c r="Q9" s="89">
        <v>0</v>
      </c>
      <c r="R9" s="89">
        <v>0</v>
      </c>
      <c r="S9" s="81" t="s">
        <v>164</v>
      </c>
    </row>
    <row r="10" spans="1:20" ht="276">
      <c r="A10" s="181">
        <v>5</v>
      </c>
      <c r="B10" s="67" t="s">
        <v>59</v>
      </c>
      <c r="C10" s="81" t="s">
        <v>631</v>
      </c>
      <c r="D10" s="67" t="s">
        <v>415</v>
      </c>
      <c r="E10" s="67" t="s">
        <v>619</v>
      </c>
      <c r="F10" s="67" t="s">
        <v>620</v>
      </c>
      <c r="G10" s="16" t="s">
        <v>427</v>
      </c>
      <c r="H10" s="67" t="s">
        <v>428</v>
      </c>
      <c r="I10" s="67" t="s">
        <v>429</v>
      </c>
      <c r="J10" s="67" t="s">
        <v>430</v>
      </c>
      <c r="K10" s="68" t="s">
        <v>431</v>
      </c>
      <c r="L10" s="67" t="s">
        <v>414</v>
      </c>
      <c r="M10" s="67" t="s">
        <v>64</v>
      </c>
      <c r="N10" s="67" t="s">
        <v>66</v>
      </c>
      <c r="O10" s="89">
        <v>12000</v>
      </c>
      <c r="P10" s="89">
        <v>0</v>
      </c>
      <c r="Q10" s="89">
        <v>0</v>
      </c>
      <c r="R10" s="89">
        <v>0</v>
      </c>
      <c r="S10" s="81" t="s">
        <v>164</v>
      </c>
    </row>
    <row r="11" spans="1:20" ht="15.75" thickBot="1">
      <c r="A11" s="73"/>
      <c r="B11" s="73"/>
      <c r="C11" s="73"/>
      <c r="D11" s="73"/>
      <c r="E11" s="73"/>
      <c r="F11" s="73"/>
      <c r="G11" s="73"/>
      <c r="H11" s="73"/>
      <c r="I11" s="73"/>
      <c r="J11" s="73"/>
      <c r="K11" s="73"/>
      <c r="L11" s="73"/>
      <c r="M11" s="73"/>
      <c r="N11" s="73"/>
      <c r="O11" s="73"/>
      <c r="P11" s="73"/>
      <c r="Q11" s="73"/>
      <c r="R11" s="73"/>
      <c r="S11" s="73"/>
    </row>
    <row r="12" spans="1:20" ht="15.75" thickTop="1">
      <c r="A12" s="73"/>
      <c r="B12" s="73"/>
      <c r="C12" s="73"/>
      <c r="D12" s="73"/>
      <c r="E12" s="73"/>
      <c r="F12" s="73"/>
      <c r="G12" s="73"/>
      <c r="H12" s="73"/>
      <c r="I12" s="73"/>
      <c r="J12" s="73"/>
      <c r="K12" s="73"/>
      <c r="L12" s="73"/>
      <c r="M12" s="73"/>
      <c r="N12" s="337"/>
      <c r="O12" s="338"/>
      <c r="P12" s="341" t="s">
        <v>36</v>
      </c>
      <c r="Q12" s="343" t="s">
        <v>37</v>
      </c>
      <c r="R12" s="344"/>
      <c r="S12" s="345" t="s">
        <v>409</v>
      </c>
    </row>
    <row r="13" spans="1:20">
      <c r="A13" s="73"/>
      <c r="B13" s="73"/>
      <c r="C13" s="73"/>
      <c r="D13" s="73"/>
      <c r="E13" s="73"/>
      <c r="F13" s="73"/>
      <c r="G13" s="73"/>
      <c r="H13" s="73"/>
      <c r="I13" s="73"/>
      <c r="J13" s="73"/>
      <c r="K13" s="73"/>
      <c r="L13" s="73"/>
      <c r="M13" s="73"/>
      <c r="N13" s="339"/>
      <c r="O13" s="340"/>
      <c r="P13" s="342"/>
      <c r="Q13" s="138">
        <v>2022</v>
      </c>
      <c r="R13" s="138">
        <v>2023</v>
      </c>
      <c r="S13" s="346"/>
    </row>
    <row r="14" spans="1:20" ht="15.75" thickBot="1">
      <c r="A14" s="73"/>
      <c r="B14" s="73"/>
      <c r="C14" s="73"/>
      <c r="D14" s="73"/>
      <c r="E14" s="73"/>
      <c r="F14" s="73"/>
      <c r="G14" s="73"/>
      <c r="H14" s="73"/>
      <c r="I14" s="73"/>
      <c r="J14" s="73"/>
      <c r="K14" s="73"/>
      <c r="L14" s="73"/>
      <c r="M14" s="73"/>
      <c r="N14" s="347" t="s">
        <v>38</v>
      </c>
      <c r="O14" s="348"/>
      <c r="P14" s="220">
        <v>5</v>
      </c>
      <c r="Q14" s="221">
        <f>Q6+Q7+Q8+Q9+Q10</f>
        <v>250000</v>
      </c>
      <c r="R14" s="221">
        <v>0</v>
      </c>
      <c r="S14" s="222">
        <f>Q14+R14</f>
        <v>250000</v>
      </c>
    </row>
    <row r="15" spans="1:20" ht="15.75" thickTop="1">
      <c r="A15" s="73"/>
      <c r="B15" s="73"/>
      <c r="C15" s="73"/>
      <c r="D15" s="73"/>
      <c r="E15" s="73"/>
      <c r="F15" s="73"/>
      <c r="G15" s="73"/>
      <c r="H15" s="155"/>
      <c r="I15" s="73"/>
      <c r="J15" s="73"/>
      <c r="K15" s="73"/>
      <c r="L15" s="73"/>
      <c r="M15" s="73"/>
      <c r="N15" s="73"/>
      <c r="O15" s="73"/>
      <c r="P15" s="73"/>
      <c r="Q15" s="73"/>
      <c r="R15" s="73"/>
      <c r="S15" s="73"/>
    </row>
  </sheetData>
  <mergeCells count="21">
    <mergeCell ref="N12:O13"/>
    <mergeCell ref="P12:P13"/>
    <mergeCell ref="Q12:R12"/>
    <mergeCell ref="S12:S13"/>
    <mergeCell ref="N14:O14"/>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5"/>
  <sheetViews>
    <sheetView topLeftCell="F10" zoomScaleNormal="100" workbookViewId="0">
      <selection activeCell="E17" sqref="E17"/>
    </sheetView>
  </sheetViews>
  <sheetFormatPr defaultColWidth="9.140625" defaultRowHeight="15"/>
  <cols>
    <col min="1" max="1" width="7.28515625" style="6" customWidth="1"/>
    <col min="2" max="2" width="13.5703125" style="6" customWidth="1"/>
    <col min="3" max="3" width="84.140625" style="6" customWidth="1"/>
    <col min="4" max="4" width="20" style="6" customWidth="1"/>
    <col min="5" max="5" width="52" style="6" customWidth="1"/>
    <col min="6" max="6" width="19.42578125" style="6" customWidth="1"/>
    <col min="7" max="7" width="18.140625" style="6" customWidth="1"/>
    <col min="8" max="8" width="75.28515625" style="6" customWidth="1"/>
    <col min="9" max="9" width="30" style="6" customWidth="1"/>
    <col min="10" max="10" width="20.85546875" style="6" customWidth="1"/>
    <col min="11" max="11" width="13.28515625" style="7" customWidth="1"/>
    <col min="12" max="12" width="16.42578125" style="6" customWidth="1"/>
    <col min="13" max="13" width="12.140625" style="7" customWidth="1"/>
    <col min="14" max="14" width="15.7109375" style="7" customWidth="1"/>
    <col min="15" max="15" width="14.85546875" style="7" bestFit="1" customWidth="1"/>
    <col min="16" max="16" width="12.140625" style="7" customWidth="1"/>
    <col min="17" max="17" width="14.7109375" style="6" customWidth="1"/>
    <col min="18" max="18" width="14.5703125" style="6" customWidth="1"/>
    <col min="19" max="19" width="23" style="6" customWidth="1"/>
    <col min="20" max="20" width="18.140625" style="6" customWidth="1"/>
    <col min="21" max="16384" width="9.140625" style="6"/>
  </cols>
  <sheetData>
    <row r="1" spans="1:20" ht="15.75">
      <c r="A1" s="349" t="s">
        <v>795</v>
      </c>
      <c r="B1" s="349"/>
      <c r="C1" s="349"/>
      <c r="D1" s="349"/>
      <c r="E1" s="349"/>
      <c r="F1" s="349"/>
      <c r="G1" s="349"/>
      <c r="H1" s="349"/>
      <c r="I1" s="349"/>
      <c r="J1" s="349"/>
      <c r="K1" s="350"/>
      <c r="L1" s="350"/>
      <c r="M1" s="350"/>
      <c r="N1" s="350"/>
      <c r="O1" s="350"/>
      <c r="P1" s="350"/>
      <c r="Q1" s="350"/>
      <c r="R1" s="350"/>
      <c r="S1" s="350"/>
      <c r="T1" s="350"/>
    </row>
    <row r="3" spans="1:20" ht="42.75" customHeight="1">
      <c r="A3" s="351" t="s">
        <v>0</v>
      </c>
      <c r="B3" s="351" t="s">
        <v>1</v>
      </c>
      <c r="C3" s="351" t="s">
        <v>2</v>
      </c>
      <c r="D3" s="351" t="s">
        <v>3</v>
      </c>
      <c r="E3" s="351" t="s">
        <v>4</v>
      </c>
      <c r="F3" s="351" t="s">
        <v>5</v>
      </c>
      <c r="G3" s="351" t="s">
        <v>6</v>
      </c>
      <c r="H3" s="351" t="s">
        <v>7</v>
      </c>
      <c r="I3" s="351" t="s">
        <v>8</v>
      </c>
      <c r="J3" s="353" t="s">
        <v>9</v>
      </c>
      <c r="K3" s="354"/>
      <c r="L3" s="351" t="s">
        <v>10</v>
      </c>
      <c r="M3" s="355" t="s">
        <v>11</v>
      </c>
      <c r="N3" s="356"/>
      <c r="O3" s="353" t="s">
        <v>12</v>
      </c>
      <c r="P3" s="354"/>
      <c r="Q3" s="357" t="s">
        <v>13</v>
      </c>
      <c r="R3" s="357"/>
      <c r="S3" s="358" t="s">
        <v>14</v>
      </c>
    </row>
    <row r="4" spans="1:20">
      <c r="A4" s="352"/>
      <c r="B4" s="352"/>
      <c r="C4" s="352"/>
      <c r="D4" s="352"/>
      <c r="E4" s="352"/>
      <c r="F4" s="352"/>
      <c r="G4" s="352"/>
      <c r="H4" s="352"/>
      <c r="I4" s="352"/>
      <c r="J4" s="121" t="s">
        <v>15</v>
      </c>
      <c r="K4" s="122" t="s">
        <v>16</v>
      </c>
      <c r="L4" s="352"/>
      <c r="M4" s="143">
        <v>2022</v>
      </c>
      <c r="N4" s="143">
        <v>2023</v>
      </c>
      <c r="O4" s="143">
        <v>2022</v>
      </c>
      <c r="P4" s="143">
        <v>2023</v>
      </c>
      <c r="Q4" s="143">
        <v>2022</v>
      </c>
      <c r="R4" s="143">
        <v>2023</v>
      </c>
      <c r="S4" s="359"/>
    </row>
    <row r="5" spans="1:20" ht="18" customHeight="1">
      <c r="A5" s="118" t="s">
        <v>17</v>
      </c>
      <c r="B5" s="117" t="s">
        <v>18</v>
      </c>
      <c r="C5" s="118" t="s">
        <v>19</v>
      </c>
      <c r="D5" s="118" t="s">
        <v>20</v>
      </c>
      <c r="E5" s="118" t="s">
        <v>21</v>
      </c>
      <c r="F5" s="118" t="s">
        <v>22</v>
      </c>
      <c r="G5" s="123" t="s">
        <v>23</v>
      </c>
      <c r="H5" s="118" t="s">
        <v>24</v>
      </c>
      <c r="I5" s="118" t="s">
        <v>25</v>
      </c>
      <c r="J5" s="118" t="s">
        <v>26</v>
      </c>
      <c r="K5" s="119" t="s">
        <v>27</v>
      </c>
      <c r="L5" s="118" t="s">
        <v>28</v>
      </c>
      <c r="M5" s="118" t="s">
        <v>29</v>
      </c>
      <c r="N5" s="118" t="s">
        <v>30</v>
      </c>
      <c r="O5" s="118" t="s">
        <v>31</v>
      </c>
      <c r="P5" s="118" t="s">
        <v>32</v>
      </c>
      <c r="Q5" s="118" t="s">
        <v>33</v>
      </c>
      <c r="R5" s="118" t="s">
        <v>34</v>
      </c>
      <c r="S5" s="120" t="s">
        <v>35</v>
      </c>
    </row>
    <row r="6" spans="1:20" s="116" customFormat="1" ht="276.75" customHeight="1">
      <c r="A6" s="185">
        <v>1</v>
      </c>
      <c r="B6" s="185" t="s">
        <v>72</v>
      </c>
      <c r="C6" s="185" t="s">
        <v>623</v>
      </c>
      <c r="D6" s="185" t="s">
        <v>434</v>
      </c>
      <c r="E6" s="185" t="s">
        <v>435</v>
      </c>
      <c r="F6" s="186" t="s">
        <v>212</v>
      </c>
      <c r="G6" s="199" t="s">
        <v>436</v>
      </c>
      <c r="H6" s="185" t="s">
        <v>437</v>
      </c>
      <c r="I6" s="186" t="s">
        <v>777</v>
      </c>
      <c r="J6" s="186" t="s">
        <v>438</v>
      </c>
      <c r="K6" s="186" t="s">
        <v>439</v>
      </c>
      <c r="L6" s="186" t="s">
        <v>622</v>
      </c>
      <c r="M6" s="185" t="s">
        <v>64</v>
      </c>
      <c r="N6" s="185" t="s">
        <v>66</v>
      </c>
      <c r="O6" s="201">
        <v>73000</v>
      </c>
      <c r="P6" s="202">
        <v>0</v>
      </c>
      <c r="Q6" s="201">
        <f>O6</f>
        <v>73000</v>
      </c>
      <c r="R6" s="202">
        <v>0</v>
      </c>
      <c r="S6" s="186" t="s">
        <v>621</v>
      </c>
    </row>
    <row r="7" spans="1:20" ht="408" customHeight="1">
      <c r="A7" s="185">
        <v>2</v>
      </c>
      <c r="B7" s="186" t="s">
        <v>59</v>
      </c>
      <c r="C7" s="186" t="s">
        <v>636</v>
      </c>
      <c r="D7" s="186" t="s">
        <v>60</v>
      </c>
      <c r="E7" s="186" t="s">
        <v>440</v>
      </c>
      <c r="F7" s="186" t="s">
        <v>212</v>
      </c>
      <c r="G7" s="200" t="s">
        <v>441</v>
      </c>
      <c r="H7" s="186" t="s">
        <v>625</v>
      </c>
      <c r="I7" s="185" t="s">
        <v>624</v>
      </c>
      <c r="J7" s="186" t="s">
        <v>442</v>
      </c>
      <c r="K7" s="185">
        <v>2</v>
      </c>
      <c r="L7" s="187" t="s">
        <v>443</v>
      </c>
      <c r="M7" s="185" t="s">
        <v>64</v>
      </c>
      <c r="N7" s="185" t="s">
        <v>66</v>
      </c>
      <c r="O7" s="201">
        <v>22000</v>
      </c>
      <c r="P7" s="202">
        <v>0</v>
      </c>
      <c r="Q7" s="201">
        <f>O7</f>
        <v>22000</v>
      </c>
      <c r="R7" s="202">
        <v>0</v>
      </c>
      <c r="S7" s="186" t="s">
        <v>621</v>
      </c>
    </row>
    <row r="8" spans="1:20" ht="255">
      <c r="A8" s="185">
        <v>3</v>
      </c>
      <c r="B8" s="186" t="s">
        <v>59</v>
      </c>
      <c r="C8" s="186" t="s">
        <v>637</v>
      </c>
      <c r="D8" s="186" t="s">
        <v>444</v>
      </c>
      <c r="E8" s="186" t="s">
        <v>445</v>
      </c>
      <c r="F8" s="186" t="s">
        <v>212</v>
      </c>
      <c r="G8" s="200" t="s">
        <v>446</v>
      </c>
      <c r="H8" s="186" t="s">
        <v>447</v>
      </c>
      <c r="I8" s="186" t="s">
        <v>626</v>
      </c>
      <c r="J8" s="186" t="s">
        <v>448</v>
      </c>
      <c r="K8" s="186">
        <v>6</v>
      </c>
      <c r="L8" s="186" t="s">
        <v>449</v>
      </c>
      <c r="M8" s="185" t="s">
        <v>64</v>
      </c>
      <c r="N8" s="185" t="s">
        <v>66</v>
      </c>
      <c r="O8" s="201">
        <v>24000</v>
      </c>
      <c r="P8" s="202">
        <v>0</v>
      </c>
      <c r="Q8" s="201">
        <f>O8</f>
        <v>24000</v>
      </c>
      <c r="R8" s="202">
        <v>0</v>
      </c>
      <c r="S8" s="186" t="s">
        <v>621</v>
      </c>
    </row>
    <row r="9" spans="1:20" s="116" customFormat="1" ht="267.75" customHeight="1">
      <c r="A9" s="185">
        <v>4</v>
      </c>
      <c r="B9" s="186" t="s">
        <v>59</v>
      </c>
      <c r="C9" s="186" t="s">
        <v>790</v>
      </c>
      <c r="D9" s="186" t="s">
        <v>450</v>
      </c>
      <c r="E9" s="186" t="s">
        <v>451</v>
      </c>
      <c r="F9" s="186" t="s">
        <v>212</v>
      </c>
      <c r="G9" s="200" t="s">
        <v>452</v>
      </c>
      <c r="H9" s="186" t="s">
        <v>453</v>
      </c>
      <c r="I9" s="186" t="s">
        <v>638</v>
      </c>
      <c r="J9" s="186" t="s">
        <v>454</v>
      </c>
      <c r="K9" s="185" t="s">
        <v>455</v>
      </c>
      <c r="L9" s="186" t="s">
        <v>456</v>
      </c>
      <c r="M9" s="185" t="s">
        <v>64</v>
      </c>
      <c r="N9" s="185" t="s">
        <v>66</v>
      </c>
      <c r="O9" s="201">
        <v>5000</v>
      </c>
      <c r="P9" s="202">
        <v>0</v>
      </c>
      <c r="Q9" s="201">
        <f>O9</f>
        <v>5000</v>
      </c>
      <c r="R9" s="202">
        <v>0</v>
      </c>
      <c r="S9" s="186" t="s">
        <v>621</v>
      </c>
    </row>
    <row r="10" spans="1:20" ht="298.5" customHeight="1">
      <c r="A10" s="185">
        <v>5</v>
      </c>
      <c r="B10" s="186" t="s">
        <v>59</v>
      </c>
      <c r="C10" s="186" t="s">
        <v>639</v>
      </c>
      <c r="D10" s="186" t="s">
        <v>457</v>
      </c>
      <c r="E10" s="186" t="s">
        <v>640</v>
      </c>
      <c r="F10" s="186" t="s">
        <v>212</v>
      </c>
      <c r="G10" s="200" t="s">
        <v>458</v>
      </c>
      <c r="H10" s="186" t="s">
        <v>459</v>
      </c>
      <c r="I10" s="186" t="s">
        <v>460</v>
      </c>
      <c r="J10" s="186" t="s">
        <v>641</v>
      </c>
      <c r="K10" s="185">
        <v>50</v>
      </c>
      <c r="L10" s="186" t="s">
        <v>456</v>
      </c>
      <c r="M10" s="185" t="s">
        <v>64</v>
      </c>
      <c r="N10" s="185" t="s">
        <v>66</v>
      </c>
      <c r="O10" s="201">
        <v>0</v>
      </c>
      <c r="P10" s="202">
        <v>0</v>
      </c>
      <c r="Q10" s="201">
        <v>0</v>
      </c>
      <c r="R10" s="202">
        <v>0</v>
      </c>
      <c r="S10" s="186" t="s">
        <v>621</v>
      </c>
    </row>
    <row r="11" spans="1:20" ht="21" customHeight="1" thickBot="1">
      <c r="A11" s="195"/>
      <c r="B11" s="196"/>
      <c r="C11" s="196"/>
      <c r="D11" s="196"/>
      <c r="E11" s="196"/>
      <c r="F11" s="196"/>
      <c r="G11" s="196"/>
      <c r="H11" s="196"/>
      <c r="I11" s="196"/>
      <c r="J11" s="196"/>
      <c r="K11" s="195"/>
      <c r="L11" s="196"/>
      <c r="M11" s="195"/>
      <c r="N11" s="195"/>
      <c r="O11" s="197"/>
      <c r="P11" s="198"/>
      <c r="Q11" s="197"/>
      <c r="R11" s="198"/>
      <c r="S11" s="196"/>
    </row>
    <row r="12" spans="1:20" ht="15.75" thickTop="1">
      <c r="A12" s="73"/>
      <c r="B12" s="73"/>
      <c r="C12" s="73"/>
      <c r="D12" s="73"/>
      <c r="E12" s="73"/>
      <c r="F12" s="73"/>
      <c r="G12" s="73"/>
      <c r="H12" s="73"/>
      <c r="I12" s="73"/>
      <c r="J12" s="73"/>
      <c r="K12" s="73"/>
      <c r="L12" s="73"/>
      <c r="M12" s="73"/>
      <c r="N12" s="337"/>
      <c r="O12" s="338"/>
      <c r="P12" s="341" t="s">
        <v>36</v>
      </c>
      <c r="Q12" s="343" t="s">
        <v>37</v>
      </c>
      <c r="R12" s="344"/>
      <c r="S12" s="360" t="s">
        <v>409</v>
      </c>
    </row>
    <row r="13" spans="1:20">
      <c r="A13" s="73"/>
      <c r="B13" s="73"/>
      <c r="C13" s="73"/>
      <c r="D13" s="73"/>
      <c r="E13" s="73"/>
      <c r="F13" s="73"/>
      <c r="G13" s="73"/>
      <c r="H13" s="73"/>
      <c r="I13" s="73"/>
      <c r="J13" s="73"/>
      <c r="K13" s="73"/>
      <c r="L13" s="73"/>
      <c r="M13" s="73"/>
      <c r="N13" s="339"/>
      <c r="O13" s="340"/>
      <c r="P13" s="342"/>
      <c r="Q13" s="138">
        <v>2022</v>
      </c>
      <c r="R13" s="138">
        <v>2023</v>
      </c>
      <c r="S13" s="361"/>
    </row>
    <row r="14" spans="1:20" ht="28.5" customHeight="1" thickBot="1">
      <c r="A14" s="73"/>
      <c r="B14" s="73"/>
      <c r="C14" s="73"/>
      <c r="D14" s="73"/>
      <c r="E14" s="73"/>
      <c r="F14" s="73"/>
      <c r="G14" s="73"/>
      <c r="H14" s="73"/>
      <c r="I14" s="73"/>
      <c r="J14" s="73"/>
      <c r="K14" s="73"/>
      <c r="L14" s="73"/>
      <c r="M14" s="73"/>
      <c r="N14" s="347" t="s">
        <v>38</v>
      </c>
      <c r="O14" s="348"/>
      <c r="P14" s="220">
        <v>5</v>
      </c>
      <c r="Q14" s="249">
        <f>SUM(Q6:Q9)</f>
        <v>124000</v>
      </c>
      <c r="R14" s="249">
        <v>0</v>
      </c>
      <c r="S14" s="222">
        <f>Q14+R14</f>
        <v>124000</v>
      </c>
    </row>
    <row r="15" spans="1:20" ht="15.75" thickTop="1"/>
  </sheetData>
  <mergeCells count="21">
    <mergeCell ref="N12:O13"/>
    <mergeCell ref="N14:O14"/>
    <mergeCell ref="P12:P13"/>
    <mergeCell ref="S12:S13"/>
    <mergeCell ref="Q12:R1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Radzikowska</cp:lastModifiedBy>
  <cp:lastPrinted>2022-05-02T08:22:17Z</cp:lastPrinted>
  <dcterms:created xsi:type="dcterms:W3CDTF">2020-01-15T10:40:14Z</dcterms:created>
  <dcterms:modified xsi:type="dcterms:W3CDTF">2022-05-23T09:49:04Z</dcterms:modified>
</cp:coreProperties>
</file>