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Sprawozdawczosc\2022\roczna\"/>
    </mc:Choice>
  </mc:AlternateContent>
  <xr:revisionPtr revIDLastSave="0" documentId="13_ncr:1_{45EBD5A7-8EFC-4F2E-ABA8-0B354BD0AC87}" xr6:coauthVersionLast="47" xr6:coauthVersionMax="47" xr10:uidLastSave="{00000000-0000-0000-0000-000000000000}"/>
  <bookViews>
    <workbookView xWindow="-120" yWindow="-120" windowWidth="29040" windowHeight="15840" xr2:uid="{69D67ECC-6CB9-4510-B292-47D374235EEE}"/>
  </bookViews>
  <sheets>
    <sheet name="Informacja zbiorcza" sheetId="3" r:id="rId1"/>
    <sheet name="Działania" sheetId="2" r:id="rId2"/>
    <sheet name="Arkusz1" sheetId="1" r:id="rId3"/>
  </sheets>
  <definedNames>
    <definedName name="_01">'Informacja zbiorcza'!$A$5</definedName>
    <definedName name="_02">'Informacja zbiorcza'!$A$39</definedName>
    <definedName name="_03">'Informacja zbiorcza'!$A$73</definedName>
    <definedName name="_04">'Informacja zbiorcza'!$A$107</definedName>
    <definedName name="_05">'Informacja zbiorcza'!$A$141</definedName>
    <definedName name="_06">'Informacja zbiorcza'!$A$175</definedName>
    <definedName name="_07">'Informacja zbiorcza'!$A$209</definedName>
    <definedName name="_08">'Informacja zbiorcza'!$A$243</definedName>
    <definedName name="_09">'Informacja zbiorcza'!$A$277</definedName>
    <definedName name="_10">'Informacja zbiorcza'!$A$311</definedName>
    <definedName name="_11">'Informacja zbiorcza'!$A$345</definedName>
    <definedName name="_12">'Informacja zbiorcza'!$A$379</definedName>
    <definedName name="_13">'Informacja zbiorcza'!$A$413</definedName>
    <definedName name="_14">'Informacja zbiorcza'!$A$447</definedName>
    <definedName name="_15">'Informacja zbiorcza'!$A$481</definedName>
    <definedName name="_16">'Informacja zbiorcza'!$A$515</definedName>
    <definedName name="_17">'Informacja zbiorcza'!$A$549</definedName>
    <definedName name="_18">'Informacja zbiorcza'!$A$583</definedName>
    <definedName name="_19">'Informacja zbiorcza'!$A$617</definedName>
    <definedName name="_20">'Informacja zbiorcza'!$A$651</definedName>
    <definedName name="_21">'Informacja zbiorcza'!$A$685</definedName>
    <definedName name="_22">'Informacja zbiorcza'!$A$719</definedName>
    <definedName name="_23">'Informacja zbiorcza'!$A$753</definedName>
    <definedName name="_24">'Informacja zbiorcza'!$A$787</definedName>
    <definedName name="_25">'Informacja zbiorcza'!$A$821</definedName>
    <definedName name="_26">'Informacja zbiorcza'!$A$855</definedName>
    <definedName name="_27">'Informacja zbiorcza'!$A$889</definedName>
    <definedName name="_28">'Informacja zbiorcza'!$A$923</definedName>
    <definedName name="_29">'Informacja zbiorcza'!$A$957</definedName>
    <definedName name="_30">'Informacja zbiorcza'!$A$991</definedName>
    <definedName name="_31">'Informacja zbiorcza'!$A$1025</definedName>
    <definedName name="_32">'Informacja zbiorcza'!$A$1059</definedName>
    <definedName name="_33">'Informacja zbiorcza'!$A$1093</definedName>
    <definedName name="_34">'Informacja zbiorcza'!$A$1127</definedName>
    <definedName name="_35">'Informacja zbiorcza'!$A$1161</definedName>
    <definedName name="_36">'Informacja zbiorcza'!$A$1195</definedName>
    <definedName name="_37">'Informacja zbiorcza'!$A$1229</definedName>
    <definedName name="_38">'Informacja zbiorcza'!$A$1263</definedName>
    <definedName name="_39">'Informacja zbiorcza'!$A$1297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14" i="3" l="1"/>
  <c r="S1314" i="3"/>
  <c r="R1314" i="3"/>
  <c r="Q1314" i="3"/>
  <c r="P1314" i="3"/>
  <c r="O1314" i="3"/>
  <c r="N1314" i="3"/>
  <c r="M1314" i="3"/>
  <c r="J1314" i="3"/>
  <c r="I1314" i="3"/>
  <c r="H1314" i="3"/>
  <c r="W1314" i="3" s="1"/>
  <c r="G1314" i="3"/>
  <c r="F1314" i="3"/>
  <c r="E1314" i="3"/>
  <c r="X1313" i="3"/>
  <c r="W1313" i="3"/>
  <c r="V1313" i="3"/>
  <c r="U1313" i="3"/>
  <c r="L1313" i="3"/>
  <c r="K1313" i="3"/>
  <c r="X1312" i="3"/>
  <c r="W1312" i="3"/>
  <c r="V1312" i="3"/>
  <c r="U1312" i="3"/>
  <c r="L1312" i="3"/>
  <c r="K1312" i="3"/>
  <c r="X1311" i="3"/>
  <c r="W1311" i="3"/>
  <c r="V1311" i="3"/>
  <c r="U1311" i="3"/>
  <c r="L1311" i="3"/>
  <c r="K1311" i="3"/>
  <c r="X1310" i="3"/>
  <c r="W1310" i="3"/>
  <c r="V1310" i="3"/>
  <c r="U1310" i="3"/>
  <c r="L1310" i="3"/>
  <c r="K1310" i="3"/>
  <c r="X1309" i="3"/>
  <c r="W1309" i="3"/>
  <c r="V1309" i="3"/>
  <c r="Y1309" i="3" s="1"/>
  <c r="U1309" i="3"/>
  <c r="L1309" i="3"/>
  <c r="K1309" i="3"/>
  <c r="X1308" i="3"/>
  <c r="W1308" i="3"/>
  <c r="V1308" i="3"/>
  <c r="U1308" i="3"/>
  <c r="L1308" i="3"/>
  <c r="Y1308" i="3" s="1"/>
  <c r="K1308" i="3"/>
  <c r="X1307" i="3"/>
  <c r="W1307" i="3"/>
  <c r="V1307" i="3"/>
  <c r="U1307" i="3"/>
  <c r="L1307" i="3"/>
  <c r="K1307" i="3"/>
  <c r="X1306" i="3"/>
  <c r="W1306" i="3"/>
  <c r="V1306" i="3"/>
  <c r="Y1306" i="3" s="1"/>
  <c r="U1306" i="3"/>
  <c r="L1306" i="3"/>
  <c r="K1306" i="3"/>
  <c r="X1305" i="3"/>
  <c r="W1305" i="3"/>
  <c r="V1305" i="3"/>
  <c r="U1305" i="3"/>
  <c r="L1305" i="3"/>
  <c r="K1305" i="3"/>
  <c r="X1304" i="3"/>
  <c r="W1304" i="3"/>
  <c r="V1304" i="3"/>
  <c r="U1304" i="3"/>
  <c r="L1304" i="3"/>
  <c r="K1304" i="3"/>
  <c r="X1303" i="3"/>
  <c r="W1303" i="3"/>
  <c r="V1303" i="3"/>
  <c r="U1303" i="3"/>
  <c r="L1303" i="3"/>
  <c r="K1303" i="3"/>
  <c r="Y1302" i="3"/>
  <c r="X1302" i="3"/>
  <c r="W1302" i="3"/>
  <c r="V1302" i="3"/>
  <c r="U1302" i="3"/>
  <c r="L1302" i="3"/>
  <c r="K1302" i="3"/>
  <c r="X1301" i="3"/>
  <c r="W1301" i="3"/>
  <c r="V1301" i="3"/>
  <c r="U1301" i="3"/>
  <c r="L1301" i="3"/>
  <c r="K1301" i="3"/>
  <c r="T1280" i="3"/>
  <c r="S1280" i="3"/>
  <c r="R1280" i="3"/>
  <c r="Q1280" i="3"/>
  <c r="P1280" i="3"/>
  <c r="O1280" i="3"/>
  <c r="N1280" i="3"/>
  <c r="M1280" i="3"/>
  <c r="J1280" i="3"/>
  <c r="I1280" i="3"/>
  <c r="H1280" i="3"/>
  <c r="G1280" i="3"/>
  <c r="F1280" i="3"/>
  <c r="E1280" i="3"/>
  <c r="X1279" i="3"/>
  <c r="W1279" i="3"/>
  <c r="V1279" i="3"/>
  <c r="Y1279" i="3" s="1"/>
  <c r="U1279" i="3"/>
  <c r="L1279" i="3"/>
  <c r="K1279" i="3"/>
  <c r="X1278" i="3"/>
  <c r="W1278" i="3"/>
  <c r="V1278" i="3"/>
  <c r="Y1278" i="3" s="1"/>
  <c r="U1278" i="3"/>
  <c r="L1278" i="3"/>
  <c r="K1278" i="3"/>
  <c r="X1277" i="3"/>
  <c r="W1277" i="3"/>
  <c r="V1277" i="3"/>
  <c r="U1277" i="3"/>
  <c r="L1277" i="3"/>
  <c r="Y1277" i="3" s="1"/>
  <c r="K1277" i="3"/>
  <c r="X1276" i="3"/>
  <c r="W1276" i="3"/>
  <c r="V1276" i="3"/>
  <c r="U1276" i="3"/>
  <c r="L1276" i="3"/>
  <c r="K1276" i="3"/>
  <c r="X1275" i="3"/>
  <c r="W1275" i="3"/>
  <c r="V1275" i="3"/>
  <c r="Y1275" i="3" s="1"/>
  <c r="U1275" i="3"/>
  <c r="L1275" i="3"/>
  <c r="K1275" i="3"/>
  <c r="X1274" i="3"/>
  <c r="W1274" i="3"/>
  <c r="V1274" i="3"/>
  <c r="Y1274" i="3" s="1"/>
  <c r="U1274" i="3"/>
  <c r="L1274" i="3"/>
  <c r="K1274" i="3"/>
  <c r="X1273" i="3"/>
  <c r="W1273" i="3"/>
  <c r="V1273" i="3"/>
  <c r="U1273" i="3"/>
  <c r="L1273" i="3"/>
  <c r="K1273" i="3"/>
  <c r="X1272" i="3"/>
  <c r="W1272" i="3"/>
  <c r="V1272" i="3"/>
  <c r="Y1272" i="3" s="1"/>
  <c r="U1272" i="3"/>
  <c r="L1272" i="3"/>
  <c r="K1272" i="3"/>
  <c r="Y1271" i="3"/>
  <c r="X1271" i="3"/>
  <c r="W1271" i="3"/>
  <c r="V1271" i="3"/>
  <c r="U1271" i="3"/>
  <c r="L1271" i="3"/>
  <c r="K1271" i="3"/>
  <c r="X1270" i="3"/>
  <c r="W1270" i="3"/>
  <c r="V1270" i="3"/>
  <c r="Y1270" i="3" s="1"/>
  <c r="U1270" i="3"/>
  <c r="L1270" i="3"/>
  <c r="K1270" i="3"/>
  <c r="X1269" i="3"/>
  <c r="W1269" i="3"/>
  <c r="V1269" i="3"/>
  <c r="U1269" i="3"/>
  <c r="L1269" i="3"/>
  <c r="Y1269" i="3" s="1"/>
  <c r="K1269" i="3"/>
  <c r="X1268" i="3"/>
  <c r="W1268" i="3"/>
  <c r="V1268" i="3"/>
  <c r="U1268" i="3"/>
  <c r="L1268" i="3"/>
  <c r="K1268" i="3"/>
  <c r="Y1267" i="3"/>
  <c r="X1267" i="3"/>
  <c r="W1267" i="3"/>
  <c r="V1267" i="3"/>
  <c r="U1267" i="3"/>
  <c r="L1267" i="3"/>
  <c r="K1267" i="3"/>
  <c r="T1246" i="3"/>
  <c r="S1246" i="3"/>
  <c r="R1246" i="3"/>
  <c r="Q1246" i="3"/>
  <c r="P1246" i="3"/>
  <c r="O1246" i="3"/>
  <c r="N1246" i="3"/>
  <c r="M1246" i="3"/>
  <c r="J1246" i="3"/>
  <c r="I1246" i="3"/>
  <c r="H1246" i="3"/>
  <c r="W1246" i="3" s="1"/>
  <c r="G1246" i="3"/>
  <c r="F1246" i="3"/>
  <c r="E1246" i="3"/>
  <c r="X1245" i="3"/>
  <c r="W1245" i="3"/>
  <c r="V1245" i="3"/>
  <c r="U1245" i="3"/>
  <c r="L1245" i="3"/>
  <c r="K1245" i="3"/>
  <c r="Y1244" i="3"/>
  <c r="X1244" i="3"/>
  <c r="W1244" i="3"/>
  <c r="V1244" i="3"/>
  <c r="U1244" i="3"/>
  <c r="L1244" i="3"/>
  <c r="K1244" i="3"/>
  <c r="X1243" i="3"/>
  <c r="W1243" i="3"/>
  <c r="V1243" i="3"/>
  <c r="Y1243" i="3" s="1"/>
  <c r="U1243" i="3"/>
  <c r="L1243" i="3"/>
  <c r="K1243" i="3"/>
  <c r="X1242" i="3"/>
  <c r="W1242" i="3"/>
  <c r="V1242" i="3"/>
  <c r="U1242" i="3"/>
  <c r="L1242" i="3"/>
  <c r="Y1242" i="3" s="1"/>
  <c r="K1242" i="3"/>
  <c r="X1241" i="3"/>
  <c r="W1241" i="3"/>
  <c r="V1241" i="3"/>
  <c r="U1241" i="3"/>
  <c r="L1241" i="3"/>
  <c r="K1241" i="3"/>
  <c r="Y1240" i="3"/>
  <c r="X1240" i="3"/>
  <c r="W1240" i="3"/>
  <c r="V1240" i="3"/>
  <c r="U1240" i="3"/>
  <c r="L1240" i="3"/>
  <c r="K1240" i="3"/>
  <c r="X1239" i="3"/>
  <c r="W1239" i="3"/>
  <c r="V1239" i="3"/>
  <c r="Y1239" i="3" s="1"/>
  <c r="U1239" i="3"/>
  <c r="L1239" i="3"/>
  <c r="K1239" i="3"/>
  <c r="Y1238" i="3"/>
  <c r="X1238" i="3"/>
  <c r="W1238" i="3"/>
  <c r="V1238" i="3"/>
  <c r="U1238" i="3"/>
  <c r="U1246" i="3" s="1"/>
  <c r="L1238" i="3"/>
  <c r="K1238" i="3"/>
  <c r="X1237" i="3"/>
  <c r="W1237" i="3"/>
  <c r="V1237" i="3"/>
  <c r="Y1237" i="3" s="1"/>
  <c r="U1237" i="3"/>
  <c r="L1237" i="3"/>
  <c r="K1237" i="3"/>
  <c r="Y1236" i="3"/>
  <c r="X1236" i="3"/>
  <c r="W1236" i="3"/>
  <c r="V1236" i="3"/>
  <c r="U1236" i="3"/>
  <c r="L1236" i="3"/>
  <c r="K1236" i="3"/>
  <c r="X1235" i="3"/>
  <c r="W1235" i="3"/>
  <c r="V1235" i="3"/>
  <c r="Y1235" i="3" s="1"/>
  <c r="U1235" i="3"/>
  <c r="L1235" i="3"/>
  <c r="K1235" i="3"/>
  <c r="Y1234" i="3"/>
  <c r="X1234" i="3"/>
  <c r="W1234" i="3"/>
  <c r="V1234" i="3"/>
  <c r="U1234" i="3"/>
  <c r="L1234" i="3"/>
  <c r="K1234" i="3"/>
  <c r="X1233" i="3"/>
  <c r="W1233" i="3"/>
  <c r="V1233" i="3"/>
  <c r="U1233" i="3"/>
  <c r="L1233" i="3"/>
  <c r="K1233" i="3"/>
  <c r="T1212" i="3"/>
  <c r="S1212" i="3"/>
  <c r="R1212" i="3"/>
  <c r="Q1212" i="3"/>
  <c r="P1212" i="3"/>
  <c r="O1212" i="3"/>
  <c r="N1212" i="3"/>
  <c r="M1212" i="3"/>
  <c r="J1212" i="3"/>
  <c r="I1212" i="3"/>
  <c r="H1212" i="3"/>
  <c r="G1212" i="3"/>
  <c r="F1212" i="3"/>
  <c r="E1212" i="3"/>
  <c r="Y1211" i="3"/>
  <c r="X1211" i="3"/>
  <c r="W1211" i="3"/>
  <c r="V1211" i="3"/>
  <c r="U1211" i="3"/>
  <c r="L1211" i="3"/>
  <c r="K1211" i="3"/>
  <c r="X1210" i="3"/>
  <c r="W1210" i="3"/>
  <c r="V1210" i="3"/>
  <c r="Y1210" i="3" s="1"/>
  <c r="U1210" i="3"/>
  <c r="L1210" i="3"/>
  <c r="K1210" i="3"/>
  <c r="Y1209" i="3"/>
  <c r="X1209" i="3"/>
  <c r="W1209" i="3"/>
  <c r="V1209" i="3"/>
  <c r="U1209" i="3"/>
  <c r="L1209" i="3"/>
  <c r="K1209" i="3"/>
  <c r="X1208" i="3"/>
  <c r="W1208" i="3"/>
  <c r="V1208" i="3"/>
  <c r="Y1208" i="3" s="1"/>
  <c r="U1208" i="3"/>
  <c r="L1208" i="3"/>
  <c r="K1208" i="3"/>
  <c r="Y1207" i="3"/>
  <c r="X1207" i="3"/>
  <c r="W1207" i="3"/>
  <c r="V1207" i="3"/>
  <c r="U1207" i="3"/>
  <c r="L1207" i="3"/>
  <c r="K1207" i="3"/>
  <c r="X1206" i="3"/>
  <c r="W1206" i="3"/>
  <c r="V1206" i="3"/>
  <c r="U1206" i="3"/>
  <c r="L1206" i="3"/>
  <c r="K1206" i="3"/>
  <c r="Y1205" i="3"/>
  <c r="X1205" i="3"/>
  <c r="W1205" i="3"/>
  <c r="V1205" i="3"/>
  <c r="U1205" i="3"/>
  <c r="L1205" i="3"/>
  <c r="K1205" i="3"/>
  <c r="X1204" i="3"/>
  <c r="W1204" i="3"/>
  <c r="V1204" i="3"/>
  <c r="Y1204" i="3" s="1"/>
  <c r="U1204" i="3"/>
  <c r="L1204" i="3"/>
  <c r="K1204" i="3"/>
  <c r="X1203" i="3"/>
  <c r="W1203" i="3"/>
  <c r="V1203" i="3"/>
  <c r="U1203" i="3"/>
  <c r="L1203" i="3"/>
  <c r="K1203" i="3"/>
  <c r="X1202" i="3"/>
  <c r="W1202" i="3"/>
  <c r="V1202" i="3"/>
  <c r="Y1202" i="3" s="1"/>
  <c r="U1202" i="3"/>
  <c r="L1202" i="3"/>
  <c r="K1202" i="3"/>
  <c r="Y1201" i="3"/>
  <c r="X1201" i="3"/>
  <c r="W1201" i="3"/>
  <c r="V1201" i="3"/>
  <c r="U1201" i="3"/>
  <c r="L1201" i="3"/>
  <c r="K1201" i="3"/>
  <c r="X1200" i="3"/>
  <c r="W1200" i="3"/>
  <c r="V1200" i="3"/>
  <c r="U1200" i="3"/>
  <c r="L1200" i="3"/>
  <c r="K1200" i="3"/>
  <c r="Y1199" i="3"/>
  <c r="X1199" i="3"/>
  <c r="W1199" i="3"/>
  <c r="V1199" i="3"/>
  <c r="U1199" i="3"/>
  <c r="L1199" i="3"/>
  <c r="K1199" i="3"/>
  <c r="T1178" i="3"/>
  <c r="S1178" i="3"/>
  <c r="R1178" i="3"/>
  <c r="Q1178" i="3"/>
  <c r="P1178" i="3"/>
  <c r="O1178" i="3"/>
  <c r="N1178" i="3"/>
  <c r="M1178" i="3"/>
  <c r="J1178" i="3"/>
  <c r="I1178" i="3"/>
  <c r="H1178" i="3"/>
  <c r="G1178" i="3"/>
  <c r="F1178" i="3"/>
  <c r="E1178" i="3"/>
  <c r="X1177" i="3"/>
  <c r="W1177" i="3"/>
  <c r="V1177" i="3"/>
  <c r="Y1177" i="3" s="1"/>
  <c r="U1177" i="3"/>
  <c r="L1177" i="3"/>
  <c r="K1177" i="3"/>
  <c r="Y1176" i="3"/>
  <c r="X1176" i="3"/>
  <c r="W1176" i="3"/>
  <c r="V1176" i="3"/>
  <c r="U1176" i="3"/>
  <c r="L1176" i="3"/>
  <c r="K1176" i="3"/>
  <c r="X1175" i="3"/>
  <c r="W1175" i="3"/>
  <c r="V1175" i="3"/>
  <c r="Y1175" i="3" s="1"/>
  <c r="U1175" i="3"/>
  <c r="L1175" i="3"/>
  <c r="K1175" i="3"/>
  <c r="Y1174" i="3"/>
  <c r="X1174" i="3"/>
  <c r="W1174" i="3"/>
  <c r="V1174" i="3"/>
  <c r="U1174" i="3"/>
  <c r="L1174" i="3"/>
  <c r="K1174" i="3"/>
  <c r="X1173" i="3"/>
  <c r="W1173" i="3"/>
  <c r="V1173" i="3"/>
  <c r="Y1173" i="3" s="1"/>
  <c r="U1173" i="3"/>
  <c r="L1173" i="3"/>
  <c r="K1173" i="3"/>
  <c r="Y1172" i="3"/>
  <c r="X1172" i="3"/>
  <c r="W1172" i="3"/>
  <c r="V1172" i="3"/>
  <c r="U1172" i="3"/>
  <c r="L1172" i="3"/>
  <c r="K1172" i="3"/>
  <c r="X1171" i="3"/>
  <c r="W1171" i="3"/>
  <c r="V1171" i="3"/>
  <c r="U1171" i="3"/>
  <c r="L1171" i="3"/>
  <c r="K1171" i="3"/>
  <c r="Y1170" i="3"/>
  <c r="X1170" i="3"/>
  <c r="W1170" i="3"/>
  <c r="V1170" i="3"/>
  <c r="U1170" i="3"/>
  <c r="L1170" i="3"/>
  <c r="K1170" i="3"/>
  <c r="X1169" i="3"/>
  <c r="W1169" i="3"/>
  <c r="V1169" i="3"/>
  <c r="U1169" i="3"/>
  <c r="L1169" i="3"/>
  <c r="K1169" i="3"/>
  <c r="Y1168" i="3"/>
  <c r="X1168" i="3"/>
  <c r="W1168" i="3"/>
  <c r="V1168" i="3"/>
  <c r="U1168" i="3"/>
  <c r="L1168" i="3"/>
  <c r="K1168" i="3"/>
  <c r="X1167" i="3"/>
  <c r="W1167" i="3"/>
  <c r="V1167" i="3"/>
  <c r="Y1167" i="3" s="1"/>
  <c r="U1167" i="3"/>
  <c r="L1167" i="3"/>
  <c r="K1167" i="3"/>
  <c r="X1166" i="3"/>
  <c r="W1166" i="3"/>
  <c r="V1166" i="3"/>
  <c r="U1166" i="3"/>
  <c r="L1166" i="3"/>
  <c r="K1166" i="3"/>
  <c r="X1165" i="3"/>
  <c r="W1165" i="3"/>
  <c r="V1165" i="3"/>
  <c r="U1165" i="3"/>
  <c r="L1165" i="3"/>
  <c r="K1165" i="3"/>
  <c r="T1144" i="3"/>
  <c r="S1144" i="3"/>
  <c r="R1144" i="3"/>
  <c r="Q1144" i="3"/>
  <c r="P1144" i="3"/>
  <c r="O1144" i="3"/>
  <c r="N1144" i="3"/>
  <c r="M1144" i="3"/>
  <c r="J1144" i="3"/>
  <c r="I1144" i="3"/>
  <c r="H1144" i="3"/>
  <c r="G1144" i="3"/>
  <c r="F1144" i="3"/>
  <c r="E1144" i="3"/>
  <c r="Y1143" i="3"/>
  <c r="X1143" i="3"/>
  <c r="W1143" i="3"/>
  <c r="V1143" i="3"/>
  <c r="U1143" i="3"/>
  <c r="L1143" i="3"/>
  <c r="K1143" i="3"/>
  <c r="X1142" i="3"/>
  <c r="W1142" i="3"/>
  <c r="V1142" i="3"/>
  <c r="Y1142" i="3" s="1"/>
  <c r="U1142" i="3"/>
  <c r="L1142" i="3"/>
  <c r="K1142" i="3"/>
  <c r="Y1141" i="3"/>
  <c r="X1141" i="3"/>
  <c r="W1141" i="3"/>
  <c r="V1141" i="3"/>
  <c r="U1141" i="3"/>
  <c r="L1141" i="3"/>
  <c r="K1141" i="3"/>
  <c r="X1140" i="3"/>
  <c r="W1140" i="3"/>
  <c r="V1140" i="3"/>
  <c r="U1140" i="3"/>
  <c r="L1140" i="3"/>
  <c r="K1140" i="3"/>
  <c r="Y1139" i="3"/>
  <c r="X1139" i="3"/>
  <c r="W1139" i="3"/>
  <c r="V1139" i="3"/>
  <c r="U1139" i="3"/>
  <c r="L1139" i="3"/>
  <c r="K1139" i="3"/>
  <c r="X1138" i="3"/>
  <c r="W1138" i="3"/>
  <c r="V1138" i="3"/>
  <c r="Y1138" i="3" s="1"/>
  <c r="U1138" i="3"/>
  <c r="L1138" i="3"/>
  <c r="K1138" i="3"/>
  <c r="Y1137" i="3"/>
  <c r="X1137" i="3"/>
  <c r="W1137" i="3"/>
  <c r="V1137" i="3"/>
  <c r="U1137" i="3"/>
  <c r="L1137" i="3"/>
  <c r="K1137" i="3"/>
  <c r="X1136" i="3"/>
  <c r="W1136" i="3"/>
  <c r="V1136" i="3"/>
  <c r="Y1136" i="3" s="1"/>
  <c r="U1136" i="3"/>
  <c r="L1136" i="3"/>
  <c r="K1136" i="3"/>
  <c r="X1135" i="3"/>
  <c r="W1135" i="3"/>
  <c r="V1135" i="3"/>
  <c r="U1135" i="3"/>
  <c r="L1135" i="3"/>
  <c r="L1144" i="3" s="1"/>
  <c r="C1131" i="3" s="1"/>
  <c r="K1135" i="3"/>
  <c r="X1134" i="3"/>
  <c r="W1134" i="3"/>
  <c r="V1134" i="3"/>
  <c r="Y1134" i="3" s="1"/>
  <c r="U1134" i="3"/>
  <c r="L1134" i="3"/>
  <c r="K1134" i="3"/>
  <c r="Y1133" i="3"/>
  <c r="X1133" i="3"/>
  <c r="W1133" i="3"/>
  <c r="V1133" i="3"/>
  <c r="U1133" i="3"/>
  <c r="L1133" i="3"/>
  <c r="K1133" i="3"/>
  <c r="X1132" i="3"/>
  <c r="W1132" i="3"/>
  <c r="V1132" i="3"/>
  <c r="U1132" i="3"/>
  <c r="L1132" i="3"/>
  <c r="K1132" i="3"/>
  <c r="Y1131" i="3"/>
  <c r="X1131" i="3"/>
  <c r="W1131" i="3"/>
  <c r="V1131" i="3"/>
  <c r="U1131" i="3"/>
  <c r="L1131" i="3"/>
  <c r="K1131" i="3"/>
  <c r="T1110" i="3"/>
  <c r="S1110" i="3"/>
  <c r="R1110" i="3"/>
  <c r="Q1110" i="3"/>
  <c r="P1110" i="3"/>
  <c r="O1110" i="3"/>
  <c r="N1110" i="3"/>
  <c r="M1110" i="3"/>
  <c r="J1110" i="3"/>
  <c r="I1110" i="3"/>
  <c r="H1110" i="3"/>
  <c r="W1110" i="3" s="1"/>
  <c r="G1110" i="3"/>
  <c r="F1110" i="3"/>
  <c r="E1110" i="3"/>
  <c r="X1109" i="3"/>
  <c r="W1109" i="3"/>
  <c r="V1109" i="3"/>
  <c r="U1109" i="3"/>
  <c r="L1109" i="3"/>
  <c r="K1109" i="3"/>
  <c r="Y1108" i="3"/>
  <c r="X1108" i="3"/>
  <c r="W1108" i="3"/>
  <c r="V1108" i="3"/>
  <c r="U1108" i="3"/>
  <c r="L1108" i="3"/>
  <c r="K1108" i="3"/>
  <c r="X1107" i="3"/>
  <c r="W1107" i="3"/>
  <c r="V1107" i="3"/>
  <c r="Y1107" i="3" s="1"/>
  <c r="U1107" i="3"/>
  <c r="L1107" i="3"/>
  <c r="K1107" i="3"/>
  <c r="Y1106" i="3"/>
  <c r="X1106" i="3"/>
  <c r="W1106" i="3"/>
  <c r="V1106" i="3"/>
  <c r="U1106" i="3"/>
  <c r="L1106" i="3"/>
  <c r="K1106" i="3"/>
  <c r="X1105" i="3"/>
  <c r="W1105" i="3"/>
  <c r="V1105" i="3"/>
  <c r="Y1105" i="3" s="1"/>
  <c r="U1105" i="3"/>
  <c r="L1105" i="3"/>
  <c r="K1105" i="3"/>
  <c r="Y1104" i="3"/>
  <c r="X1104" i="3"/>
  <c r="W1104" i="3"/>
  <c r="V1104" i="3"/>
  <c r="U1104" i="3"/>
  <c r="L1104" i="3"/>
  <c r="K1104" i="3"/>
  <c r="X1103" i="3"/>
  <c r="W1103" i="3"/>
  <c r="V1103" i="3"/>
  <c r="Y1103" i="3" s="1"/>
  <c r="U1103" i="3"/>
  <c r="L1103" i="3"/>
  <c r="K1103" i="3"/>
  <c r="Y1102" i="3"/>
  <c r="X1102" i="3"/>
  <c r="W1102" i="3"/>
  <c r="V1102" i="3"/>
  <c r="U1102" i="3"/>
  <c r="L1102" i="3"/>
  <c r="K1102" i="3"/>
  <c r="X1101" i="3"/>
  <c r="W1101" i="3"/>
  <c r="V1101" i="3"/>
  <c r="U1101" i="3"/>
  <c r="L1101" i="3"/>
  <c r="K1101" i="3"/>
  <c r="Y1100" i="3"/>
  <c r="X1100" i="3"/>
  <c r="W1100" i="3"/>
  <c r="V1100" i="3"/>
  <c r="U1100" i="3"/>
  <c r="L1100" i="3"/>
  <c r="K1100" i="3"/>
  <c r="X1099" i="3"/>
  <c r="W1099" i="3"/>
  <c r="V1099" i="3"/>
  <c r="Y1099" i="3" s="1"/>
  <c r="U1099" i="3"/>
  <c r="L1099" i="3"/>
  <c r="K1099" i="3"/>
  <c r="X1098" i="3"/>
  <c r="W1098" i="3"/>
  <c r="V1098" i="3"/>
  <c r="U1098" i="3"/>
  <c r="L1098" i="3"/>
  <c r="K1098" i="3"/>
  <c r="X1097" i="3"/>
  <c r="W1097" i="3"/>
  <c r="V1097" i="3"/>
  <c r="U1097" i="3"/>
  <c r="L1097" i="3"/>
  <c r="K1097" i="3"/>
  <c r="T1076" i="3"/>
  <c r="S1076" i="3"/>
  <c r="R1076" i="3"/>
  <c r="Q1076" i="3"/>
  <c r="P1076" i="3"/>
  <c r="O1076" i="3"/>
  <c r="N1076" i="3"/>
  <c r="M1076" i="3"/>
  <c r="J1076" i="3"/>
  <c r="I1076" i="3"/>
  <c r="H1076" i="3"/>
  <c r="G1076" i="3"/>
  <c r="F1076" i="3"/>
  <c r="E1076" i="3"/>
  <c r="Y1075" i="3"/>
  <c r="X1075" i="3"/>
  <c r="W1075" i="3"/>
  <c r="V1075" i="3"/>
  <c r="U1075" i="3"/>
  <c r="L1075" i="3"/>
  <c r="K1075" i="3"/>
  <c r="X1074" i="3"/>
  <c r="W1074" i="3"/>
  <c r="V1074" i="3"/>
  <c r="U1074" i="3"/>
  <c r="L1074" i="3"/>
  <c r="K1074" i="3"/>
  <c r="Y1073" i="3"/>
  <c r="X1073" i="3"/>
  <c r="W1073" i="3"/>
  <c r="V1073" i="3"/>
  <c r="U1073" i="3"/>
  <c r="L1073" i="3"/>
  <c r="K1073" i="3"/>
  <c r="X1072" i="3"/>
  <c r="W1072" i="3"/>
  <c r="V1072" i="3"/>
  <c r="Y1072" i="3" s="1"/>
  <c r="U1072" i="3"/>
  <c r="L1072" i="3"/>
  <c r="K1072" i="3"/>
  <c r="Y1071" i="3"/>
  <c r="X1071" i="3"/>
  <c r="W1071" i="3"/>
  <c r="V1071" i="3"/>
  <c r="U1071" i="3"/>
  <c r="L1071" i="3"/>
  <c r="K1071" i="3"/>
  <c r="X1070" i="3"/>
  <c r="W1070" i="3"/>
  <c r="V1070" i="3"/>
  <c r="Y1070" i="3" s="1"/>
  <c r="U1070" i="3"/>
  <c r="L1070" i="3"/>
  <c r="K1070" i="3"/>
  <c r="Y1069" i="3"/>
  <c r="X1069" i="3"/>
  <c r="W1069" i="3"/>
  <c r="V1069" i="3"/>
  <c r="U1069" i="3"/>
  <c r="L1069" i="3"/>
  <c r="K1069" i="3"/>
  <c r="X1068" i="3"/>
  <c r="W1068" i="3"/>
  <c r="V1068" i="3"/>
  <c r="Y1068" i="3" s="1"/>
  <c r="U1068" i="3"/>
  <c r="L1068" i="3"/>
  <c r="K1068" i="3"/>
  <c r="X1067" i="3"/>
  <c r="W1067" i="3"/>
  <c r="V1067" i="3"/>
  <c r="U1067" i="3"/>
  <c r="L1067" i="3"/>
  <c r="K1067" i="3"/>
  <c r="X1066" i="3"/>
  <c r="W1066" i="3"/>
  <c r="V1066" i="3"/>
  <c r="U1066" i="3"/>
  <c r="L1066" i="3"/>
  <c r="K1066" i="3"/>
  <c r="Y1065" i="3"/>
  <c r="X1065" i="3"/>
  <c r="W1065" i="3"/>
  <c r="V1065" i="3"/>
  <c r="U1065" i="3"/>
  <c r="L1065" i="3"/>
  <c r="K1065" i="3"/>
  <c r="X1064" i="3"/>
  <c r="W1064" i="3"/>
  <c r="V1064" i="3"/>
  <c r="U1064" i="3"/>
  <c r="L1064" i="3"/>
  <c r="K1064" i="3"/>
  <c r="Y1063" i="3"/>
  <c r="X1063" i="3"/>
  <c r="W1063" i="3"/>
  <c r="V1063" i="3"/>
  <c r="U1063" i="3"/>
  <c r="L1063" i="3"/>
  <c r="K1063" i="3"/>
  <c r="T1042" i="3"/>
  <c r="S1042" i="3"/>
  <c r="R1042" i="3"/>
  <c r="Q1042" i="3"/>
  <c r="P1042" i="3"/>
  <c r="O1042" i="3"/>
  <c r="N1042" i="3"/>
  <c r="M1042" i="3"/>
  <c r="J1042" i="3"/>
  <c r="I1042" i="3"/>
  <c r="H1042" i="3"/>
  <c r="W1042" i="3" s="1"/>
  <c r="G1042" i="3"/>
  <c r="F1042" i="3"/>
  <c r="E1042" i="3"/>
  <c r="X1041" i="3"/>
  <c r="W1041" i="3"/>
  <c r="V1041" i="3"/>
  <c r="Y1041" i="3" s="1"/>
  <c r="U1041" i="3"/>
  <c r="L1041" i="3"/>
  <c r="K1041" i="3"/>
  <c r="Y1040" i="3"/>
  <c r="X1040" i="3"/>
  <c r="W1040" i="3"/>
  <c r="V1040" i="3"/>
  <c r="U1040" i="3"/>
  <c r="L1040" i="3"/>
  <c r="K1040" i="3"/>
  <c r="X1039" i="3"/>
  <c r="W1039" i="3"/>
  <c r="V1039" i="3"/>
  <c r="U1039" i="3"/>
  <c r="L1039" i="3"/>
  <c r="K1039" i="3"/>
  <c r="Y1038" i="3"/>
  <c r="X1038" i="3"/>
  <c r="W1038" i="3"/>
  <c r="V1038" i="3"/>
  <c r="U1038" i="3"/>
  <c r="L1038" i="3"/>
  <c r="K1038" i="3"/>
  <c r="X1037" i="3"/>
  <c r="W1037" i="3"/>
  <c r="V1037" i="3"/>
  <c r="Y1037" i="3" s="1"/>
  <c r="U1037" i="3"/>
  <c r="L1037" i="3"/>
  <c r="K1037" i="3"/>
  <c r="Y1036" i="3"/>
  <c r="X1036" i="3"/>
  <c r="W1036" i="3"/>
  <c r="V1036" i="3"/>
  <c r="U1036" i="3"/>
  <c r="L1036" i="3"/>
  <c r="K1036" i="3"/>
  <c r="X1035" i="3"/>
  <c r="W1035" i="3"/>
  <c r="V1035" i="3"/>
  <c r="Y1035" i="3" s="1"/>
  <c r="U1035" i="3"/>
  <c r="L1035" i="3"/>
  <c r="K1035" i="3"/>
  <c r="Y1034" i="3"/>
  <c r="X1034" i="3"/>
  <c r="W1034" i="3"/>
  <c r="V1034" i="3"/>
  <c r="U1034" i="3"/>
  <c r="L1034" i="3"/>
  <c r="K1034" i="3"/>
  <c r="X1033" i="3"/>
  <c r="W1033" i="3"/>
  <c r="V1033" i="3"/>
  <c r="Y1033" i="3" s="1"/>
  <c r="U1033" i="3"/>
  <c r="L1033" i="3"/>
  <c r="K1033" i="3"/>
  <c r="Y1032" i="3"/>
  <c r="X1032" i="3"/>
  <c r="W1032" i="3"/>
  <c r="V1032" i="3"/>
  <c r="U1032" i="3"/>
  <c r="L1032" i="3"/>
  <c r="K1032" i="3"/>
  <c r="X1031" i="3"/>
  <c r="W1031" i="3"/>
  <c r="V1031" i="3"/>
  <c r="U1031" i="3"/>
  <c r="L1031" i="3"/>
  <c r="K1031" i="3"/>
  <c r="X1030" i="3"/>
  <c r="W1030" i="3"/>
  <c r="V1030" i="3"/>
  <c r="U1030" i="3"/>
  <c r="L1030" i="3"/>
  <c r="Y1030" i="3" s="1"/>
  <c r="K1030" i="3"/>
  <c r="K1042" i="3" s="1"/>
  <c r="X1029" i="3"/>
  <c r="W1029" i="3"/>
  <c r="V1029" i="3"/>
  <c r="U1029" i="3"/>
  <c r="L1029" i="3"/>
  <c r="K1029" i="3"/>
  <c r="T1008" i="3"/>
  <c r="S1008" i="3"/>
  <c r="R1008" i="3"/>
  <c r="Q1008" i="3"/>
  <c r="P1008" i="3"/>
  <c r="O1008" i="3"/>
  <c r="N1008" i="3"/>
  <c r="M1008" i="3"/>
  <c r="J1008" i="3"/>
  <c r="X1008" i="3" s="1"/>
  <c r="I1008" i="3"/>
  <c r="H1008" i="3"/>
  <c r="G1008" i="3"/>
  <c r="F1008" i="3"/>
  <c r="E1008" i="3"/>
  <c r="Y1007" i="3"/>
  <c r="X1007" i="3"/>
  <c r="W1007" i="3"/>
  <c r="V1007" i="3"/>
  <c r="U1007" i="3"/>
  <c r="L1007" i="3"/>
  <c r="K1007" i="3"/>
  <c r="X1006" i="3"/>
  <c r="W1006" i="3"/>
  <c r="V1006" i="3"/>
  <c r="Y1006" i="3" s="1"/>
  <c r="U1006" i="3"/>
  <c r="L1006" i="3"/>
  <c r="K1006" i="3"/>
  <c r="Y1005" i="3"/>
  <c r="X1005" i="3"/>
  <c r="W1005" i="3"/>
  <c r="V1005" i="3"/>
  <c r="U1005" i="3"/>
  <c r="L1005" i="3"/>
  <c r="K1005" i="3"/>
  <c r="X1004" i="3"/>
  <c r="W1004" i="3"/>
  <c r="V1004" i="3"/>
  <c r="Y1004" i="3" s="1"/>
  <c r="U1004" i="3"/>
  <c r="L1004" i="3"/>
  <c r="K1004" i="3"/>
  <c r="Y1003" i="3"/>
  <c r="X1003" i="3"/>
  <c r="W1003" i="3"/>
  <c r="V1003" i="3"/>
  <c r="U1003" i="3"/>
  <c r="L1003" i="3"/>
  <c r="K1003" i="3"/>
  <c r="X1002" i="3"/>
  <c r="W1002" i="3"/>
  <c r="V1002" i="3"/>
  <c r="Y1002" i="3" s="1"/>
  <c r="U1002" i="3"/>
  <c r="L1002" i="3"/>
  <c r="K1002" i="3"/>
  <c r="Y1001" i="3"/>
  <c r="X1001" i="3"/>
  <c r="W1001" i="3"/>
  <c r="V1001" i="3"/>
  <c r="U1001" i="3"/>
  <c r="L1001" i="3"/>
  <c r="K1001" i="3"/>
  <c r="X1000" i="3"/>
  <c r="W1000" i="3"/>
  <c r="V1000" i="3"/>
  <c r="U1000" i="3"/>
  <c r="L1000" i="3"/>
  <c r="K1000" i="3"/>
  <c r="X999" i="3"/>
  <c r="W999" i="3"/>
  <c r="V999" i="3"/>
  <c r="U999" i="3"/>
  <c r="L999" i="3"/>
  <c r="K999" i="3"/>
  <c r="X998" i="3"/>
  <c r="W998" i="3"/>
  <c r="V998" i="3"/>
  <c r="Y998" i="3" s="1"/>
  <c r="U998" i="3"/>
  <c r="L998" i="3"/>
  <c r="K998" i="3"/>
  <c r="Y997" i="3"/>
  <c r="X997" i="3"/>
  <c r="W997" i="3"/>
  <c r="V997" i="3"/>
  <c r="U997" i="3"/>
  <c r="L997" i="3"/>
  <c r="K997" i="3"/>
  <c r="X996" i="3"/>
  <c r="W996" i="3"/>
  <c r="V996" i="3"/>
  <c r="U996" i="3"/>
  <c r="L996" i="3"/>
  <c r="K996" i="3"/>
  <c r="X995" i="3"/>
  <c r="W995" i="3"/>
  <c r="V995" i="3"/>
  <c r="U995" i="3"/>
  <c r="L995" i="3"/>
  <c r="Y995" i="3" s="1"/>
  <c r="K995" i="3"/>
  <c r="T974" i="3"/>
  <c r="S974" i="3"/>
  <c r="R974" i="3"/>
  <c r="Q974" i="3"/>
  <c r="P974" i="3"/>
  <c r="O974" i="3"/>
  <c r="N974" i="3"/>
  <c r="M974" i="3"/>
  <c r="J974" i="3"/>
  <c r="I974" i="3"/>
  <c r="H974" i="3"/>
  <c r="G974" i="3"/>
  <c r="F974" i="3"/>
  <c r="E974" i="3"/>
  <c r="X973" i="3"/>
  <c r="W973" i="3"/>
  <c r="V973" i="3"/>
  <c r="U973" i="3"/>
  <c r="L973" i="3"/>
  <c r="K973" i="3"/>
  <c r="X972" i="3"/>
  <c r="W972" i="3"/>
  <c r="V972" i="3"/>
  <c r="Y972" i="3" s="1"/>
  <c r="U972" i="3"/>
  <c r="L972" i="3"/>
  <c r="K972" i="3"/>
  <c r="X971" i="3"/>
  <c r="W971" i="3"/>
  <c r="V971" i="3"/>
  <c r="Y971" i="3" s="1"/>
  <c r="U971" i="3"/>
  <c r="L971" i="3"/>
  <c r="K971" i="3"/>
  <c r="Y970" i="3"/>
  <c r="X970" i="3"/>
  <c r="W970" i="3"/>
  <c r="V970" i="3"/>
  <c r="U970" i="3"/>
  <c r="L970" i="3"/>
  <c r="K970" i="3"/>
  <c r="X969" i="3"/>
  <c r="W969" i="3"/>
  <c r="V969" i="3"/>
  <c r="Y969" i="3" s="1"/>
  <c r="U969" i="3"/>
  <c r="L969" i="3"/>
  <c r="K969" i="3"/>
  <c r="X968" i="3"/>
  <c r="W968" i="3"/>
  <c r="V968" i="3"/>
  <c r="Y968" i="3" s="1"/>
  <c r="U968" i="3"/>
  <c r="L968" i="3"/>
  <c r="K968" i="3"/>
  <c r="X967" i="3"/>
  <c r="W967" i="3"/>
  <c r="V967" i="3"/>
  <c r="Y967" i="3" s="1"/>
  <c r="U967" i="3"/>
  <c r="L967" i="3"/>
  <c r="K967" i="3"/>
  <c r="Y966" i="3"/>
  <c r="X966" i="3"/>
  <c r="W966" i="3"/>
  <c r="V966" i="3"/>
  <c r="U966" i="3"/>
  <c r="L966" i="3"/>
  <c r="K966" i="3"/>
  <c r="X965" i="3"/>
  <c r="W965" i="3"/>
  <c r="V965" i="3"/>
  <c r="U965" i="3"/>
  <c r="L965" i="3"/>
  <c r="K965" i="3"/>
  <c r="X964" i="3"/>
  <c r="W964" i="3"/>
  <c r="V964" i="3"/>
  <c r="Y964" i="3" s="1"/>
  <c r="U964" i="3"/>
  <c r="L964" i="3"/>
  <c r="K964" i="3"/>
  <c r="X963" i="3"/>
  <c r="W963" i="3"/>
  <c r="V963" i="3"/>
  <c r="Y963" i="3" s="1"/>
  <c r="U963" i="3"/>
  <c r="L963" i="3"/>
  <c r="K963" i="3"/>
  <c r="X962" i="3"/>
  <c r="W962" i="3"/>
  <c r="V962" i="3"/>
  <c r="U962" i="3"/>
  <c r="L962" i="3"/>
  <c r="K962" i="3"/>
  <c r="X961" i="3"/>
  <c r="W961" i="3"/>
  <c r="V961" i="3"/>
  <c r="U961" i="3"/>
  <c r="L961" i="3"/>
  <c r="K961" i="3"/>
  <c r="T940" i="3"/>
  <c r="S940" i="3"/>
  <c r="R940" i="3"/>
  <c r="Q940" i="3"/>
  <c r="P940" i="3"/>
  <c r="O940" i="3"/>
  <c r="N940" i="3"/>
  <c r="M940" i="3"/>
  <c r="J940" i="3"/>
  <c r="I940" i="3"/>
  <c r="H940" i="3"/>
  <c r="G940" i="3"/>
  <c r="F940" i="3"/>
  <c r="E940" i="3"/>
  <c r="Y939" i="3"/>
  <c r="X939" i="3"/>
  <c r="W939" i="3"/>
  <c r="V939" i="3"/>
  <c r="U939" i="3"/>
  <c r="L939" i="3"/>
  <c r="K939" i="3"/>
  <c r="X938" i="3"/>
  <c r="W938" i="3"/>
  <c r="V938" i="3"/>
  <c r="U938" i="3"/>
  <c r="L938" i="3"/>
  <c r="K938" i="3"/>
  <c r="X937" i="3"/>
  <c r="W937" i="3"/>
  <c r="V937" i="3"/>
  <c r="Y937" i="3" s="1"/>
  <c r="U937" i="3"/>
  <c r="L937" i="3"/>
  <c r="K937" i="3"/>
  <c r="X936" i="3"/>
  <c r="W936" i="3"/>
  <c r="V936" i="3"/>
  <c r="Y936" i="3" s="1"/>
  <c r="U936" i="3"/>
  <c r="L936" i="3"/>
  <c r="K936" i="3"/>
  <c r="Y935" i="3"/>
  <c r="X935" i="3"/>
  <c r="W935" i="3"/>
  <c r="V935" i="3"/>
  <c r="U935" i="3"/>
  <c r="L935" i="3"/>
  <c r="K935" i="3"/>
  <c r="X934" i="3"/>
  <c r="W934" i="3"/>
  <c r="V934" i="3"/>
  <c r="Y934" i="3" s="1"/>
  <c r="U934" i="3"/>
  <c r="L934" i="3"/>
  <c r="K934" i="3"/>
  <c r="X933" i="3"/>
  <c r="W933" i="3"/>
  <c r="V933" i="3"/>
  <c r="Y933" i="3" s="1"/>
  <c r="U933" i="3"/>
  <c r="L933" i="3"/>
  <c r="K933" i="3"/>
  <c r="X932" i="3"/>
  <c r="W932" i="3"/>
  <c r="V932" i="3"/>
  <c r="Y932" i="3" s="1"/>
  <c r="U932" i="3"/>
  <c r="L932" i="3"/>
  <c r="K932" i="3"/>
  <c r="Y931" i="3"/>
  <c r="X931" i="3"/>
  <c r="W931" i="3"/>
  <c r="V931" i="3"/>
  <c r="U931" i="3"/>
  <c r="L931" i="3"/>
  <c r="K931" i="3"/>
  <c r="X930" i="3"/>
  <c r="W930" i="3"/>
  <c r="V930" i="3"/>
  <c r="Y930" i="3" s="1"/>
  <c r="U930" i="3"/>
  <c r="L930" i="3"/>
  <c r="K930" i="3"/>
  <c r="X929" i="3"/>
  <c r="W929" i="3"/>
  <c r="V929" i="3"/>
  <c r="Y929" i="3" s="1"/>
  <c r="U929" i="3"/>
  <c r="L929" i="3"/>
  <c r="K929" i="3"/>
  <c r="X928" i="3"/>
  <c r="W928" i="3"/>
  <c r="V928" i="3"/>
  <c r="U928" i="3"/>
  <c r="L928" i="3"/>
  <c r="K928" i="3"/>
  <c r="Y927" i="3"/>
  <c r="X927" i="3"/>
  <c r="W927" i="3"/>
  <c r="V927" i="3"/>
  <c r="U927" i="3"/>
  <c r="L927" i="3"/>
  <c r="K927" i="3"/>
  <c r="W906" i="3"/>
  <c r="T906" i="3"/>
  <c r="S906" i="3"/>
  <c r="R906" i="3"/>
  <c r="Q906" i="3"/>
  <c r="P906" i="3"/>
  <c r="O906" i="3"/>
  <c r="N906" i="3"/>
  <c r="M906" i="3"/>
  <c r="J906" i="3"/>
  <c r="I906" i="3"/>
  <c r="H906" i="3"/>
  <c r="G906" i="3"/>
  <c r="F906" i="3"/>
  <c r="E906" i="3"/>
  <c r="X905" i="3"/>
  <c r="W905" i="3"/>
  <c r="V905" i="3"/>
  <c r="Y905" i="3" s="1"/>
  <c r="U905" i="3"/>
  <c r="L905" i="3"/>
  <c r="K905" i="3"/>
  <c r="Y904" i="3"/>
  <c r="X904" i="3"/>
  <c r="W904" i="3"/>
  <c r="V904" i="3"/>
  <c r="U904" i="3"/>
  <c r="L904" i="3"/>
  <c r="K904" i="3"/>
  <c r="X903" i="3"/>
  <c r="W903" i="3"/>
  <c r="V903" i="3"/>
  <c r="Y903" i="3" s="1"/>
  <c r="U903" i="3"/>
  <c r="L903" i="3"/>
  <c r="K903" i="3"/>
  <c r="X902" i="3"/>
  <c r="W902" i="3"/>
  <c r="V902" i="3"/>
  <c r="Y902" i="3" s="1"/>
  <c r="U902" i="3"/>
  <c r="L902" i="3"/>
  <c r="K902" i="3"/>
  <c r="X901" i="3"/>
  <c r="W901" i="3"/>
  <c r="V901" i="3"/>
  <c r="Y901" i="3" s="1"/>
  <c r="U901" i="3"/>
  <c r="L901" i="3"/>
  <c r="K901" i="3"/>
  <c r="Y900" i="3"/>
  <c r="X900" i="3"/>
  <c r="W900" i="3"/>
  <c r="V900" i="3"/>
  <c r="U900" i="3"/>
  <c r="L900" i="3"/>
  <c r="K900" i="3"/>
  <c r="X899" i="3"/>
  <c r="W899" i="3"/>
  <c r="V899" i="3"/>
  <c r="U899" i="3"/>
  <c r="L899" i="3"/>
  <c r="K899" i="3"/>
  <c r="X898" i="3"/>
  <c r="W898" i="3"/>
  <c r="V898" i="3"/>
  <c r="Y898" i="3" s="1"/>
  <c r="U898" i="3"/>
  <c r="L898" i="3"/>
  <c r="K898" i="3"/>
  <c r="X897" i="3"/>
  <c r="W897" i="3"/>
  <c r="V897" i="3"/>
  <c r="U897" i="3"/>
  <c r="L897" i="3"/>
  <c r="K897" i="3"/>
  <c r="Y896" i="3"/>
  <c r="X896" i="3"/>
  <c r="W896" i="3"/>
  <c r="V896" i="3"/>
  <c r="U896" i="3"/>
  <c r="L896" i="3"/>
  <c r="K896" i="3"/>
  <c r="X895" i="3"/>
  <c r="W895" i="3"/>
  <c r="V895" i="3"/>
  <c r="U895" i="3"/>
  <c r="L895" i="3"/>
  <c r="K895" i="3"/>
  <c r="X894" i="3"/>
  <c r="W894" i="3"/>
  <c r="V894" i="3"/>
  <c r="Y894" i="3" s="1"/>
  <c r="U894" i="3"/>
  <c r="L894" i="3"/>
  <c r="K894" i="3"/>
  <c r="X893" i="3"/>
  <c r="W893" i="3"/>
  <c r="V893" i="3"/>
  <c r="U893" i="3"/>
  <c r="L893" i="3"/>
  <c r="K893" i="3"/>
  <c r="T872" i="3"/>
  <c r="S872" i="3"/>
  <c r="R872" i="3"/>
  <c r="Q872" i="3"/>
  <c r="P872" i="3"/>
  <c r="O872" i="3"/>
  <c r="N872" i="3"/>
  <c r="M872" i="3"/>
  <c r="J872" i="3"/>
  <c r="I872" i="3"/>
  <c r="H872" i="3"/>
  <c r="G872" i="3"/>
  <c r="F872" i="3"/>
  <c r="E872" i="3"/>
  <c r="X871" i="3"/>
  <c r="W871" i="3"/>
  <c r="V871" i="3"/>
  <c r="Y871" i="3" s="1"/>
  <c r="U871" i="3"/>
  <c r="L871" i="3"/>
  <c r="K871" i="3"/>
  <c r="Y870" i="3"/>
  <c r="X870" i="3"/>
  <c r="W870" i="3"/>
  <c r="V870" i="3"/>
  <c r="U870" i="3"/>
  <c r="L870" i="3"/>
  <c r="K870" i="3"/>
  <c r="X869" i="3"/>
  <c r="W869" i="3"/>
  <c r="V869" i="3"/>
  <c r="U869" i="3"/>
  <c r="L869" i="3"/>
  <c r="Y869" i="3" s="1"/>
  <c r="K869" i="3"/>
  <c r="X868" i="3"/>
  <c r="W868" i="3"/>
  <c r="V868" i="3"/>
  <c r="U868" i="3"/>
  <c r="L868" i="3"/>
  <c r="K868" i="3"/>
  <c r="X867" i="3"/>
  <c r="W867" i="3"/>
  <c r="V867" i="3"/>
  <c r="U867" i="3"/>
  <c r="L867" i="3"/>
  <c r="Y867" i="3" s="1"/>
  <c r="K867" i="3"/>
  <c r="X866" i="3"/>
  <c r="W866" i="3"/>
  <c r="V866" i="3"/>
  <c r="Y866" i="3" s="1"/>
  <c r="U866" i="3"/>
  <c r="L866" i="3"/>
  <c r="K866" i="3"/>
  <c r="Y865" i="3"/>
  <c r="X865" i="3"/>
  <c r="W865" i="3"/>
  <c r="V865" i="3"/>
  <c r="U865" i="3"/>
  <c r="L865" i="3"/>
  <c r="K865" i="3"/>
  <c r="X864" i="3"/>
  <c r="W864" i="3"/>
  <c r="V864" i="3"/>
  <c r="U864" i="3"/>
  <c r="L864" i="3"/>
  <c r="Y864" i="3" s="1"/>
  <c r="K864" i="3"/>
  <c r="X863" i="3"/>
  <c r="W863" i="3"/>
  <c r="V863" i="3"/>
  <c r="U863" i="3"/>
  <c r="L863" i="3"/>
  <c r="K863" i="3"/>
  <c r="X862" i="3"/>
  <c r="W862" i="3"/>
  <c r="V862" i="3"/>
  <c r="Y862" i="3" s="1"/>
  <c r="U862" i="3"/>
  <c r="L862" i="3"/>
  <c r="K862" i="3"/>
  <c r="Y861" i="3"/>
  <c r="X861" i="3"/>
  <c r="W861" i="3"/>
  <c r="V861" i="3"/>
  <c r="U861" i="3"/>
  <c r="L861" i="3"/>
  <c r="K861" i="3"/>
  <c r="X860" i="3"/>
  <c r="W860" i="3"/>
  <c r="V860" i="3"/>
  <c r="U860" i="3"/>
  <c r="L860" i="3"/>
  <c r="K860" i="3"/>
  <c r="X859" i="3"/>
  <c r="W859" i="3"/>
  <c r="V859" i="3"/>
  <c r="U859" i="3"/>
  <c r="L859" i="3"/>
  <c r="Y859" i="3" s="1"/>
  <c r="K859" i="3"/>
  <c r="T838" i="3"/>
  <c r="S838" i="3"/>
  <c r="R838" i="3"/>
  <c r="Q838" i="3"/>
  <c r="P838" i="3"/>
  <c r="O838" i="3"/>
  <c r="N838" i="3"/>
  <c r="M838" i="3"/>
  <c r="J838" i="3"/>
  <c r="I838" i="3"/>
  <c r="H838" i="3"/>
  <c r="G838" i="3"/>
  <c r="F838" i="3"/>
  <c r="E838" i="3"/>
  <c r="X837" i="3"/>
  <c r="W837" i="3"/>
  <c r="V837" i="3"/>
  <c r="U837" i="3"/>
  <c r="L837" i="3"/>
  <c r="Y837" i="3" s="1"/>
  <c r="K837" i="3"/>
  <c r="X836" i="3"/>
  <c r="W836" i="3"/>
  <c r="V836" i="3"/>
  <c r="U836" i="3"/>
  <c r="L836" i="3"/>
  <c r="Y836" i="3" s="1"/>
  <c r="K836" i="3"/>
  <c r="X835" i="3"/>
  <c r="W835" i="3"/>
  <c r="V835" i="3"/>
  <c r="Y835" i="3" s="1"/>
  <c r="U835" i="3"/>
  <c r="L835" i="3"/>
  <c r="K835" i="3"/>
  <c r="X834" i="3"/>
  <c r="W834" i="3"/>
  <c r="V834" i="3"/>
  <c r="Y834" i="3" s="1"/>
  <c r="U834" i="3"/>
  <c r="L834" i="3"/>
  <c r="K834" i="3"/>
  <c r="Y833" i="3"/>
  <c r="X833" i="3"/>
  <c r="W833" i="3"/>
  <c r="V833" i="3"/>
  <c r="U833" i="3"/>
  <c r="L833" i="3"/>
  <c r="K833" i="3"/>
  <c r="X832" i="3"/>
  <c r="W832" i="3"/>
  <c r="V832" i="3"/>
  <c r="U832" i="3"/>
  <c r="L832" i="3"/>
  <c r="Y832" i="3" s="1"/>
  <c r="K832" i="3"/>
  <c r="X831" i="3"/>
  <c r="W831" i="3"/>
  <c r="V831" i="3"/>
  <c r="Y831" i="3" s="1"/>
  <c r="U831" i="3"/>
  <c r="L831" i="3"/>
  <c r="K831" i="3"/>
  <c r="Y830" i="3"/>
  <c r="X830" i="3"/>
  <c r="W830" i="3"/>
  <c r="V830" i="3"/>
  <c r="U830" i="3"/>
  <c r="L830" i="3"/>
  <c r="K830" i="3"/>
  <c r="X829" i="3"/>
  <c r="W829" i="3"/>
  <c r="V829" i="3"/>
  <c r="U829" i="3"/>
  <c r="L829" i="3"/>
  <c r="K829" i="3"/>
  <c r="X828" i="3"/>
  <c r="W828" i="3"/>
  <c r="V828" i="3"/>
  <c r="U828" i="3"/>
  <c r="L828" i="3"/>
  <c r="Y828" i="3" s="1"/>
  <c r="K828" i="3"/>
  <c r="X827" i="3"/>
  <c r="W827" i="3"/>
  <c r="V827" i="3"/>
  <c r="Y827" i="3" s="1"/>
  <c r="U827" i="3"/>
  <c r="L827" i="3"/>
  <c r="K827" i="3"/>
  <c r="X826" i="3"/>
  <c r="W826" i="3"/>
  <c r="V826" i="3"/>
  <c r="U826" i="3"/>
  <c r="L826" i="3"/>
  <c r="K826" i="3"/>
  <c r="Y825" i="3"/>
  <c r="X825" i="3"/>
  <c r="W825" i="3"/>
  <c r="V825" i="3"/>
  <c r="U825" i="3"/>
  <c r="L825" i="3"/>
  <c r="K825" i="3"/>
  <c r="T804" i="3"/>
  <c r="S804" i="3"/>
  <c r="R804" i="3"/>
  <c r="Q804" i="3"/>
  <c r="P804" i="3"/>
  <c r="O804" i="3"/>
  <c r="N804" i="3"/>
  <c r="M804" i="3"/>
  <c r="J804" i="3"/>
  <c r="I804" i="3"/>
  <c r="H804" i="3"/>
  <c r="G804" i="3"/>
  <c r="F804" i="3"/>
  <c r="E804" i="3"/>
  <c r="Y803" i="3"/>
  <c r="X803" i="3"/>
  <c r="W803" i="3"/>
  <c r="V803" i="3"/>
  <c r="U803" i="3"/>
  <c r="L803" i="3"/>
  <c r="K803" i="3"/>
  <c r="X802" i="3"/>
  <c r="W802" i="3"/>
  <c r="V802" i="3"/>
  <c r="U802" i="3"/>
  <c r="L802" i="3"/>
  <c r="Y802" i="3" s="1"/>
  <c r="K802" i="3"/>
  <c r="X801" i="3"/>
  <c r="W801" i="3"/>
  <c r="V801" i="3"/>
  <c r="U801" i="3"/>
  <c r="L801" i="3"/>
  <c r="Y801" i="3" s="1"/>
  <c r="K801" i="3"/>
  <c r="X800" i="3"/>
  <c r="W800" i="3"/>
  <c r="V800" i="3"/>
  <c r="Y800" i="3" s="1"/>
  <c r="U800" i="3"/>
  <c r="L800" i="3"/>
  <c r="K800" i="3"/>
  <c r="X799" i="3"/>
  <c r="W799" i="3"/>
  <c r="V799" i="3"/>
  <c r="Y799" i="3" s="1"/>
  <c r="U799" i="3"/>
  <c r="L799" i="3"/>
  <c r="K799" i="3"/>
  <c r="Y798" i="3"/>
  <c r="X798" i="3"/>
  <c r="W798" i="3"/>
  <c r="V798" i="3"/>
  <c r="U798" i="3"/>
  <c r="L798" i="3"/>
  <c r="K798" i="3"/>
  <c r="X797" i="3"/>
  <c r="W797" i="3"/>
  <c r="V797" i="3"/>
  <c r="U797" i="3"/>
  <c r="L797" i="3"/>
  <c r="Y797" i="3" s="1"/>
  <c r="K797" i="3"/>
  <c r="X796" i="3"/>
  <c r="W796" i="3"/>
  <c r="V796" i="3"/>
  <c r="Y796" i="3" s="1"/>
  <c r="U796" i="3"/>
  <c r="L796" i="3"/>
  <c r="K796" i="3"/>
  <c r="X795" i="3"/>
  <c r="W795" i="3"/>
  <c r="V795" i="3"/>
  <c r="U795" i="3"/>
  <c r="L795" i="3"/>
  <c r="K795" i="3"/>
  <c r="X794" i="3"/>
  <c r="W794" i="3"/>
  <c r="V794" i="3"/>
  <c r="U794" i="3"/>
  <c r="L794" i="3"/>
  <c r="Y794" i="3" s="1"/>
  <c r="K794" i="3"/>
  <c r="X793" i="3"/>
  <c r="W793" i="3"/>
  <c r="V793" i="3"/>
  <c r="U793" i="3"/>
  <c r="L793" i="3"/>
  <c r="Y793" i="3" s="1"/>
  <c r="K793" i="3"/>
  <c r="X792" i="3"/>
  <c r="W792" i="3"/>
  <c r="V792" i="3"/>
  <c r="Y792" i="3" s="1"/>
  <c r="U792" i="3"/>
  <c r="L792" i="3"/>
  <c r="K792" i="3"/>
  <c r="X791" i="3"/>
  <c r="W791" i="3"/>
  <c r="V791" i="3"/>
  <c r="U791" i="3"/>
  <c r="L791" i="3"/>
  <c r="K791" i="3"/>
  <c r="T770" i="3"/>
  <c r="S770" i="3"/>
  <c r="R770" i="3"/>
  <c r="Q770" i="3"/>
  <c r="P770" i="3"/>
  <c r="O770" i="3"/>
  <c r="N770" i="3"/>
  <c r="M770" i="3"/>
  <c r="J770" i="3"/>
  <c r="I770" i="3"/>
  <c r="H770" i="3"/>
  <c r="W770" i="3" s="1"/>
  <c r="G770" i="3"/>
  <c r="F770" i="3"/>
  <c r="E770" i="3"/>
  <c r="X769" i="3"/>
  <c r="W769" i="3"/>
  <c r="V769" i="3"/>
  <c r="Y769" i="3" s="1"/>
  <c r="U769" i="3"/>
  <c r="L769" i="3"/>
  <c r="K769" i="3"/>
  <c r="Y768" i="3"/>
  <c r="X768" i="3"/>
  <c r="W768" i="3"/>
  <c r="V768" i="3"/>
  <c r="U768" i="3"/>
  <c r="L768" i="3"/>
  <c r="K768" i="3"/>
  <c r="X767" i="3"/>
  <c r="W767" i="3"/>
  <c r="V767" i="3"/>
  <c r="U767" i="3"/>
  <c r="L767" i="3"/>
  <c r="Y767" i="3" s="1"/>
  <c r="K767" i="3"/>
  <c r="X766" i="3"/>
  <c r="W766" i="3"/>
  <c r="V766" i="3"/>
  <c r="U766" i="3"/>
  <c r="L766" i="3"/>
  <c r="Y766" i="3" s="1"/>
  <c r="K766" i="3"/>
  <c r="X765" i="3"/>
  <c r="W765" i="3"/>
  <c r="V765" i="3"/>
  <c r="Y765" i="3" s="1"/>
  <c r="U765" i="3"/>
  <c r="L765" i="3"/>
  <c r="K765" i="3"/>
  <c r="Y764" i="3"/>
  <c r="X764" i="3"/>
  <c r="W764" i="3"/>
  <c r="V764" i="3"/>
  <c r="U764" i="3"/>
  <c r="L764" i="3"/>
  <c r="K764" i="3"/>
  <c r="X763" i="3"/>
  <c r="W763" i="3"/>
  <c r="V763" i="3"/>
  <c r="U763" i="3"/>
  <c r="L763" i="3"/>
  <c r="Y763" i="3" s="1"/>
  <c r="K763" i="3"/>
  <c r="X762" i="3"/>
  <c r="W762" i="3"/>
  <c r="V762" i="3"/>
  <c r="U762" i="3"/>
  <c r="L762" i="3"/>
  <c r="Y762" i="3" s="1"/>
  <c r="K762" i="3"/>
  <c r="X761" i="3"/>
  <c r="W761" i="3"/>
  <c r="V761" i="3"/>
  <c r="Y761" i="3" s="1"/>
  <c r="U761" i="3"/>
  <c r="L761" i="3"/>
  <c r="K761" i="3"/>
  <c r="Y760" i="3"/>
  <c r="X760" i="3"/>
  <c r="W760" i="3"/>
  <c r="V760" i="3"/>
  <c r="U760" i="3"/>
  <c r="L760" i="3"/>
  <c r="K760" i="3"/>
  <c r="X759" i="3"/>
  <c r="W759" i="3"/>
  <c r="V759" i="3"/>
  <c r="U759" i="3"/>
  <c r="L759" i="3"/>
  <c r="Y759" i="3" s="1"/>
  <c r="K759" i="3"/>
  <c r="X758" i="3"/>
  <c r="W758" i="3"/>
  <c r="V758" i="3"/>
  <c r="U758" i="3"/>
  <c r="L758" i="3"/>
  <c r="K758" i="3"/>
  <c r="X757" i="3"/>
  <c r="W757" i="3"/>
  <c r="V757" i="3"/>
  <c r="U757" i="3"/>
  <c r="L757" i="3"/>
  <c r="K757" i="3"/>
  <c r="T736" i="3"/>
  <c r="S736" i="3"/>
  <c r="R736" i="3"/>
  <c r="Q736" i="3"/>
  <c r="P736" i="3"/>
  <c r="O736" i="3"/>
  <c r="N736" i="3"/>
  <c r="M736" i="3"/>
  <c r="J736" i="3"/>
  <c r="I736" i="3"/>
  <c r="H736" i="3"/>
  <c r="G736" i="3"/>
  <c r="F736" i="3"/>
  <c r="E736" i="3"/>
  <c r="X735" i="3"/>
  <c r="W735" i="3"/>
  <c r="V735" i="3"/>
  <c r="U735" i="3"/>
  <c r="L735" i="3"/>
  <c r="Y735" i="3" s="1"/>
  <c r="K735" i="3"/>
  <c r="X734" i="3"/>
  <c r="W734" i="3"/>
  <c r="V734" i="3"/>
  <c r="Y734" i="3" s="1"/>
  <c r="U734" i="3"/>
  <c r="L734" i="3"/>
  <c r="K734" i="3"/>
  <c r="Y733" i="3"/>
  <c r="X733" i="3"/>
  <c r="W733" i="3"/>
  <c r="V733" i="3"/>
  <c r="U733" i="3"/>
  <c r="L733" i="3"/>
  <c r="K733" i="3"/>
  <c r="X732" i="3"/>
  <c r="W732" i="3"/>
  <c r="V732" i="3"/>
  <c r="U732" i="3"/>
  <c r="L732" i="3"/>
  <c r="Y732" i="3" s="1"/>
  <c r="K732" i="3"/>
  <c r="X731" i="3"/>
  <c r="W731" i="3"/>
  <c r="V731" i="3"/>
  <c r="U731" i="3"/>
  <c r="L731" i="3"/>
  <c r="Y731" i="3" s="1"/>
  <c r="K731" i="3"/>
  <c r="X730" i="3"/>
  <c r="W730" i="3"/>
  <c r="V730" i="3"/>
  <c r="Y730" i="3" s="1"/>
  <c r="U730" i="3"/>
  <c r="L730" i="3"/>
  <c r="K730" i="3"/>
  <c r="Y729" i="3"/>
  <c r="X729" i="3"/>
  <c r="W729" i="3"/>
  <c r="V729" i="3"/>
  <c r="U729" i="3"/>
  <c r="L729" i="3"/>
  <c r="K729" i="3"/>
  <c r="X728" i="3"/>
  <c r="W728" i="3"/>
  <c r="V728" i="3"/>
  <c r="U728" i="3"/>
  <c r="L728" i="3"/>
  <c r="Y728" i="3" s="1"/>
  <c r="K728" i="3"/>
  <c r="X727" i="3"/>
  <c r="W727" i="3"/>
  <c r="V727" i="3"/>
  <c r="U727" i="3"/>
  <c r="L727" i="3"/>
  <c r="Y727" i="3" s="1"/>
  <c r="K727" i="3"/>
  <c r="X726" i="3"/>
  <c r="W726" i="3"/>
  <c r="V726" i="3"/>
  <c r="Y726" i="3" s="1"/>
  <c r="U726" i="3"/>
  <c r="L726" i="3"/>
  <c r="K726" i="3"/>
  <c r="Y725" i="3"/>
  <c r="X725" i="3"/>
  <c r="W725" i="3"/>
  <c r="V725" i="3"/>
  <c r="U725" i="3"/>
  <c r="L725" i="3"/>
  <c r="K725" i="3"/>
  <c r="X724" i="3"/>
  <c r="W724" i="3"/>
  <c r="V724" i="3"/>
  <c r="U724" i="3"/>
  <c r="L724" i="3"/>
  <c r="K724" i="3"/>
  <c r="X723" i="3"/>
  <c r="W723" i="3"/>
  <c r="V723" i="3"/>
  <c r="U723" i="3"/>
  <c r="L723" i="3"/>
  <c r="Y723" i="3" s="1"/>
  <c r="K723" i="3"/>
  <c r="T702" i="3"/>
  <c r="S702" i="3"/>
  <c r="R702" i="3"/>
  <c r="Q702" i="3"/>
  <c r="P702" i="3"/>
  <c r="O702" i="3"/>
  <c r="N702" i="3"/>
  <c r="M702" i="3"/>
  <c r="J702" i="3"/>
  <c r="I702" i="3"/>
  <c r="H702" i="3"/>
  <c r="G702" i="3"/>
  <c r="F702" i="3"/>
  <c r="E702" i="3"/>
  <c r="Y701" i="3"/>
  <c r="X701" i="3"/>
  <c r="W701" i="3"/>
  <c r="V701" i="3"/>
  <c r="U701" i="3"/>
  <c r="L701" i="3"/>
  <c r="K701" i="3"/>
  <c r="X700" i="3"/>
  <c r="W700" i="3"/>
  <c r="V700" i="3"/>
  <c r="U700" i="3"/>
  <c r="L700" i="3"/>
  <c r="Y700" i="3" s="1"/>
  <c r="K700" i="3"/>
  <c r="X699" i="3"/>
  <c r="W699" i="3"/>
  <c r="V699" i="3"/>
  <c r="Y699" i="3" s="1"/>
  <c r="U699" i="3"/>
  <c r="L699" i="3"/>
  <c r="K699" i="3"/>
  <c r="X698" i="3"/>
  <c r="W698" i="3"/>
  <c r="V698" i="3"/>
  <c r="Y698" i="3" s="1"/>
  <c r="U698" i="3"/>
  <c r="L698" i="3"/>
  <c r="K698" i="3"/>
  <c r="Y697" i="3"/>
  <c r="X697" i="3"/>
  <c r="W697" i="3"/>
  <c r="V697" i="3"/>
  <c r="U697" i="3"/>
  <c r="L697" i="3"/>
  <c r="K697" i="3"/>
  <c r="X696" i="3"/>
  <c r="W696" i="3"/>
  <c r="V696" i="3"/>
  <c r="U696" i="3"/>
  <c r="L696" i="3"/>
  <c r="Y696" i="3" s="1"/>
  <c r="K696" i="3"/>
  <c r="X695" i="3"/>
  <c r="W695" i="3"/>
  <c r="V695" i="3"/>
  <c r="Y695" i="3" s="1"/>
  <c r="U695" i="3"/>
  <c r="L695" i="3"/>
  <c r="K695" i="3"/>
  <c r="X694" i="3"/>
  <c r="W694" i="3"/>
  <c r="V694" i="3"/>
  <c r="Y694" i="3" s="1"/>
  <c r="U694" i="3"/>
  <c r="L694" i="3"/>
  <c r="K694" i="3"/>
  <c r="X693" i="3"/>
  <c r="W693" i="3"/>
  <c r="V693" i="3"/>
  <c r="Y693" i="3" s="1"/>
  <c r="U693" i="3"/>
  <c r="L693" i="3"/>
  <c r="K693" i="3"/>
  <c r="X692" i="3"/>
  <c r="W692" i="3"/>
  <c r="V692" i="3"/>
  <c r="U692" i="3"/>
  <c r="L692" i="3"/>
  <c r="Y692" i="3" s="1"/>
  <c r="K692" i="3"/>
  <c r="X691" i="3"/>
  <c r="W691" i="3"/>
  <c r="V691" i="3"/>
  <c r="Y691" i="3" s="1"/>
  <c r="U691" i="3"/>
  <c r="L691" i="3"/>
  <c r="K691" i="3"/>
  <c r="X690" i="3"/>
  <c r="W690" i="3"/>
  <c r="V690" i="3"/>
  <c r="U690" i="3"/>
  <c r="L690" i="3"/>
  <c r="K690" i="3"/>
  <c r="Y689" i="3"/>
  <c r="X689" i="3"/>
  <c r="W689" i="3"/>
  <c r="V689" i="3"/>
  <c r="U689" i="3"/>
  <c r="L689" i="3"/>
  <c r="K689" i="3"/>
  <c r="T668" i="3"/>
  <c r="S668" i="3"/>
  <c r="R668" i="3"/>
  <c r="Q668" i="3"/>
  <c r="P668" i="3"/>
  <c r="O668" i="3"/>
  <c r="N668" i="3"/>
  <c r="M668" i="3"/>
  <c r="J668" i="3"/>
  <c r="I668" i="3"/>
  <c r="H668" i="3"/>
  <c r="G668" i="3"/>
  <c r="F668" i="3"/>
  <c r="E668" i="3"/>
  <c r="X667" i="3"/>
  <c r="W667" i="3"/>
  <c r="V667" i="3"/>
  <c r="Y667" i="3" s="1"/>
  <c r="U667" i="3"/>
  <c r="L667" i="3"/>
  <c r="K667" i="3"/>
  <c r="Y666" i="3"/>
  <c r="X666" i="3"/>
  <c r="W666" i="3"/>
  <c r="V666" i="3"/>
  <c r="U666" i="3"/>
  <c r="L666" i="3"/>
  <c r="K666" i="3"/>
  <c r="X665" i="3"/>
  <c r="W665" i="3"/>
  <c r="V665" i="3"/>
  <c r="U665" i="3"/>
  <c r="L665" i="3"/>
  <c r="Y665" i="3" s="1"/>
  <c r="K665" i="3"/>
  <c r="X664" i="3"/>
  <c r="W664" i="3"/>
  <c r="V664" i="3"/>
  <c r="Y664" i="3" s="1"/>
  <c r="U664" i="3"/>
  <c r="L664" i="3"/>
  <c r="K664" i="3"/>
  <c r="X663" i="3"/>
  <c r="W663" i="3"/>
  <c r="V663" i="3"/>
  <c r="Y663" i="3" s="1"/>
  <c r="U663" i="3"/>
  <c r="L663" i="3"/>
  <c r="K663" i="3"/>
  <c r="Y662" i="3"/>
  <c r="X662" i="3"/>
  <c r="W662" i="3"/>
  <c r="V662" i="3"/>
  <c r="U662" i="3"/>
  <c r="L662" i="3"/>
  <c r="K662" i="3"/>
  <c r="X661" i="3"/>
  <c r="W661" i="3"/>
  <c r="V661" i="3"/>
  <c r="U661" i="3"/>
  <c r="L661" i="3"/>
  <c r="Y661" i="3" s="1"/>
  <c r="K661" i="3"/>
  <c r="X660" i="3"/>
  <c r="W660" i="3"/>
  <c r="V660" i="3"/>
  <c r="Y660" i="3" s="1"/>
  <c r="U660" i="3"/>
  <c r="L660" i="3"/>
  <c r="K660" i="3"/>
  <c r="X659" i="3"/>
  <c r="W659" i="3"/>
  <c r="V659" i="3"/>
  <c r="U659" i="3"/>
  <c r="L659" i="3"/>
  <c r="K659" i="3"/>
  <c r="Y658" i="3"/>
  <c r="X658" i="3"/>
  <c r="W658" i="3"/>
  <c r="V658" i="3"/>
  <c r="U658" i="3"/>
  <c r="L658" i="3"/>
  <c r="K658" i="3"/>
  <c r="X657" i="3"/>
  <c r="W657" i="3"/>
  <c r="V657" i="3"/>
  <c r="U657" i="3"/>
  <c r="L657" i="3"/>
  <c r="Y657" i="3" s="1"/>
  <c r="K657" i="3"/>
  <c r="X656" i="3"/>
  <c r="W656" i="3"/>
  <c r="V656" i="3"/>
  <c r="U656" i="3"/>
  <c r="L656" i="3"/>
  <c r="K656" i="3"/>
  <c r="X655" i="3"/>
  <c r="W655" i="3"/>
  <c r="V655" i="3"/>
  <c r="Y655" i="3" s="1"/>
  <c r="U655" i="3"/>
  <c r="L655" i="3"/>
  <c r="K655" i="3"/>
  <c r="T634" i="3"/>
  <c r="S634" i="3"/>
  <c r="R634" i="3"/>
  <c r="Q634" i="3"/>
  <c r="P634" i="3"/>
  <c r="O634" i="3"/>
  <c r="N634" i="3"/>
  <c r="M634" i="3"/>
  <c r="J634" i="3"/>
  <c r="X634" i="3" s="1"/>
  <c r="I634" i="3"/>
  <c r="H634" i="3"/>
  <c r="G634" i="3"/>
  <c r="F634" i="3"/>
  <c r="E634" i="3"/>
  <c r="X633" i="3"/>
  <c r="W633" i="3"/>
  <c r="V633" i="3"/>
  <c r="U633" i="3"/>
  <c r="L633" i="3"/>
  <c r="K633" i="3"/>
  <c r="X632" i="3"/>
  <c r="W632" i="3"/>
  <c r="V632" i="3"/>
  <c r="U632" i="3"/>
  <c r="L632" i="3"/>
  <c r="K632" i="3"/>
  <c r="X631" i="3"/>
  <c r="W631" i="3"/>
  <c r="V631" i="3"/>
  <c r="U631" i="3"/>
  <c r="L631" i="3"/>
  <c r="K631" i="3"/>
  <c r="X630" i="3"/>
  <c r="W630" i="3"/>
  <c r="V630" i="3"/>
  <c r="U630" i="3"/>
  <c r="L630" i="3"/>
  <c r="K630" i="3"/>
  <c r="X629" i="3"/>
  <c r="W629" i="3"/>
  <c r="V629" i="3"/>
  <c r="Y629" i="3" s="1"/>
  <c r="U629" i="3"/>
  <c r="L629" i="3"/>
  <c r="K629" i="3"/>
  <c r="X628" i="3"/>
  <c r="W628" i="3"/>
  <c r="V628" i="3"/>
  <c r="U628" i="3"/>
  <c r="L628" i="3"/>
  <c r="Y628" i="3" s="1"/>
  <c r="K628" i="3"/>
  <c r="X627" i="3"/>
  <c r="W627" i="3"/>
  <c r="V627" i="3"/>
  <c r="U627" i="3"/>
  <c r="L627" i="3"/>
  <c r="K627" i="3"/>
  <c r="X626" i="3"/>
  <c r="W626" i="3"/>
  <c r="V626" i="3"/>
  <c r="U626" i="3"/>
  <c r="L626" i="3"/>
  <c r="Y626" i="3" s="1"/>
  <c r="K626" i="3"/>
  <c r="X625" i="3"/>
  <c r="W625" i="3"/>
  <c r="V625" i="3"/>
  <c r="Y625" i="3" s="1"/>
  <c r="U625" i="3"/>
  <c r="L625" i="3"/>
  <c r="K625" i="3"/>
  <c r="Y624" i="3"/>
  <c r="X624" i="3"/>
  <c r="W624" i="3"/>
  <c r="V624" i="3"/>
  <c r="U624" i="3"/>
  <c r="L624" i="3"/>
  <c r="K624" i="3"/>
  <c r="X623" i="3"/>
  <c r="W623" i="3"/>
  <c r="V623" i="3"/>
  <c r="U623" i="3"/>
  <c r="L623" i="3"/>
  <c r="Y623" i="3" s="1"/>
  <c r="K623" i="3"/>
  <c r="X622" i="3"/>
  <c r="W622" i="3"/>
  <c r="V622" i="3"/>
  <c r="U622" i="3"/>
  <c r="L622" i="3"/>
  <c r="K622" i="3"/>
  <c r="X621" i="3"/>
  <c r="W621" i="3"/>
  <c r="V621" i="3"/>
  <c r="U621" i="3"/>
  <c r="L621" i="3"/>
  <c r="K621" i="3"/>
  <c r="V600" i="3"/>
  <c r="T600" i="3"/>
  <c r="S600" i="3"/>
  <c r="R600" i="3"/>
  <c r="W600" i="3" s="1"/>
  <c r="Q600" i="3"/>
  <c r="P600" i="3"/>
  <c r="O600" i="3"/>
  <c r="N600" i="3"/>
  <c r="M600" i="3"/>
  <c r="J600" i="3"/>
  <c r="I600" i="3"/>
  <c r="H600" i="3"/>
  <c r="G600" i="3"/>
  <c r="F600" i="3"/>
  <c r="E600" i="3"/>
  <c r="Y599" i="3"/>
  <c r="X599" i="3"/>
  <c r="W599" i="3"/>
  <c r="V599" i="3"/>
  <c r="U599" i="3"/>
  <c r="L599" i="3"/>
  <c r="K599" i="3"/>
  <c r="X598" i="3"/>
  <c r="W598" i="3"/>
  <c r="V598" i="3"/>
  <c r="Y598" i="3" s="1"/>
  <c r="U598" i="3"/>
  <c r="L598" i="3"/>
  <c r="K598" i="3"/>
  <c r="X597" i="3"/>
  <c r="W597" i="3"/>
  <c r="V597" i="3"/>
  <c r="Y597" i="3" s="1"/>
  <c r="U597" i="3"/>
  <c r="L597" i="3"/>
  <c r="K597" i="3"/>
  <c r="Y596" i="3"/>
  <c r="X596" i="3"/>
  <c r="W596" i="3"/>
  <c r="V596" i="3"/>
  <c r="U596" i="3"/>
  <c r="L596" i="3"/>
  <c r="K596" i="3"/>
  <c r="X595" i="3"/>
  <c r="W595" i="3"/>
  <c r="V595" i="3"/>
  <c r="U595" i="3"/>
  <c r="L595" i="3"/>
  <c r="Y595" i="3" s="1"/>
  <c r="K595" i="3"/>
  <c r="X594" i="3"/>
  <c r="W594" i="3"/>
  <c r="V594" i="3"/>
  <c r="U594" i="3"/>
  <c r="L594" i="3"/>
  <c r="K594" i="3"/>
  <c r="Y593" i="3"/>
  <c r="X593" i="3"/>
  <c r="W593" i="3"/>
  <c r="V593" i="3"/>
  <c r="U593" i="3"/>
  <c r="L593" i="3"/>
  <c r="K593" i="3"/>
  <c r="X592" i="3"/>
  <c r="W592" i="3"/>
  <c r="V592" i="3"/>
  <c r="U592" i="3"/>
  <c r="L592" i="3"/>
  <c r="K592" i="3"/>
  <c r="Y591" i="3"/>
  <c r="X591" i="3"/>
  <c r="W591" i="3"/>
  <c r="V591" i="3"/>
  <c r="U591" i="3"/>
  <c r="L591" i="3"/>
  <c r="K591" i="3"/>
  <c r="X590" i="3"/>
  <c r="W590" i="3"/>
  <c r="V590" i="3"/>
  <c r="U590" i="3"/>
  <c r="L590" i="3"/>
  <c r="K590" i="3"/>
  <c r="X589" i="3"/>
  <c r="W589" i="3"/>
  <c r="V589" i="3"/>
  <c r="Y589" i="3" s="1"/>
  <c r="U589" i="3"/>
  <c r="L589" i="3"/>
  <c r="K589" i="3"/>
  <c r="Y588" i="3"/>
  <c r="X588" i="3"/>
  <c r="W588" i="3"/>
  <c r="V588" i="3"/>
  <c r="U588" i="3"/>
  <c r="L588" i="3"/>
  <c r="K588" i="3"/>
  <c r="X587" i="3"/>
  <c r="W587" i="3"/>
  <c r="V587" i="3"/>
  <c r="U587" i="3"/>
  <c r="U600" i="3" s="1"/>
  <c r="L587" i="3"/>
  <c r="Y587" i="3" s="1"/>
  <c r="K587" i="3"/>
  <c r="T566" i="3"/>
  <c r="S566" i="3"/>
  <c r="R566" i="3"/>
  <c r="W566" i="3" s="1"/>
  <c r="Q566" i="3"/>
  <c r="P566" i="3"/>
  <c r="O566" i="3"/>
  <c r="N566" i="3"/>
  <c r="M566" i="3"/>
  <c r="J566" i="3"/>
  <c r="I566" i="3"/>
  <c r="H566" i="3"/>
  <c r="G566" i="3"/>
  <c r="F566" i="3"/>
  <c r="E566" i="3"/>
  <c r="Y565" i="3"/>
  <c r="X565" i="3"/>
  <c r="W565" i="3"/>
  <c r="V565" i="3"/>
  <c r="U565" i="3"/>
  <c r="L565" i="3"/>
  <c r="K565" i="3"/>
  <c r="X564" i="3"/>
  <c r="W564" i="3"/>
  <c r="V564" i="3"/>
  <c r="U564" i="3"/>
  <c r="L564" i="3"/>
  <c r="Y564" i="3" s="1"/>
  <c r="K564" i="3"/>
  <c r="X563" i="3"/>
  <c r="W563" i="3"/>
  <c r="V563" i="3"/>
  <c r="Y563" i="3" s="1"/>
  <c r="U563" i="3"/>
  <c r="L563" i="3"/>
  <c r="K563" i="3"/>
  <c r="Y562" i="3"/>
  <c r="X562" i="3"/>
  <c r="W562" i="3"/>
  <c r="V562" i="3"/>
  <c r="U562" i="3"/>
  <c r="L562" i="3"/>
  <c r="K562" i="3"/>
  <c r="X561" i="3"/>
  <c r="W561" i="3"/>
  <c r="V561" i="3"/>
  <c r="Y561" i="3" s="1"/>
  <c r="U561" i="3"/>
  <c r="L561" i="3"/>
  <c r="K561" i="3"/>
  <c r="X560" i="3"/>
  <c r="W560" i="3"/>
  <c r="V560" i="3"/>
  <c r="U560" i="3"/>
  <c r="L560" i="3"/>
  <c r="K560" i="3"/>
  <c r="X559" i="3"/>
  <c r="W559" i="3"/>
  <c r="V559" i="3"/>
  <c r="Y559" i="3" s="1"/>
  <c r="U559" i="3"/>
  <c r="L559" i="3"/>
  <c r="K559" i="3"/>
  <c r="X558" i="3"/>
  <c r="W558" i="3"/>
  <c r="V558" i="3"/>
  <c r="Y558" i="3" s="1"/>
  <c r="U558" i="3"/>
  <c r="L558" i="3"/>
  <c r="K558" i="3"/>
  <c r="Y557" i="3"/>
  <c r="X557" i="3"/>
  <c r="W557" i="3"/>
  <c r="V557" i="3"/>
  <c r="U557" i="3"/>
  <c r="L557" i="3"/>
  <c r="K557" i="3"/>
  <c r="X556" i="3"/>
  <c r="W556" i="3"/>
  <c r="V556" i="3"/>
  <c r="U556" i="3"/>
  <c r="L556" i="3"/>
  <c r="Y556" i="3" s="1"/>
  <c r="K556" i="3"/>
  <c r="X555" i="3"/>
  <c r="W555" i="3"/>
  <c r="V555" i="3"/>
  <c r="U555" i="3"/>
  <c r="L555" i="3"/>
  <c r="K555" i="3"/>
  <c r="Y554" i="3"/>
  <c r="X554" i="3"/>
  <c r="W554" i="3"/>
  <c r="V554" i="3"/>
  <c r="U554" i="3"/>
  <c r="L554" i="3"/>
  <c r="K554" i="3"/>
  <c r="X553" i="3"/>
  <c r="W553" i="3"/>
  <c r="V553" i="3"/>
  <c r="Y553" i="3" s="1"/>
  <c r="U553" i="3"/>
  <c r="L553" i="3"/>
  <c r="K553" i="3"/>
  <c r="T532" i="3"/>
  <c r="S532" i="3"/>
  <c r="R532" i="3"/>
  <c r="Q532" i="3"/>
  <c r="P532" i="3"/>
  <c r="O532" i="3"/>
  <c r="N532" i="3"/>
  <c r="M532" i="3"/>
  <c r="J532" i="3"/>
  <c r="I532" i="3"/>
  <c r="H532" i="3"/>
  <c r="G532" i="3"/>
  <c r="F532" i="3"/>
  <c r="E532" i="3"/>
  <c r="X531" i="3"/>
  <c r="W531" i="3"/>
  <c r="V531" i="3"/>
  <c r="Y531" i="3" s="1"/>
  <c r="U531" i="3"/>
  <c r="L531" i="3"/>
  <c r="K531" i="3"/>
  <c r="X530" i="3"/>
  <c r="W530" i="3"/>
  <c r="V530" i="3"/>
  <c r="U530" i="3"/>
  <c r="L530" i="3"/>
  <c r="K530" i="3"/>
  <c r="X529" i="3"/>
  <c r="W529" i="3"/>
  <c r="V529" i="3"/>
  <c r="Y529" i="3" s="1"/>
  <c r="U529" i="3"/>
  <c r="L529" i="3"/>
  <c r="K529" i="3"/>
  <c r="X528" i="3"/>
  <c r="W528" i="3"/>
  <c r="V528" i="3"/>
  <c r="U528" i="3"/>
  <c r="L528" i="3"/>
  <c r="K528" i="3"/>
  <c r="X527" i="3"/>
  <c r="W527" i="3"/>
  <c r="V527" i="3"/>
  <c r="Y527" i="3" s="1"/>
  <c r="U527" i="3"/>
  <c r="L527" i="3"/>
  <c r="K527" i="3"/>
  <c r="X526" i="3"/>
  <c r="W526" i="3"/>
  <c r="V526" i="3"/>
  <c r="Y526" i="3" s="1"/>
  <c r="U526" i="3"/>
  <c r="L526" i="3"/>
  <c r="K526" i="3"/>
  <c r="X525" i="3"/>
  <c r="W525" i="3"/>
  <c r="V525" i="3"/>
  <c r="U525" i="3"/>
  <c r="L525" i="3"/>
  <c r="Y525" i="3" s="1"/>
  <c r="K525" i="3"/>
  <c r="X524" i="3"/>
  <c r="W524" i="3"/>
  <c r="V524" i="3"/>
  <c r="U524" i="3"/>
  <c r="L524" i="3"/>
  <c r="K524" i="3"/>
  <c r="Y523" i="3"/>
  <c r="X523" i="3"/>
  <c r="W523" i="3"/>
  <c r="V523" i="3"/>
  <c r="U523" i="3"/>
  <c r="L523" i="3"/>
  <c r="K523" i="3"/>
  <c r="X522" i="3"/>
  <c r="W522" i="3"/>
  <c r="V522" i="3"/>
  <c r="U522" i="3"/>
  <c r="L522" i="3"/>
  <c r="K522" i="3"/>
  <c r="X521" i="3"/>
  <c r="W521" i="3"/>
  <c r="V521" i="3"/>
  <c r="U521" i="3"/>
  <c r="L521" i="3"/>
  <c r="K521" i="3"/>
  <c r="X520" i="3"/>
  <c r="W520" i="3"/>
  <c r="V520" i="3"/>
  <c r="U520" i="3"/>
  <c r="L520" i="3"/>
  <c r="K520" i="3"/>
  <c r="X519" i="3"/>
  <c r="W519" i="3"/>
  <c r="V519" i="3"/>
  <c r="U519" i="3"/>
  <c r="L519" i="3"/>
  <c r="K519" i="3"/>
  <c r="T498" i="3"/>
  <c r="S498" i="3"/>
  <c r="R498" i="3"/>
  <c r="Q498" i="3"/>
  <c r="P498" i="3"/>
  <c r="O498" i="3"/>
  <c r="N498" i="3"/>
  <c r="M498" i="3"/>
  <c r="J498" i="3"/>
  <c r="I498" i="3"/>
  <c r="H498" i="3"/>
  <c r="G498" i="3"/>
  <c r="F498" i="3"/>
  <c r="E498" i="3"/>
  <c r="X497" i="3"/>
  <c r="W497" i="3"/>
  <c r="V497" i="3"/>
  <c r="U497" i="3"/>
  <c r="L497" i="3"/>
  <c r="K497" i="3"/>
  <c r="X496" i="3"/>
  <c r="W496" i="3"/>
  <c r="V496" i="3"/>
  <c r="Y496" i="3" s="1"/>
  <c r="U496" i="3"/>
  <c r="L496" i="3"/>
  <c r="K496" i="3"/>
  <c r="X495" i="3"/>
  <c r="W495" i="3"/>
  <c r="V495" i="3"/>
  <c r="U495" i="3"/>
  <c r="L495" i="3"/>
  <c r="K495" i="3"/>
  <c r="X494" i="3"/>
  <c r="W494" i="3"/>
  <c r="V494" i="3"/>
  <c r="U494" i="3"/>
  <c r="L494" i="3"/>
  <c r="K494" i="3"/>
  <c r="X493" i="3"/>
  <c r="W493" i="3"/>
  <c r="V493" i="3"/>
  <c r="U493" i="3"/>
  <c r="L493" i="3"/>
  <c r="K493" i="3"/>
  <c r="X492" i="3"/>
  <c r="W492" i="3"/>
  <c r="V492" i="3"/>
  <c r="Y492" i="3" s="1"/>
  <c r="U492" i="3"/>
  <c r="L492" i="3"/>
  <c r="K492" i="3"/>
  <c r="Y491" i="3"/>
  <c r="X491" i="3"/>
  <c r="W491" i="3"/>
  <c r="V491" i="3"/>
  <c r="U491" i="3"/>
  <c r="L491" i="3"/>
  <c r="K491" i="3"/>
  <c r="X490" i="3"/>
  <c r="W490" i="3"/>
  <c r="V490" i="3"/>
  <c r="U490" i="3"/>
  <c r="L490" i="3"/>
  <c r="Y490" i="3" s="1"/>
  <c r="K490" i="3"/>
  <c r="X489" i="3"/>
  <c r="W489" i="3"/>
  <c r="V489" i="3"/>
  <c r="U489" i="3"/>
  <c r="L489" i="3"/>
  <c r="K489" i="3"/>
  <c r="X488" i="3"/>
  <c r="W488" i="3"/>
  <c r="V488" i="3"/>
  <c r="U488" i="3"/>
  <c r="L488" i="3"/>
  <c r="K488" i="3"/>
  <c r="X487" i="3"/>
  <c r="W487" i="3"/>
  <c r="V487" i="3"/>
  <c r="U487" i="3"/>
  <c r="L487" i="3"/>
  <c r="K487" i="3"/>
  <c r="Y486" i="3"/>
  <c r="X486" i="3"/>
  <c r="W486" i="3"/>
  <c r="V486" i="3"/>
  <c r="U486" i="3"/>
  <c r="L486" i="3"/>
  <c r="K486" i="3"/>
  <c r="X485" i="3"/>
  <c r="W485" i="3"/>
  <c r="V485" i="3"/>
  <c r="U485" i="3"/>
  <c r="L485" i="3"/>
  <c r="K485" i="3"/>
  <c r="T464" i="3"/>
  <c r="S464" i="3"/>
  <c r="R464" i="3"/>
  <c r="Q464" i="3"/>
  <c r="P464" i="3"/>
  <c r="O464" i="3"/>
  <c r="N464" i="3"/>
  <c r="M464" i="3"/>
  <c r="J464" i="3"/>
  <c r="X464" i="3" s="1"/>
  <c r="I464" i="3"/>
  <c r="H464" i="3"/>
  <c r="G464" i="3"/>
  <c r="F464" i="3"/>
  <c r="E464" i="3"/>
  <c r="X463" i="3"/>
  <c r="W463" i="3"/>
  <c r="V463" i="3"/>
  <c r="U463" i="3"/>
  <c r="L463" i="3"/>
  <c r="K463" i="3"/>
  <c r="X462" i="3"/>
  <c r="W462" i="3"/>
  <c r="V462" i="3"/>
  <c r="U462" i="3"/>
  <c r="L462" i="3"/>
  <c r="K462" i="3"/>
  <c r="X461" i="3"/>
  <c r="W461" i="3"/>
  <c r="V461" i="3"/>
  <c r="U461" i="3"/>
  <c r="L461" i="3"/>
  <c r="K461" i="3"/>
  <c r="X460" i="3"/>
  <c r="W460" i="3"/>
  <c r="V460" i="3"/>
  <c r="U460" i="3"/>
  <c r="L460" i="3"/>
  <c r="K460" i="3"/>
  <c r="X459" i="3"/>
  <c r="W459" i="3"/>
  <c r="V459" i="3"/>
  <c r="U459" i="3"/>
  <c r="L459" i="3"/>
  <c r="Y459" i="3" s="1"/>
  <c r="K459" i="3"/>
  <c r="X458" i="3"/>
  <c r="W458" i="3"/>
  <c r="V458" i="3"/>
  <c r="U458" i="3"/>
  <c r="L458" i="3"/>
  <c r="K458" i="3"/>
  <c r="X457" i="3"/>
  <c r="W457" i="3"/>
  <c r="V457" i="3"/>
  <c r="Y457" i="3" s="1"/>
  <c r="U457" i="3"/>
  <c r="L457" i="3"/>
  <c r="K457" i="3"/>
  <c r="X456" i="3"/>
  <c r="W456" i="3"/>
  <c r="V456" i="3"/>
  <c r="U456" i="3"/>
  <c r="L456" i="3"/>
  <c r="K456" i="3"/>
  <c r="X455" i="3"/>
  <c r="W455" i="3"/>
  <c r="V455" i="3"/>
  <c r="U455" i="3"/>
  <c r="L455" i="3"/>
  <c r="Y455" i="3" s="1"/>
  <c r="K455" i="3"/>
  <c r="X454" i="3"/>
  <c r="W454" i="3"/>
  <c r="V454" i="3"/>
  <c r="U454" i="3"/>
  <c r="L454" i="3"/>
  <c r="K454" i="3"/>
  <c r="X453" i="3"/>
  <c r="W453" i="3"/>
  <c r="V453" i="3"/>
  <c r="U453" i="3"/>
  <c r="L453" i="3"/>
  <c r="K453" i="3"/>
  <c r="X452" i="3"/>
  <c r="W452" i="3"/>
  <c r="V452" i="3"/>
  <c r="U452" i="3"/>
  <c r="L452" i="3"/>
  <c r="K452" i="3"/>
  <c r="Y451" i="3"/>
  <c r="X451" i="3"/>
  <c r="W451" i="3"/>
  <c r="V451" i="3"/>
  <c r="U451" i="3"/>
  <c r="L451" i="3"/>
  <c r="K451" i="3"/>
  <c r="T430" i="3"/>
  <c r="S430" i="3"/>
  <c r="R430" i="3"/>
  <c r="Q430" i="3"/>
  <c r="P430" i="3"/>
  <c r="O430" i="3"/>
  <c r="N430" i="3"/>
  <c r="M430" i="3"/>
  <c r="J430" i="3"/>
  <c r="I430" i="3"/>
  <c r="H430" i="3"/>
  <c r="G430" i="3"/>
  <c r="F430" i="3"/>
  <c r="E430" i="3"/>
  <c r="X429" i="3"/>
  <c r="W429" i="3"/>
  <c r="V429" i="3"/>
  <c r="Y429" i="3" s="1"/>
  <c r="U429" i="3"/>
  <c r="L429" i="3"/>
  <c r="K429" i="3"/>
  <c r="X428" i="3"/>
  <c r="W428" i="3"/>
  <c r="V428" i="3"/>
  <c r="U428" i="3"/>
  <c r="L428" i="3"/>
  <c r="K428" i="3"/>
  <c r="X427" i="3"/>
  <c r="W427" i="3"/>
  <c r="V427" i="3"/>
  <c r="U427" i="3"/>
  <c r="L427" i="3"/>
  <c r="K427" i="3"/>
  <c r="X426" i="3"/>
  <c r="W426" i="3"/>
  <c r="V426" i="3"/>
  <c r="Y426" i="3" s="1"/>
  <c r="U426" i="3"/>
  <c r="L426" i="3"/>
  <c r="K426" i="3"/>
  <c r="X425" i="3"/>
  <c r="W425" i="3"/>
  <c r="V425" i="3"/>
  <c r="Y425" i="3" s="1"/>
  <c r="U425" i="3"/>
  <c r="L425" i="3"/>
  <c r="K425" i="3"/>
  <c r="X424" i="3"/>
  <c r="W424" i="3"/>
  <c r="V424" i="3"/>
  <c r="U424" i="3"/>
  <c r="L424" i="3"/>
  <c r="K424" i="3"/>
  <c r="X423" i="3"/>
  <c r="W423" i="3"/>
  <c r="V423" i="3"/>
  <c r="U423" i="3"/>
  <c r="L423" i="3"/>
  <c r="K423" i="3"/>
  <c r="X422" i="3"/>
  <c r="W422" i="3"/>
  <c r="V422" i="3"/>
  <c r="U422" i="3"/>
  <c r="L422" i="3"/>
  <c r="Y422" i="3" s="1"/>
  <c r="K422" i="3"/>
  <c r="X421" i="3"/>
  <c r="W421" i="3"/>
  <c r="V421" i="3"/>
  <c r="Y421" i="3" s="1"/>
  <c r="U421" i="3"/>
  <c r="L421" i="3"/>
  <c r="K421" i="3"/>
  <c r="X420" i="3"/>
  <c r="W420" i="3"/>
  <c r="V420" i="3"/>
  <c r="U420" i="3"/>
  <c r="L420" i="3"/>
  <c r="K420" i="3"/>
  <c r="X419" i="3"/>
  <c r="W419" i="3"/>
  <c r="V419" i="3"/>
  <c r="U419" i="3"/>
  <c r="L419" i="3"/>
  <c r="K419" i="3"/>
  <c r="X418" i="3"/>
  <c r="W418" i="3"/>
  <c r="V418" i="3"/>
  <c r="Y418" i="3" s="1"/>
  <c r="U418" i="3"/>
  <c r="L418" i="3"/>
  <c r="K418" i="3"/>
  <c r="Y417" i="3"/>
  <c r="X417" i="3"/>
  <c r="W417" i="3"/>
  <c r="V417" i="3"/>
  <c r="U417" i="3"/>
  <c r="L417" i="3"/>
  <c r="K417" i="3"/>
  <c r="T396" i="3"/>
  <c r="S396" i="3"/>
  <c r="R396" i="3"/>
  <c r="Q396" i="3"/>
  <c r="P396" i="3"/>
  <c r="O396" i="3"/>
  <c r="N396" i="3"/>
  <c r="M396" i="3"/>
  <c r="J396" i="3"/>
  <c r="I396" i="3"/>
  <c r="H396" i="3"/>
  <c r="G396" i="3"/>
  <c r="F396" i="3"/>
  <c r="E396" i="3"/>
  <c r="X395" i="3"/>
  <c r="W395" i="3"/>
  <c r="V395" i="3"/>
  <c r="Y395" i="3" s="1"/>
  <c r="U395" i="3"/>
  <c r="L395" i="3"/>
  <c r="K395" i="3"/>
  <c r="X394" i="3"/>
  <c r="W394" i="3"/>
  <c r="V394" i="3"/>
  <c r="U394" i="3"/>
  <c r="L394" i="3"/>
  <c r="K394" i="3"/>
  <c r="X393" i="3"/>
  <c r="W393" i="3"/>
  <c r="V393" i="3"/>
  <c r="U393" i="3"/>
  <c r="L393" i="3"/>
  <c r="Y393" i="3" s="1"/>
  <c r="K393" i="3"/>
  <c r="X392" i="3"/>
  <c r="W392" i="3"/>
  <c r="V392" i="3"/>
  <c r="U392" i="3"/>
  <c r="L392" i="3"/>
  <c r="K392" i="3"/>
  <c r="X391" i="3"/>
  <c r="W391" i="3"/>
  <c r="V391" i="3"/>
  <c r="U391" i="3"/>
  <c r="L391" i="3"/>
  <c r="Y391" i="3" s="1"/>
  <c r="K391" i="3"/>
  <c r="X390" i="3"/>
  <c r="W390" i="3"/>
  <c r="V390" i="3"/>
  <c r="U390" i="3"/>
  <c r="L390" i="3"/>
  <c r="K390" i="3"/>
  <c r="Y389" i="3"/>
  <c r="X389" i="3"/>
  <c r="W389" i="3"/>
  <c r="V389" i="3"/>
  <c r="U389" i="3"/>
  <c r="L389" i="3"/>
  <c r="K389" i="3"/>
  <c r="X388" i="3"/>
  <c r="W388" i="3"/>
  <c r="V388" i="3"/>
  <c r="U388" i="3"/>
  <c r="L388" i="3"/>
  <c r="K388" i="3"/>
  <c r="X387" i="3"/>
  <c r="W387" i="3"/>
  <c r="V387" i="3"/>
  <c r="Y387" i="3" s="1"/>
  <c r="U387" i="3"/>
  <c r="L387" i="3"/>
  <c r="K387" i="3"/>
  <c r="X386" i="3"/>
  <c r="W386" i="3"/>
  <c r="V386" i="3"/>
  <c r="U386" i="3"/>
  <c r="L386" i="3"/>
  <c r="K386" i="3"/>
  <c r="X385" i="3"/>
  <c r="W385" i="3"/>
  <c r="V385" i="3"/>
  <c r="U385" i="3"/>
  <c r="L385" i="3"/>
  <c r="Y385" i="3" s="1"/>
  <c r="K385" i="3"/>
  <c r="X384" i="3"/>
  <c r="W384" i="3"/>
  <c r="V384" i="3"/>
  <c r="Y384" i="3" s="1"/>
  <c r="U384" i="3"/>
  <c r="L384" i="3"/>
  <c r="K384" i="3"/>
  <c r="Y383" i="3"/>
  <c r="X383" i="3"/>
  <c r="W383" i="3"/>
  <c r="V383" i="3"/>
  <c r="U383" i="3"/>
  <c r="L383" i="3"/>
  <c r="K383" i="3"/>
  <c r="T362" i="3"/>
  <c r="S362" i="3"/>
  <c r="R362" i="3"/>
  <c r="Q362" i="3"/>
  <c r="P362" i="3"/>
  <c r="O362" i="3"/>
  <c r="N362" i="3"/>
  <c r="M362" i="3"/>
  <c r="J362" i="3"/>
  <c r="I362" i="3"/>
  <c r="H362" i="3"/>
  <c r="W362" i="3" s="1"/>
  <c r="G362" i="3"/>
  <c r="F362" i="3"/>
  <c r="E362" i="3"/>
  <c r="X361" i="3"/>
  <c r="W361" i="3"/>
  <c r="V361" i="3"/>
  <c r="U361" i="3"/>
  <c r="L361" i="3"/>
  <c r="K361" i="3"/>
  <c r="X360" i="3"/>
  <c r="W360" i="3"/>
  <c r="V360" i="3"/>
  <c r="U360" i="3"/>
  <c r="L360" i="3"/>
  <c r="K360" i="3"/>
  <c r="X359" i="3"/>
  <c r="W359" i="3"/>
  <c r="V359" i="3"/>
  <c r="U359" i="3"/>
  <c r="L359" i="3"/>
  <c r="K359" i="3"/>
  <c r="X358" i="3"/>
  <c r="W358" i="3"/>
  <c r="V358" i="3"/>
  <c r="U358" i="3"/>
  <c r="L358" i="3"/>
  <c r="K358" i="3"/>
  <c r="X357" i="3"/>
  <c r="W357" i="3"/>
  <c r="V357" i="3"/>
  <c r="U357" i="3"/>
  <c r="L357" i="3"/>
  <c r="K357" i="3"/>
  <c r="X356" i="3"/>
  <c r="W356" i="3"/>
  <c r="V356" i="3"/>
  <c r="U356" i="3"/>
  <c r="L356" i="3"/>
  <c r="K356" i="3"/>
  <c r="X355" i="3"/>
  <c r="W355" i="3"/>
  <c r="V355" i="3"/>
  <c r="Y355" i="3" s="1"/>
  <c r="U355" i="3"/>
  <c r="L355" i="3"/>
  <c r="K355" i="3"/>
  <c r="X354" i="3"/>
  <c r="W354" i="3"/>
  <c r="V354" i="3"/>
  <c r="U354" i="3"/>
  <c r="L354" i="3"/>
  <c r="K354" i="3"/>
  <c r="X353" i="3"/>
  <c r="W353" i="3"/>
  <c r="V353" i="3"/>
  <c r="Y353" i="3" s="1"/>
  <c r="U353" i="3"/>
  <c r="L353" i="3"/>
  <c r="K353" i="3"/>
  <c r="X352" i="3"/>
  <c r="W352" i="3"/>
  <c r="V352" i="3"/>
  <c r="Y352" i="3" s="1"/>
  <c r="U352" i="3"/>
  <c r="L352" i="3"/>
  <c r="K352" i="3"/>
  <c r="X351" i="3"/>
  <c r="W351" i="3"/>
  <c r="V351" i="3"/>
  <c r="U351" i="3"/>
  <c r="L351" i="3"/>
  <c r="Y351" i="3" s="1"/>
  <c r="K351" i="3"/>
  <c r="X350" i="3"/>
  <c r="W350" i="3"/>
  <c r="V350" i="3"/>
  <c r="U350" i="3"/>
  <c r="L350" i="3"/>
  <c r="Y350" i="3" s="1"/>
  <c r="K350" i="3"/>
  <c r="X349" i="3"/>
  <c r="W349" i="3"/>
  <c r="V349" i="3"/>
  <c r="U349" i="3"/>
  <c r="L349" i="3"/>
  <c r="K349" i="3"/>
  <c r="T328" i="3"/>
  <c r="S328" i="3"/>
  <c r="R328" i="3"/>
  <c r="Q328" i="3"/>
  <c r="P328" i="3"/>
  <c r="O328" i="3"/>
  <c r="N328" i="3"/>
  <c r="M328" i="3"/>
  <c r="J328" i="3"/>
  <c r="I328" i="3"/>
  <c r="H328" i="3"/>
  <c r="G328" i="3"/>
  <c r="F328" i="3"/>
  <c r="E328" i="3"/>
  <c r="X327" i="3"/>
  <c r="W327" i="3"/>
  <c r="V327" i="3"/>
  <c r="U327" i="3"/>
  <c r="L327" i="3"/>
  <c r="Y327" i="3" s="1"/>
  <c r="K327" i="3"/>
  <c r="X326" i="3"/>
  <c r="W326" i="3"/>
  <c r="V326" i="3"/>
  <c r="U326" i="3"/>
  <c r="L326" i="3"/>
  <c r="K326" i="3"/>
  <c r="X325" i="3"/>
  <c r="W325" i="3"/>
  <c r="V325" i="3"/>
  <c r="Y325" i="3" s="1"/>
  <c r="U325" i="3"/>
  <c r="L325" i="3"/>
  <c r="K325" i="3"/>
  <c r="X324" i="3"/>
  <c r="W324" i="3"/>
  <c r="V324" i="3"/>
  <c r="U324" i="3"/>
  <c r="L324" i="3"/>
  <c r="Y324" i="3" s="1"/>
  <c r="K324" i="3"/>
  <c r="X323" i="3"/>
  <c r="W323" i="3"/>
  <c r="V323" i="3"/>
  <c r="U323" i="3"/>
  <c r="L323" i="3"/>
  <c r="K323" i="3"/>
  <c r="X322" i="3"/>
  <c r="W322" i="3"/>
  <c r="V322" i="3"/>
  <c r="U322" i="3"/>
  <c r="L322" i="3"/>
  <c r="K322" i="3"/>
  <c r="Y321" i="3"/>
  <c r="X321" i="3"/>
  <c r="W321" i="3"/>
  <c r="V321" i="3"/>
  <c r="U321" i="3"/>
  <c r="L321" i="3"/>
  <c r="K321" i="3"/>
  <c r="X320" i="3"/>
  <c r="W320" i="3"/>
  <c r="V320" i="3"/>
  <c r="U320" i="3"/>
  <c r="L320" i="3"/>
  <c r="K320" i="3"/>
  <c r="Y319" i="3"/>
  <c r="X319" i="3"/>
  <c r="W319" i="3"/>
  <c r="V319" i="3"/>
  <c r="U319" i="3"/>
  <c r="L319" i="3"/>
  <c r="K319" i="3"/>
  <c r="X318" i="3"/>
  <c r="W318" i="3"/>
  <c r="V318" i="3"/>
  <c r="Y318" i="3" s="1"/>
  <c r="U318" i="3"/>
  <c r="L318" i="3"/>
  <c r="K318" i="3"/>
  <c r="X317" i="3"/>
  <c r="W317" i="3"/>
  <c r="V317" i="3"/>
  <c r="U317" i="3"/>
  <c r="L317" i="3"/>
  <c r="K317" i="3"/>
  <c r="Y316" i="3"/>
  <c r="X316" i="3"/>
  <c r="W316" i="3"/>
  <c r="V316" i="3"/>
  <c r="U316" i="3"/>
  <c r="L316" i="3"/>
  <c r="K316" i="3"/>
  <c r="X315" i="3"/>
  <c r="W315" i="3"/>
  <c r="V315" i="3"/>
  <c r="U315" i="3"/>
  <c r="L315" i="3"/>
  <c r="Y315" i="3" s="1"/>
  <c r="K315" i="3"/>
  <c r="T294" i="3"/>
  <c r="S294" i="3"/>
  <c r="R294" i="3"/>
  <c r="Q294" i="3"/>
  <c r="P294" i="3"/>
  <c r="O294" i="3"/>
  <c r="N294" i="3"/>
  <c r="M294" i="3"/>
  <c r="J294" i="3"/>
  <c r="I294" i="3"/>
  <c r="H294" i="3"/>
  <c r="G294" i="3"/>
  <c r="F294" i="3"/>
  <c r="E294" i="3"/>
  <c r="X293" i="3"/>
  <c r="W293" i="3"/>
  <c r="V293" i="3"/>
  <c r="Y293" i="3" s="1"/>
  <c r="U293" i="3"/>
  <c r="L293" i="3"/>
  <c r="K293" i="3"/>
  <c r="X292" i="3"/>
  <c r="W292" i="3"/>
  <c r="V292" i="3"/>
  <c r="U292" i="3"/>
  <c r="L292" i="3"/>
  <c r="Y292" i="3" s="1"/>
  <c r="K292" i="3"/>
  <c r="X291" i="3"/>
  <c r="W291" i="3"/>
  <c r="V291" i="3"/>
  <c r="U291" i="3"/>
  <c r="L291" i="3"/>
  <c r="K291" i="3"/>
  <c r="X290" i="3"/>
  <c r="W290" i="3"/>
  <c r="V290" i="3"/>
  <c r="U290" i="3"/>
  <c r="L290" i="3"/>
  <c r="Y290" i="3" s="1"/>
  <c r="K290" i="3"/>
  <c r="X289" i="3"/>
  <c r="W289" i="3"/>
  <c r="V289" i="3"/>
  <c r="U289" i="3"/>
  <c r="L289" i="3"/>
  <c r="K289" i="3"/>
  <c r="Y288" i="3"/>
  <c r="X288" i="3"/>
  <c r="W288" i="3"/>
  <c r="V288" i="3"/>
  <c r="U288" i="3"/>
  <c r="L288" i="3"/>
  <c r="K288" i="3"/>
  <c r="X287" i="3"/>
  <c r="W287" i="3"/>
  <c r="V287" i="3"/>
  <c r="U287" i="3"/>
  <c r="L287" i="3"/>
  <c r="K287" i="3"/>
  <c r="X286" i="3"/>
  <c r="W286" i="3"/>
  <c r="V286" i="3"/>
  <c r="U286" i="3"/>
  <c r="L286" i="3"/>
  <c r="K286" i="3"/>
  <c r="Y285" i="3"/>
  <c r="X285" i="3"/>
  <c r="W285" i="3"/>
  <c r="V285" i="3"/>
  <c r="U285" i="3"/>
  <c r="L285" i="3"/>
  <c r="K285" i="3"/>
  <c r="X284" i="3"/>
  <c r="W284" i="3"/>
  <c r="V284" i="3"/>
  <c r="U284" i="3"/>
  <c r="L284" i="3"/>
  <c r="K284" i="3"/>
  <c r="X283" i="3"/>
  <c r="W283" i="3"/>
  <c r="V283" i="3"/>
  <c r="U283" i="3"/>
  <c r="L283" i="3"/>
  <c r="K283" i="3"/>
  <c r="Y282" i="3"/>
  <c r="X282" i="3"/>
  <c r="W282" i="3"/>
  <c r="V282" i="3"/>
  <c r="U282" i="3"/>
  <c r="L282" i="3"/>
  <c r="K282" i="3"/>
  <c r="X281" i="3"/>
  <c r="W281" i="3"/>
  <c r="V281" i="3"/>
  <c r="Y281" i="3" s="1"/>
  <c r="U281" i="3"/>
  <c r="L281" i="3"/>
  <c r="K281" i="3"/>
  <c r="T260" i="3"/>
  <c r="S260" i="3"/>
  <c r="R260" i="3"/>
  <c r="Q260" i="3"/>
  <c r="P260" i="3"/>
  <c r="O260" i="3"/>
  <c r="N260" i="3"/>
  <c r="M260" i="3"/>
  <c r="J260" i="3"/>
  <c r="I260" i="3"/>
  <c r="H260" i="3"/>
  <c r="G260" i="3"/>
  <c r="F260" i="3"/>
  <c r="E260" i="3"/>
  <c r="X259" i="3"/>
  <c r="W259" i="3"/>
  <c r="V259" i="3"/>
  <c r="U259" i="3"/>
  <c r="L259" i="3"/>
  <c r="K259" i="3"/>
  <c r="X258" i="3"/>
  <c r="W258" i="3"/>
  <c r="V258" i="3"/>
  <c r="U258" i="3"/>
  <c r="L258" i="3"/>
  <c r="K258" i="3"/>
  <c r="X257" i="3"/>
  <c r="W257" i="3"/>
  <c r="V257" i="3"/>
  <c r="U257" i="3"/>
  <c r="L257" i="3"/>
  <c r="K257" i="3"/>
  <c r="X256" i="3"/>
  <c r="W256" i="3"/>
  <c r="V256" i="3"/>
  <c r="U256" i="3"/>
  <c r="L256" i="3"/>
  <c r="K256" i="3"/>
  <c r="X255" i="3"/>
  <c r="W255" i="3"/>
  <c r="V255" i="3"/>
  <c r="U255" i="3"/>
  <c r="L255" i="3"/>
  <c r="K255" i="3"/>
  <c r="X254" i="3"/>
  <c r="W254" i="3"/>
  <c r="V254" i="3"/>
  <c r="U254" i="3"/>
  <c r="L254" i="3"/>
  <c r="Y254" i="3" s="1"/>
  <c r="K254" i="3"/>
  <c r="X253" i="3"/>
  <c r="W253" i="3"/>
  <c r="V253" i="3"/>
  <c r="U253" i="3"/>
  <c r="L253" i="3"/>
  <c r="Y253" i="3" s="1"/>
  <c r="K253" i="3"/>
  <c r="X252" i="3"/>
  <c r="W252" i="3"/>
  <c r="V252" i="3"/>
  <c r="U252" i="3"/>
  <c r="L252" i="3"/>
  <c r="K252" i="3"/>
  <c r="Y251" i="3"/>
  <c r="X251" i="3"/>
  <c r="W251" i="3"/>
  <c r="V251" i="3"/>
  <c r="U251" i="3"/>
  <c r="L251" i="3"/>
  <c r="K251" i="3"/>
  <c r="X250" i="3"/>
  <c r="W250" i="3"/>
  <c r="V250" i="3"/>
  <c r="U250" i="3"/>
  <c r="L250" i="3"/>
  <c r="K250" i="3"/>
  <c r="X249" i="3"/>
  <c r="W249" i="3"/>
  <c r="V249" i="3"/>
  <c r="U249" i="3"/>
  <c r="L249" i="3"/>
  <c r="K249" i="3"/>
  <c r="X248" i="3"/>
  <c r="W248" i="3"/>
  <c r="V248" i="3"/>
  <c r="Y248" i="3" s="1"/>
  <c r="U248" i="3"/>
  <c r="L248" i="3"/>
  <c r="K248" i="3"/>
  <c r="X247" i="3"/>
  <c r="W247" i="3"/>
  <c r="V247" i="3"/>
  <c r="U247" i="3"/>
  <c r="L247" i="3"/>
  <c r="K247" i="3"/>
  <c r="T226" i="3"/>
  <c r="S226" i="3"/>
  <c r="R226" i="3"/>
  <c r="Q226" i="3"/>
  <c r="P226" i="3"/>
  <c r="O226" i="3"/>
  <c r="N226" i="3"/>
  <c r="M226" i="3"/>
  <c r="J226" i="3"/>
  <c r="I226" i="3"/>
  <c r="H226" i="3"/>
  <c r="G226" i="3"/>
  <c r="F226" i="3"/>
  <c r="E226" i="3"/>
  <c r="X225" i="3"/>
  <c r="W225" i="3"/>
  <c r="V225" i="3"/>
  <c r="U225" i="3"/>
  <c r="L225" i="3"/>
  <c r="K225" i="3"/>
  <c r="X224" i="3"/>
  <c r="W224" i="3"/>
  <c r="V224" i="3"/>
  <c r="U224" i="3"/>
  <c r="L224" i="3"/>
  <c r="K224" i="3"/>
  <c r="X223" i="3"/>
  <c r="W223" i="3"/>
  <c r="V223" i="3"/>
  <c r="U223" i="3"/>
  <c r="L223" i="3"/>
  <c r="K223" i="3"/>
  <c r="X222" i="3"/>
  <c r="W222" i="3"/>
  <c r="V222" i="3"/>
  <c r="U222" i="3"/>
  <c r="L222" i="3"/>
  <c r="K222" i="3"/>
  <c r="X221" i="3"/>
  <c r="W221" i="3"/>
  <c r="V221" i="3"/>
  <c r="Y221" i="3" s="1"/>
  <c r="U221" i="3"/>
  <c r="L221" i="3"/>
  <c r="K221" i="3"/>
  <c r="X220" i="3"/>
  <c r="W220" i="3"/>
  <c r="V220" i="3"/>
  <c r="U220" i="3"/>
  <c r="L220" i="3"/>
  <c r="K220" i="3"/>
  <c r="Y219" i="3"/>
  <c r="X219" i="3"/>
  <c r="W219" i="3"/>
  <c r="V219" i="3"/>
  <c r="U219" i="3"/>
  <c r="L219" i="3"/>
  <c r="K219" i="3"/>
  <c r="X218" i="3"/>
  <c r="W218" i="3"/>
  <c r="V218" i="3"/>
  <c r="U218" i="3"/>
  <c r="L218" i="3"/>
  <c r="K218" i="3"/>
  <c r="X217" i="3"/>
  <c r="W217" i="3"/>
  <c r="V217" i="3"/>
  <c r="U217" i="3"/>
  <c r="L217" i="3"/>
  <c r="K217" i="3"/>
  <c r="X216" i="3"/>
  <c r="W216" i="3"/>
  <c r="V216" i="3"/>
  <c r="U216" i="3"/>
  <c r="L216" i="3"/>
  <c r="K216" i="3"/>
  <c r="X215" i="3"/>
  <c r="W215" i="3"/>
  <c r="V215" i="3"/>
  <c r="U215" i="3"/>
  <c r="L215" i="3"/>
  <c r="K215" i="3"/>
  <c r="Y214" i="3"/>
  <c r="X214" i="3"/>
  <c r="W214" i="3"/>
  <c r="V214" i="3"/>
  <c r="U214" i="3"/>
  <c r="L214" i="3"/>
  <c r="K214" i="3"/>
  <c r="X213" i="3"/>
  <c r="W213" i="3"/>
  <c r="V213" i="3"/>
  <c r="U213" i="3"/>
  <c r="L213" i="3"/>
  <c r="K213" i="3"/>
  <c r="T192" i="3"/>
  <c r="S192" i="3"/>
  <c r="R192" i="3"/>
  <c r="Q192" i="3"/>
  <c r="P192" i="3"/>
  <c r="O192" i="3"/>
  <c r="N192" i="3"/>
  <c r="M192" i="3"/>
  <c r="J192" i="3"/>
  <c r="I192" i="3"/>
  <c r="H192" i="3"/>
  <c r="G192" i="3"/>
  <c r="F192" i="3"/>
  <c r="E192" i="3"/>
  <c r="X191" i="3"/>
  <c r="W191" i="3"/>
  <c r="V191" i="3"/>
  <c r="U191" i="3"/>
  <c r="L191" i="3"/>
  <c r="Y191" i="3" s="1"/>
  <c r="K191" i="3"/>
  <c r="X190" i="3"/>
  <c r="W190" i="3"/>
  <c r="V190" i="3"/>
  <c r="U190" i="3"/>
  <c r="L190" i="3"/>
  <c r="K190" i="3"/>
  <c r="X189" i="3"/>
  <c r="W189" i="3"/>
  <c r="V189" i="3"/>
  <c r="U189" i="3"/>
  <c r="L189" i="3"/>
  <c r="Y189" i="3" s="1"/>
  <c r="K189" i="3"/>
  <c r="X188" i="3"/>
  <c r="W188" i="3"/>
  <c r="V188" i="3"/>
  <c r="U188" i="3"/>
  <c r="L188" i="3"/>
  <c r="K188" i="3"/>
  <c r="X187" i="3"/>
  <c r="W187" i="3"/>
  <c r="V187" i="3"/>
  <c r="U187" i="3"/>
  <c r="L187" i="3"/>
  <c r="K187" i="3"/>
  <c r="X186" i="3"/>
  <c r="W186" i="3"/>
  <c r="V186" i="3"/>
  <c r="U186" i="3"/>
  <c r="L186" i="3"/>
  <c r="K186" i="3"/>
  <c r="X185" i="3"/>
  <c r="W185" i="3"/>
  <c r="V185" i="3"/>
  <c r="Y185" i="3" s="1"/>
  <c r="U185" i="3"/>
  <c r="L185" i="3"/>
  <c r="K185" i="3"/>
  <c r="X184" i="3"/>
  <c r="W184" i="3"/>
  <c r="V184" i="3"/>
  <c r="U184" i="3"/>
  <c r="L184" i="3"/>
  <c r="K184" i="3"/>
  <c r="X183" i="3"/>
  <c r="W183" i="3"/>
  <c r="V183" i="3"/>
  <c r="U183" i="3"/>
  <c r="L183" i="3"/>
  <c r="Y183" i="3" s="1"/>
  <c r="K183" i="3"/>
  <c r="X182" i="3"/>
  <c r="W182" i="3"/>
  <c r="V182" i="3"/>
  <c r="U182" i="3"/>
  <c r="L182" i="3"/>
  <c r="K182" i="3"/>
  <c r="X181" i="3"/>
  <c r="W181" i="3"/>
  <c r="V181" i="3"/>
  <c r="U181" i="3"/>
  <c r="L181" i="3"/>
  <c r="K181" i="3"/>
  <c r="X180" i="3"/>
  <c r="W180" i="3"/>
  <c r="V180" i="3"/>
  <c r="U180" i="3"/>
  <c r="L180" i="3"/>
  <c r="K180" i="3"/>
  <c r="Y179" i="3"/>
  <c r="X179" i="3"/>
  <c r="W179" i="3"/>
  <c r="V179" i="3"/>
  <c r="U179" i="3"/>
  <c r="L179" i="3"/>
  <c r="K179" i="3"/>
  <c r="T158" i="3"/>
  <c r="S158" i="3"/>
  <c r="R158" i="3"/>
  <c r="Q158" i="3"/>
  <c r="P158" i="3"/>
  <c r="O158" i="3"/>
  <c r="N158" i="3"/>
  <c r="M158" i="3"/>
  <c r="J158" i="3"/>
  <c r="I158" i="3"/>
  <c r="H158" i="3"/>
  <c r="G158" i="3"/>
  <c r="F158" i="3"/>
  <c r="E158" i="3"/>
  <c r="X157" i="3"/>
  <c r="W157" i="3"/>
  <c r="V157" i="3"/>
  <c r="Y157" i="3" s="1"/>
  <c r="U157" i="3"/>
  <c r="L157" i="3"/>
  <c r="K157" i="3"/>
  <c r="Y156" i="3"/>
  <c r="X156" i="3"/>
  <c r="W156" i="3"/>
  <c r="V156" i="3"/>
  <c r="U156" i="3"/>
  <c r="L156" i="3"/>
  <c r="K156" i="3"/>
  <c r="X155" i="3"/>
  <c r="W155" i="3"/>
  <c r="V155" i="3"/>
  <c r="U155" i="3"/>
  <c r="L155" i="3"/>
  <c r="K155" i="3"/>
  <c r="X154" i="3"/>
  <c r="W154" i="3"/>
  <c r="V154" i="3"/>
  <c r="U154" i="3"/>
  <c r="L154" i="3"/>
  <c r="K154" i="3"/>
  <c r="X153" i="3"/>
  <c r="W153" i="3"/>
  <c r="V153" i="3"/>
  <c r="U153" i="3"/>
  <c r="L153" i="3"/>
  <c r="Y153" i="3" s="1"/>
  <c r="K153" i="3"/>
  <c r="X152" i="3"/>
  <c r="W152" i="3"/>
  <c r="V152" i="3"/>
  <c r="U152" i="3"/>
  <c r="L152" i="3"/>
  <c r="K152" i="3"/>
  <c r="X151" i="3"/>
  <c r="W151" i="3"/>
  <c r="V151" i="3"/>
  <c r="Y151" i="3" s="1"/>
  <c r="U151" i="3"/>
  <c r="L151" i="3"/>
  <c r="K151" i="3"/>
  <c r="X150" i="3"/>
  <c r="W150" i="3"/>
  <c r="V150" i="3"/>
  <c r="U150" i="3"/>
  <c r="L150" i="3"/>
  <c r="K150" i="3"/>
  <c r="X149" i="3"/>
  <c r="W149" i="3"/>
  <c r="V149" i="3"/>
  <c r="Y149" i="3" s="1"/>
  <c r="U149" i="3"/>
  <c r="L149" i="3"/>
  <c r="K149" i="3"/>
  <c r="Y148" i="3"/>
  <c r="X148" i="3"/>
  <c r="W148" i="3"/>
  <c r="V148" i="3"/>
  <c r="U148" i="3"/>
  <c r="L148" i="3"/>
  <c r="K148" i="3"/>
  <c r="X147" i="3"/>
  <c r="W147" i="3"/>
  <c r="V147" i="3"/>
  <c r="U147" i="3"/>
  <c r="L147" i="3"/>
  <c r="K147" i="3"/>
  <c r="X146" i="3"/>
  <c r="W146" i="3"/>
  <c r="V146" i="3"/>
  <c r="U146" i="3"/>
  <c r="L146" i="3"/>
  <c r="K146" i="3"/>
  <c r="Y145" i="3"/>
  <c r="X145" i="3"/>
  <c r="W145" i="3"/>
  <c r="V145" i="3"/>
  <c r="U145" i="3"/>
  <c r="L145" i="3"/>
  <c r="K145" i="3"/>
  <c r="T124" i="3"/>
  <c r="S124" i="3"/>
  <c r="R124" i="3"/>
  <c r="Q124" i="3"/>
  <c r="P124" i="3"/>
  <c r="O124" i="3"/>
  <c r="N124" i="3"/>
  <c r="M124" i="3"/>
  <c r="J124" i="3"/>
  <c r="I124" i="3"/>
  <c r="H124" i="3"/>
  <c r="G124" i="3"/>
  <c r="F124" i="3"/>
  <c r="E124" i="3"/>
  <c r="X123" i="3"/>
  <c r="W123" i="3"/>
  <c r="V123" i="3"/>
  <c r="Y123" i="3" s="1"/>
  <c r="U123" i="3"/>
  <c r="L123" i="3"/>
  <c r="K123" i="3"/>
  <c r="X122" i="3"/>
  <c r="W122" i="3"/>
  <c r="V122" i="3"/>
  <c r="U122" i="3"/>
  <c r="L122" i="3"/>
  <c r="K122" i="3"/>
  <c r="X121" i="3"/>
  <c r="W121" i="3"/>
  <c r="V121" i="3"/>
  <c r="U121" i="3"/>
  <c r="L121" i="3"/>
  <c r="K121" i="3"/>
  <c r="X120" i="3"/>
  <c r="W120" i="3"/>
  <c r="V120" i="3"/>
  <c r="Y120" i="3" s="1"/>
  <c r="U120" i="3"/>
  <c r="L120" i="3"/>
  <c r="K120" i="3"/>
  <c r="X119" i="3"/>
  <c r="W119" i="3"/>
  <c r="V119" i="3"/>
  <c r="U119" i="3"/>
  <c r="L119" i="3"/>
  <c r="K119" i="3"/>
  <c r="Y118" i="3"/>
  <c r="X118" i="3"/>
  <c r="W118" i="3"/>
  <c r="V118" i="3"/>
  <c r="U118" i="3"/>
  <c r="L118" i="3"/>
  <c r="K118" i="3"/>
  <c r="X117" i="3"/>
  <c r="W117" i="3"/>
  <c r="V117" i="3"/>
  <c r="U117" i="3"/>
  <c r="L117" i="3"/>
  <c r="Y117" i="3" s="1"/>
  <c r="K117" i="3"/>
  <c r="X116" i="3"/>
  <c r="W116" i="3"/>
  <c r="V116" i="3"/>
  <c r="U116" i="3"/>
  <c r="L116" i="3"/>
  <c r="K116" i="3"/>
  <c r="Y115" i="3"/>
  <c r="X115" i="3"/>
  <c r="W115" i="3"/>
  <c r="V115" i="3"/>
  <c r="U115" i="3"/>
  <c r="L115" i="3"/>
  <c r="K115" i="3"/>
  <c r="X114" i="3"/>
  <c r="W114" i="3"/>
  <c r="V114" i="3"/>
  <c r="U114" i="3"/>
  <c r="L114" i="3"/>
  <c r="K114" i="3"/>
  <c r="X113" i="3"/>
  <c r="W113" i="3"/>
  <c r="V113" i="3"/>
  <c r="U113" i="3"/>
  <c r="L113" i="3"/>
  <c r="Y113" i="3" s="1"/>
  <c r="K113" i="3"/>
  <c r="X112" i="3"/>
  <c r="W112" i="3"/>
  <c r="V112" i="3"/>
  <c r="U112" i="3"/>
  <c r="L112" i="3"/>
  <c r="K112" i="3"/>
  <c r="Y111" i="3"/>
  <c r="X111" i="3"/>
  <c r="W111" i="3"/>
  <c r="V111" i="3"/>
  <c r="U111" i="3"/>
  <c r="L111" i="3"/>
  <c r="K111" i="3"/>
  <c r="T90" i="3"/>
  <c r="S90" i="3"/>
  <c r="R90" i="3"/>
  <c r="Q90" i="3"/>
  <c r="P90" i="3"/>
  <c r="O90" i="3"/>
  <c r="N90" i="3"/>
  <c r="M90" i="3"/>
  <c r="J90" i="3"/>
  <c r="I90" i="3"/>
  <c r="H90" i="3"/>
  <c r="W90" i="3" s="1"/>
  <c r="G90" i="3"/>
  <c r="F90" i="3"/>
  <c r="E90" i="3"/>
  <c r="X89" i="3"/>
  <c r="W89" i="3"/>
  <c r="V89" i="3"/>
  <c r="U89" i="3"/>
  <c r="L89" i="3"/>
  <c r="K89" i="3"/>
  <c r="X88" i="3"/>
  <c r="W88" i="3"/>
  <c r="V88" i="3"/>
  <c r="U88" i="3"/>
  <c r="L88" i="3"/>
  <c r="Y88" i="3" s="1"/>
  <c r="K88" i="3"/>
  <c r="X87" i="3"/>
  <c r="W87" i="3"/>
  <c r="V87" i="3"/>
  <c r="U87" i="3"/>
  <c r="L87" i="3"/>
  <c r="K87" i="3"/>
  <c r="X86" i="3"/>
  <c r="W86" i="3"/>
  <c r="V86" i="3"/>
  <c r="Y86" i="3" s="1"/>
  <c r="U86" i="3"/>
  <c r="L86" i="3"/>
  <c r="K86" i="3"/>
  <c r="X85" i="3"/>
  <c r="W85" i="3"/>
  <c r="V85" i="3"/>
  <c r="U85" i="3"/>
  <c r="L85" i="3"/>
  <c r="Y85" i="3" s="1"/>
  <c r="K85" i="3"/>
  <c r="X84" i="3"/>
  <c r="W84" i="3"/>
  <c r="V84" i="3"/>
  <c r="U84" i="3"/>
  <c r="L84" i="3"/>
  <c r="K84" i="3"/>
  <c r="X83" i="3"/>
  <c r="W83" i="3"/>
  <c r="V83" i="3"/>
  <c r="U83" i="3"/>
  <c r="L83" i="3"/>
  <c r="K83" i="3"/>
  <c r="X82" i="3"/>
  <c r="W82" i="3"/>
  <c r="V82" i="3"/>
  <c r="U82" i="3"/>
  <c r="L82" i="3"/>
  <c r="K82" i="3"/>
  <c r="X81" i="3"/>
  <c r="W81" i="3"/>
  <c r="V81" i="3"/>
  <c r="Y81" i="3" s="1"/>
  <c r="U81" i="3"/>
  <c r="L81" i="3"/>
  <c r="K81" i="3"/>
  <c r="Y80" i="3"/>
  <c r="X80" i="3"/>
  <c r="W80" i="3"/>
  <c r="V80" i="3"/>
  <c r="U80" i="3"/>
  <c r="L80" i="3"/>
  <c r="K80" i="3"/>
  <c r="X79" i="3"/>
  <c r="W79" i="3"/>
  <c r="V79" i="3"/>
  <c r="U79" i="3"/>
  <c r="L79" i="3"/>
  <c r="K79" i="3"/>
  <c r="X78" i="3"/>
  <c r="W78" i="3"/>
  <c r="V78" i="3"/>
  <c r="U78" i="3"/>
  <c r="L78" i="3"/>
  <c r="K78" i="3"/>
  <c r="Y77" i="3"/>
  <c r="X77" i="3"/>
  <c r="W77" i="3"/>
  <c r="V77" i="3"/>
  <c r="U77" i="3"/>
  <c r="L77" i="3"/>
  <c r="K77" i="3"/>
  <c r="T56" i="3"/>
  <c r="S56" i="3"/>
  <c r="R56" i="3"/>
  <c r="Q56" i="3"/>
  <c r="P56" i="3"/>
  <c r="O56" i="3"/>
  <c r="N56" i="3"/>
  <c r="M56" i="3"/>
  <c r="J56" i="3"/>
  <c r="X56" i="3" s="1"/>
  <c r="I56" i="3"/>
  <c r="H56" i="3"/>
  <c r="G56" i="3"/>
  <c r="F56" i="3"/>
  <c r="E56" i="3"/>
  <c r="X55" i="3"/>
  <c r="W55" i="3"/>
  <c r="V55" i="3"/>
  <c r="U55" i="3"/>
  <c r="L55" i="3"/>
  <c r="K55" i="3"/>
  <c r="X54" i="3"/>
  <c r="W54" i="3"/>
  <c r="V54" i="3"/>
  <c r="U54" i="3"/>
  <c r="L54" i="3"/>
  <c r="K54" i="3"/>
  <c r="X53" i="3"/>
  <c r="W53" i="3"/>
  <c r="V53" i="3"/>
  <c r="Y53" i="3" s="1"/>
  <c r="U53" i="3"/>
  <c r="L53" i="3"/>
  <c r="K53" i="3"/>
  <c r="X52" i="3"/>
  <c r="W52" i="3"/>
  <c r="V52" i="3"/>
  <c r="Y52" i="3" s="1"/>
  <c r="U52" i="3"/>
  <c r="L52" i="3"/>
  <c r="K52" i="3"/>
  <c r="X51" i="3"/>
  <c r="W51" i="3"/>
  <c r="V51" i="3"/>
  <c r="Y51" i="3" s="1"/>
  <c r="U51" i="3"/>
  <c r="L51" i="3"/>
  <c r="K51" i="3"/>
  <c r="X50" i="3"/>
  <c r="W50" i="3"/>
  <c r="V50" i="3"/>
  <c r="U50" i="3"/>
  <c r="L50" i="3"/>
  <c r="Y50" i="3" s="1"/>
  <c r="K50" i="3"/>
  <c r="X49" i="3"/>
  <c r="W49" i="3"/>
  <c r="V49" i="3"/>
  <c r="Y49" i="3" s="1"/>
  <c r="U49" i="3"/>
  <c r="L49" i="3"/>
  <c r="K49" i="3"/>
  <c r="X48" i="3"/>
  <c r="W48" i="3"/>
  <c r="V48" i="3"/>
  <c r="Y48" i="3" s="1"/>
  <c r="U48" i="3"/>
  <c r="L48" i="3"/>
  <c r="K48" i="3"/>
  <c r="X47" i="3"/>
  <c r="W47" i="3"/>
  <c r="V47" i="3"/>
  <c r="Y47" i="3" s="1"/>
  <c r="U47" i="3"/>
  <c r="L47" i="3"/>
  <c r="K47" i="3"/>
  <c r="X46" i="3"/>
  <c r="W46" i="3"/>
  <c r="V46" i="3"/>
  <c r="U46" i="3"/>
  <c r="L46" i="3"/>
  <c r="K46" i="3"/>
  <c r="X45" i="3"/>
  <c r="W45" i="3"/>
  <c r="V45" i="3"/>
  <c r="Y45" i="3" s="1"/>
  <c r="U45" i="3"/>
  <c r="L45" i="3"/>
  <c r="K45" i="3"/>
  <c r="Y44" i="3"/>
  <c r="X44" i="3"/>
  <c r="W44" i="3"/>
  <c r="V44" i="3"/>
  <c r="U44" i="3"/>
  <c r="L44" i="3"/>
  <c r="K44" i="3"/>
  <c r="X43" i="3"/>
  <c r="W43" i="3"/>
  <c r="V43" i="3"/>
  <c r="Y43" i="3" s="1"/>
  <c r="U43" i="3"/>
  <c r="L43" i="3"/>
  <c r="K43" i="3"/>
  <c r="T22" i="3"/>
  <c r="S22" i="3"/>
  <c r="R22" i="3"/>
  <c r="Q22" i="3"/>
  <c r="P22" i="3"/>
  <c r="O22" i="3"/>
  <c r="N22" i="3"/>
  <c r="M22" i="3"/>
  <c r="J22" i="3"/>
  <c r="I22" i="3"/>
  <c r="H22" i="3"/>
  <c r="G22" i="3"/>
  <c r="F22" i="3"/>
  <c r="E22" i="3"/>
  <c r="X21" i="3"/>
  <c r="W21" i="3"/>
  <c r="V21" i="3"/>
  <c r="U21" i="3"/>
  <c r="L21" i="3"/>
  <c r="K21" i="3"/>
  <c r="X20" i="3"/>
  <c r="W20" i="3"/>
  <c r="V20" i="3"/>
  <c r="U20" i="3"/>
  <c r="L20" i="3"/>
  <c r="K20" i="3"/>
  <c r="X19" i="3"/>
  <c r="W19" i="3"/>
  <c r="V19" i="3"/>
  <c r="U19" i="3"/>
  <c r="L19" i="3"/>
  <c r="Y19" i="3" s="1"/>
  <c r="K19" i="3"/>
  <c r="X18" i="3"/>
  <c r="W18" i="3"/>
  <c r="V18" i="3"/>
  <c r="Y18" i="3" s="1"/>
  <c r="U18" i="3"/>
  <c r="L18" i="3"/>
  <c r="K18" i="3"/>
  <c r="X17" i="3"/>
  <c r="W17" i="3"/>
  <c r="V17" i="3"/>
  <c r="U17" i="3"/>
  <c r="L17" i="3"/>
  <c r="Y17" i="3" s="1"/>
  <c r="K17" i="3"/>
  <c r="X16" i="3"/>
  <c r="W16" i="3"/>
  <c r="V16" i="3"/>
  <c r="Y16" i="3" s="1"/>
  <c r="U16" i="3"/>
  <c r="L16" i="3"/>
  <c r="K16" i="3"/>
  <c r="Y15" i="3"/>
  <c r="X15" i="3"/>
  <c r="W15" i="3"/>
  <c r="V15" i="3"/>
  <c r="U15" i="3"/>
  <c r="L15" i="3"/>
  <c r="K15" i="3"/>
  <c r="X14" i="3"/>
  <c r="W14" i="3"/>
  <c r="V14" i="3"/>
  <c r="U14" i="3"/>
  <c r="L14" i="3"/>
  <c r="K14" i="3"/>
  <c r="Y13" i="3"/>
  <c r="X13" i="3"/>
  <c r="W13" i="3"/>
  <c r="V13" i="3"/>
  <c r="U13" i="3"/>
  <c r="L13" i="3"/>
  <c r="K13" i="3"/>
  <c r="X12" i="3"/>
  <c r="W12" i="3"/>
  <c r="V12" i="3"/>
  <c r="Y12" i="3" s="1"/>
  <c r="U12" i="3"/>
  <c r="L12" i="3"/>
  <c r="K12" i="3"/>
  <c r="X11" i="3"/>
  <c r="W11" i="3"/>
  <c r="V11" i="3"/>
  <c r="U11" i="3"/>
  <c r="L11" i="3"/>
  <c r="Y11" i="3" s="1"/>
  <c r="K11" i="3"/>
  <c r="X10" i="3"/>
  <c r="W10" i="3"/>
  <c r="V10" i="3"/>
  <c r="Y10" i="3" s="1"/>
  <c r="U10" i="3"/>
  <c r="L10" i="3"/>
  <c r="K10" i="3"/>
  <c r="Y9" i="3"/>
  <c r="X9" i="3"/>
  <c r="W9" i="3"/>
  <c r="V9" i="3"/>
  <c r="U9" i="3"/>
  <c r="L9" i="3"/>
  <c r="K9" i="3"/>
  <c r="Y1313" i="3" l="1"/>
  <c r="Y1312" i="3"/>
  <c r="Y1310" i="3"/>
  <c r="Y1307" i="3"/>
  <c r="Y1305" i="3"/>
  <c r="Y1304" i="3"/>
  <c r="L1314" i="3"/>
  <c r="C1301" i="3" s="1"/>
  <c r="C1314" i="3" s="1"/>
  <c r="X1314" i="3"/>
  <c r="K1314" i="3"/>
  <c r="X1280" i="3"/>
  <c r="Y1273" i="3"/>
  <c r="L1280" i="3"/>
  <c r="C1267" i="3" s="1"/>
  <c r="C1280" i="3" s="1"/>
  <c r="K1280" i="3"/>
  <c r="Y1245" i="3"/>
  <c r="X1246" i="3"/>
  <c r="L1246" i="3"/>
  <c r="C1233" i="3" s="1"/>
  <c r="Y1203" i="3"/>
  <c r="U1212" i="3"/>
  <c r="Y1200" i="3"/>
  <c r="W1212" i="3"/>
  <c r="Y1169" i="3"/>
  <c r="W1178" i="3"/>
  <c r="K1178" i="3"/>
  <c r="Y1166" i="3"/>
  <c r="X1178" i="3"/>
  <c r="Y1135" i="3"/>
  <c r="V1144" i="3"/>
  <c r="K1144" i="3"/>
  <c r="U1110" i="3"/>
  <c r="V1110" i="3"/>
  <c r="V1112" i="3" s="1"/>
  <c r="Y1098" i="3"/>
  <c r="X1110" i="3"/>
  <c r="Y1067" i="3"/>
  <c r="L1076" i="3"/>
  <c r="C1063" i="3" s="1"/>
  <c r="Y1064" i="3"/>
  <c r="W1076" i="3"/>
  <c r="U1042" i="3"/>
  <c r="X1042" i="3"/>
  <c r="L1008" i="3"/>
  <c r="C995" i="3" s="1"/>
  <c r="Y999" i="3"/>
  <c r="K1008" i="3"/>
  <c r="V1008" i="3"/>
  <c r="Y1008" i="3" s="1"/>
  <c r="Y965" i="3"/>
  <c r="Y962" i="3"/>
  <c r="X974" i="3"/>
  <c r="L974" i="3"/>
  <c r="C961" i="3" s="1"/>
  <c r="C974" i="3" s="1"/>
  <c r="W974" i="3"/>
  <c r="U940" i="3"/>
  <c r="W940" i="3"/>
  <c r="L906" i="3"/>
  <c r="C893" i="3" s="1"/>
  <c r="Y897" i="3"/>
  <c r="K906" i="3"/>
  <c r="X906" i="3"/>
  <c r="Y863" i="3"/>
  <c r="X872" i="3"/>
  <c r="K872" i="3"/>
  <c r="Y860" i="3"/>
  <c r="Y829" i="3"/>
  <c r="U838" i="3"/>
  <c r="W838" i="3"/>
  <c r="Y795" i="3"/>
  <c r="L804" i="3"/>
  <c r="C791" i="3" s="1"/>
  <c r="C804" i="3" s="1"/>
  <c r="K804" i="3"/>
  <c r="W804" i="3"/>
  <c r="K770" i="3"/>
  <c r="Y758" i="3"/>
  <c r="X736" i="3"/>
  <c r="Y724" i="3"/>
  <c r="W736" i="3"/>
  <c r="W702" i="3"/>
  <c r="L702" i="3"/>
  <c r="C689" i="3" s="1"/>
  <c r="C702" i="3" s="1"/>
  <c r="Y690" i="3"/>
  <c r="Y659" i="3"/>
  <c r="W668" i="3"/>
  <c r="K668" i="3"/>
  <c r="Y656" i="3"/>
  <c r="Y633" i="3"/>
  <c r="W634" i="3"/>
  <c r="Y632" i="3"/>
  <c r="Y631" i="3"/>
  <c r="Y630" i="3"/>
  <c r="Y627" i="3"/>
  <c r="Y622" i="3"/>
  <c r="L634" i="3"/>
  <c r="C621" i="3" s="1"/>
  <c r="C634" i="3" s="1"/>
  <c r="K634" i="3"/>
  <c r="V602" i="3"/>
  <c r="Y560" i="3"/>
  <c r="X566" i="3"/>
  <c r="K566" i="3"/>
  <c r="Y530" i="3"/>
  <c r="Y528" i="3"/>
  <c r="L532" i="3"/>
  <c r="C519" i="3" s="1"/>
  <c r="C532" i="3" s="1"/>
  <c r="Y521" i="3"/>
  <c r="W532" i="3"/>
  <c r="W498" i="3"/>
  <c r="Y495" i="3"/>
  <c r="Y494" i="3"/>
  <c r="Y488" i="3"/>
  <c r="L498" i="3"/>
  <c r="C485" i="3" s="1"/>
  <c r="C498" i="3" s="1"/>
  <c r="Y463" i="3"/>
  <c r="Y461" i="3"/>
  <c r="Y456" i="3"/>
  <c r="U464" i="3"/>
  <c r="Y454" i="3"/>
  <c r="Y453" i="3"/>
  <c r="K464" i="3"/>
  <c r="Y428" i="3"/>
  <c r="Y427" i="3"/>
  <c r="Y424" i="3"/>
  <c r="W430" i="3"/>
  <c r="Y420" i="3"/>
  <c r="U430" i="3"/>
  <c r="Y394" i="3"/>
  <c r="V396" i="3"/>
  <c r="V398" i="3" s="1"/>
  <c r="X396" i="3"/>
  <c r="Y386" i="3"/>
  <c r="K396" i="3"/>
  <c r="W396" i="3"/>
  <c r="Y360" i="3"/>
  <c r="Y359" i="3"/>
  <c r="X362" i="3"/>
  <c r="Y358" i="3"/>
  <c r="Y356" i="3"/>
  <c r="U362" i="3"/>
  <c r="Y354" i="3"/>
  <c r="L362" i="3"/>
  <c r="C349" i="3" s="1"/>
  <c r="K362" i="3"/>
  <c r="Y323" i="3"/>
  <c r="V328" i="3"/>
  <c r="V330" i="3" s="1"/>
  <c r="Y317" i="3"/>
  <c r="W328" i="3"/>
  <c r="Y291" i="3"/>
  <c r="Y289" i="3"/>
  <c r="Y286" i="3"/>
  <c r="Y284" i="3"/>
  <c r="X294" i="3"/>
  <c r="W294" i="3"/>
  <c r="K294" i="3"/>
  <c r="Y259" i="3"/>
  <c r="Y258" i="3"/>
  <c r="Y257" i="3"/>
  <c r="Y255" i="3"/>
  <c r="W260" i="3"/>
  <c r="Y249" i="3"/>
  <c r="L260" i="3"/>
  <c r="C247" i="3" s="1"/>
  <c r="C260" i="3" s="1"/>
  <c r="Y224" i="3"/>
  <c r="Y223" i="3"/>
  <c r="Y222" i="3"/>
  <c r="W226" i="3"/>
  <c r="Y220" i="3"/>
  <c r="Y218" i="3"/>
  <c r="Y216" i="3"/>
  <c r="L226" i="3"/>
  <c r="C213" i="3" s="1"/>
  <c r="C226" i="3" s="1"/>
  <c r="U226" i="3"/>
  <c r="Y215" i="3"/>
  <c r="K226" i="3"/>
  <c r="Y188" i="3"/>
  <c r="Y187" i="3"/>
  <c r="L192" i="3"/>
  <c r="C179" i="3" s="1"/>
  <c r="Y186" i="3"/>
  <c r="Y184" i="3"/>
  <c r="U192" i="3"/>
  <c r="Y181" i="3"/>
  <c r="X192" i="3"/>
  <c r="Y154" i="3"/>
  <c r="Y152" i="3"/>
  <c r="Y150" i="3"/>
  <c r="V158" i="3"/>
  <c r="V160" i="3" s="1"/>
  <c r="U158" i="3"/>
  <c r="Y147" i="3"/>
  <c r="W158" i="3"/>
  <c r="Y122" i="3"/>
  <c r="Y121" i="3"/>
  <c r="Y119" i="3"/>
  <c r="Y116" i="3"/>
  <c r="Y114" i="3"/>
  <c r="X124" i="3"/>
  <c r="L124" i="3"/>
  <c r="C111" i="3" s="1"/>
  <c r="K124" i="3"/>
  <c r="Y89" i="3"/>
  <c r="Y84" i="3"/>
  <c r="Y82" i="3"/>
  <c r="V90" i="3"/>
  <c r="V92" i="3" s="1"/>
  <c r="U90" i="3"/>
  <c r="Y79" i="3"/>
  <c r="K90" i="3"/>
  <c r="Y55" i="3"/>
  <c r="Y54" i="3"/>
  <c r="Y46" i="3"/>
  <c r="L56" i="3"/>
  <c r="C43" i="3" s="1"/>
  <c r="C56" i="3" s="1"/>
  <c r="W56" i="3"/>
  <c r="K56" i="3"/>
  <c r="Y21" i="3"/>
  <c r="Y20" i="3"/>
  <c r="Y14" i="3"/>
  <c r="U22" i="3"/>
  <c r="X22" i="3"/>
  <c r="K22" i="3"/>
  <c r="W22" i="3"/>
  <c r="L22" i="3"/>
  <c r="C9" i="3" s="1"/>
  <c r="C22" i="3" s="1"/>
  <c r="C124" i="3"/>
  <c r="C192" i="3"/>
  <c r="V22" i="3"/>
  <c r="V124" i="3"/>
  <c r="V192" i="3"/>
  <c r="Y180" i="3"/>
  <c r="V56" i="3"/>
  <c r="V702" i="3"/>
  <c r="Y791" i="3"/>
  <c r="V804" i="3"/>
  <c r="U56" i="3"/>
  <c r="Y87" i="3"/>
  <c r="X90" i="3"/>
  <c r="W124" i="3"/>
  <c r="L158" i="3"/>
  <c r="C145" i="3" s="1"/>
  <c r="Y146" i="3"/>
  <c r="Y182" i="3"/>
  <c r="Y217" i="3"/>
  <c r="Y225" i="3"/>
  <c r="Y250" i="3"/>
  <c r="X260" i="3"/>
  <c r="Y283" i="3"/>
  <c r="Y320" i="3"/>
  <c r="Y357" i="3"/>
  <c r="C362" i="3"/>
  <c r="L396" i="3"/>
  <c r="C383" i="3" s="1"/>
  <c r="Y390" i="3"/>
  <c r="Y423" i="3"/>
  <c r="L464" i="3"/>
  <c r="C451" i="3" s="1"/>
  <c r="Y460" i="3"/>
  <c r="K498" i="3"/>
  <c r="U498" i="3"/>
  <c r="Y487" i="3"/>
  <c r="Y497" i="3"/>
  <c r="Y522" i="3"/>
  <c r="X532" i="3"/>
  <c r="U566" i="3"/>
  <c r="Y555" i="3"/>
  <c r="Y592" i="3"/>
  <c r="L736" i="3"/>
  <c r="C723" i="3" s="1"/>
  <c r="Y83" i="3"/>
  <c r="U124" i="3"/>
  <c r="Y112" i="3"/>
  <c r="K192" i="3"/>
  <c r="Y190" i="3"/>
  <c r="V260" i="3"/>
  <c r="Y247" i="3"/>
  <c r="Y252" i="3"/>
  <c r="L294" i="3"/>
  <c r="C281" i="3" s="1"/>
  <c r="U328" i="3"/>
  <c r="Y322" i="3"/>
  <c r="V362" i="3"/>
  <c r="Y349" i="3"/>
  <c r="Y392" i="3"/>
  <c r="V430" i="3"/>
  <c r="K430" i="3"/>
  <c r="V464" i="3"/>
  <c r="Y452" i="3"/>
  <c r="Y462" i="3"/>
  <c r="Y489" i="3"/>
  <c r="V532" i="3"/>
  <c r="Y519" i="3"/>
  <c r="Y524" i="3"/>
  <c r="L566" i="3"/>
  <c r="C553" i="3" s="1"/>
  <c r="Y594" i="3"/>
  <c r="V634" i="3"/>
  <c r="Y621" i="3"/>
  <c r="V668" i="3"/>
  <c r="U702" i="3"/>
  <c r="U736" i="3"/>
  <c r="C1246" i="3"/>
  <c r="L90" i="3"/>
  <c r="C77" i="3" s="1"/>
  <c r="Y78" i="3"/>
  <c r="K158" i="3"/>
  <c r="X226" i="3"/>
  <c r="K260" i="3"/>
  <c r="U294" i="3"/>
  <c r="V294" i="3"/>
  <c r="L328" i="3"/>
  <c r="C315" i="3" s="1"/>
  <c r="X328" i="3"/>
  <c r="U396" i="3"/>
  <c r="X498" i="3"/>
  <c r="K532" i="3"/>
  <c r="V566" i="3"/>
  <c r="L600" i="3"/>
  <c r="C587" i="3" s="1"/>
  <c r="X600" i="3"/>
  <c r="X702" i="3"/>
  <c r="V736" i="3"/>
  <c r="L770" i="3"/>
  <c r="C757" i="3" s="1"/>
  <c r="X770" i="3"/>
  <c r="Y826" i="3"/>
  <c r="V838" i="3"/>
  <c r="X838" i="3"/>
  <c r="C1076" i="3"/>
  <c r="U260" i="3"/>
  <c r="K328" i="3"/>
  <c r="X430" i="3"/>
  <c r="W464" i="3"/>
  <c r="V498" i="3"/>
  <c r="Y485" i="3"/>
  <c r="U634" i="3"/>
  <c r="U668" i="3"/>
  <c r="X804" i="3"/>
  <c r="K838" i="3"/>
  <c r="Y928" i="3"/>
  <c r="V940" i="3"/>
  <c r="V1146" i="3"/>
  <c r="Y1144" i="3"/>
  <c r="C1144" i="3"/>
  <c r="D1131" i="3"/>
  <c r="D1144" i="3" s="1"/>
  <c r="X1144" i="3"/>
  <c r="X1212" i="3"/>
  <c r="V770" i="3"/>
  <c r="Y757" i="3"/>
  <c r="C906" i="3"/>
  <c r="X940" i="3"/>
  <c r="V1010" i="3"/>
  <c r="C1008" i="3"/>
  <c r="D995" i="3"/>
  <c r="D1008" i="3" s="1"/>
  <c r="W1008" i="3"/>
  <c r="V1042" i="3"/>
  <c r="Y1029" i="3"/>
  <c r="V1212" i="3"/>
  <c r="Y155" i="3"/>
  <c r="X158" i="3"/>
  <c r="W192" i="3"/>
  <c r="V226" i="3"/>
  <c r="Y213" i="3"/>
  <c r="Y256" i="3"/>
  <c r="Y287" i="3"/>
  <c r="Y326" i="3"/>
  <c r="Y361" i="3"/>
  <c r="Y388" i="3"/>
  <c r="L430" i="3"/>
  <c r="C417" i="3" s="1"/>
  <c r="Y419" i="3"/>
  <c r="Y458" i="3"/>
  <c r="Y493" i="3"/>
  <c r="U532" i="3"/>
  <c r="Y520" i="3"/>
  <c r="K600" i="3"/>
  <c r="Y590" i="3"/>
  <c r="L668" i="3"/>
  <c r="C655" i="3" s="1"/>
  <c r="X668" i="3"/>
  <c r="K702" i="3"/>
  <c r="K736" i="3"/>
  <c r="U770" i="3"/>
  <c r="U804" i="3"/>
  <c r="L838" i="3"/>
  <c r="C825" i="3" s="1"/>
  <c r="L872" i="3"/>
  <c r="C859" i="3" s="1"/>
  <c r="U906" i="3"/>
  <c r="K974" i="3"/>
  <c r="U974" i="3"/>
  <c r="K1076" i="3"/>
  <c r="K1110" i="3"/>
  <c r="L1178" i="3"/>
  <c r="C1165" i="3" s="1"/>
  <c r="U1314" i="3"/>
  <c r="U872" i="3"/>
  <c r="Y868" i="3"/>
  <c r="W872" i="3"/>
  <c r="V906" i="3"/>
  <c r="Y893" i="3"/>
  <c r="Y895" i="3"/>
  <c r="K940" i="3"/>
  <c r="Y938" i="3"/>
  <c r="Y973" i="3"/>
  <c r="Y996" i="3"/>
  <c r="Y1031" i="3"/>
  <c r="Y1039" i="3"/>
  <c r="U1076" i="3"/>
  <c r="X1076" i="3"/>
  <c r="L1110" i="3"/>
  <c r="Y1101" i="3"/>
  <c r="Y1109" i="3"/>
  <c r="U1178" i="3"/>
  <c r="Y1171" i="3"/>
  <c r="K1212" i="3"/>
  <c r="V1246" i="3"/>
  <c r="Y1241" i="3"/>
  <c r="U1280" i="3"/>
  <c r="Y1268" i="3"/>
  <c r="Y1276" i="3"/>
  <c r="W1280" i="3"/>
  <c r="V1314" i="3"/>
  <c r="Y1314" i="3" s="1"/>
  <c r="Y1301" i="3"/>
  <c r="V872" i="3"/>
  <c r="Y899" i="3"/>
  <c r="L940" i="3"/>
  <c r="C927" i="3" s="1"/>
  <c r="V974" i="3"/>
  <c r="D961" i="3" s="1"/>
  <c r="D974" i="3" s="1"/>
  <c r="U1008" i="3"/>
  <c r="Y1000" i="3"/>
  <c r="L1042" i="3"/>
  <c r="C1029" i="3" s="1"/>
  <c r="Y1066" i="3"/>
  <c r="Y1074" i="3"/>
  <c r="V1076" i="3"/>
  <c r="U1144" i="3"/>
  <c r="Y1132" i="3"/>
  <c r="Y1140" i="3"/>
  <c r="W1144" i="3"/>
  <c r="V1178" i="3"/>
  <c r="Y1165" i="3"/>
  <c r="L1212" i="3"/>
  <c r="C1199" i="3" s="1"/>
  <c r="Y1206" i="3"/>
  <c r="K1246" i="3"/>
  <c r="V1280" i="3"/>
  <c r="Y1303" i="3"/>
  <c r="Y1311" i="3"/>
  <c r="Y961" i="3"/>
  <c r="Y1097" i="3"/>
  <c r="Y1233" i="3"/>
  <c r="D1267" i="3" l="1"/>
  <c r="D1280" i="3" s="1"/>
  <c r="D1233" i="3"/>
  <c r="D1246" i="3" s="1"/>
  <c r="Y736" i="3"/>
  <c r="D689" i="3"/>
  <c r="D702" i="3" s="1"/>
  <c r="Y634" i="3"/>
  <c r="D213" i="3"/>
  <c r="D226" i="3" s="1"/>
  <c r="D179" i="3"/>
  <c r="D192" i="3" s="1"/>
  <c r="V1180" i="3"/>
  <c r="Y1178" i="3"/>
  <c r="C1042" i="3"/>
  <c r="D1029" i="3"/>
  <c r="D1042" i="3" s="1"/>
  <c r="C940" i="3"/>
  <c r="D927" i="3"/>
  <c r="D940" i="3" s="1"/>
  <c r="V908" i="3"/>
  <c r="Y906" i="3"/>
  <c r="C872" i="3"/>
  <c r="D859" i="3"/>
  <c r="D872" i="3" s="1"/>
  <c r="Y1212" i="3"/>
  <c r="V1214" i="3"/>
  <c r="V772" i="3"/>
  <c r="Y770" i="3"/>
  <c r="Y838" i="3"/>
  <c r="V840" i="3"/>
  <c r="C600" i="3"/>
  <c r="D587" i="3"/>
  <c r="D600" i="3" s="1"/>
  <c r="Y260" i="3"/>
  <c r="V262" i="3"/>
  <c r="D383" i="3"/>
  <c r="D396" i="3" s="1"/>
  <c r="C396" i="3"/>
  <c r="D145" i="3"/>
  <c r="D158" i="3" s="1"/>
  <c r="C158" i="3"/>
  <c r="Y56" i="3"/>
  <c r="V58" i="3"/>
  <c r="Y22" i="3"/>
  <c r="V24" i="3"/>
  <c r="Y90" i="3"/>
  <c r="D9" i="3"/>
  <c r="D22" i="3" s="1"/>
  <c r="D621" i="3"/>
  <c r="D634" i="3" s="1"/>
  <c r="Y1076" i="3"/>
  <c r="V1078" i="3"/>
  <c r="C1097" i="3"/>
  <c r="Y1110" i="3"/>
  <c r="D1165" i="3"/>
  <c r="D1178" i="3" s="1"/>
  <c r="C1178" i="3"/>
  <c r="C838" i="3"/>
  <c r="D825" i="3"/>
  <c r="D838" i="3" s="1"/>
  <c r="V568" i="3"/>
  <c r="Y566" i="3"/>
  <c r="C90" i="3"/>
  <c r="D77" i="3"/>
  <c r="D90" i="3" s="1"/>
  <c r="Y532" i="3"/>
  <c r="V534" i="3"/>
  <c r="Y464" i="3"/>
  <c r="V466" i="3"/>
  <c r="C294" i="3"/>
  <c r="D281" i="3"/>
  <c r="D294" i="3" s="1"/>
  <c r="C464" i="3"/>
  <c r="D451" i="3"/>
  <c r="D464" i="3" s="1"/>
  <c r="Y702" i="3"/>
  <c r="V704" i="3"/>
  <c r="Y158" i="3"/>
  <c r="C1212" i="3"/>
  <c r="D1199" i="3"/>
  <c r="D1212" i="3" s="1"/>
  <c r="Y872" i="3"/>
  <c r="V228" i="3"/>
  <c r="Y226" i="3"/>
  <c r="D1301" i="3"/>
  <c r="D1314" i="3" s="1"/>
  <c r="V1044" i="3"/>
  <c r="Y1042" i="3"/>
  <c r="D893" i="3"/>
  <c r="D906" i="3" s="1"/>
  <c r="V500" i="3"/>
  <c r="Y498" i="3"/>
  <c r="V636" i="3"/>
  <c r="C328" i="3"/>
  <c r="D315" i="3"/>
  <c r="D328" i="3" s="1"/>
  <c r="Y668" i="3"/>
  <c r="V670" i="3"/>
  <c r="C566" i="3"/>
  <c r="D553" i="3"/>
  <c r="D566" i="3" s="1"/>
  <c r="V364" i="3"/>
  <c r="Y362" i="3"/>
  <c r="V738" i="3"/>
  <c r="Y600" i="3"/>
  <c r="V194" i="3"/>
  <c r="Y192" i="3"/>
  <c r="D43" i="3"/>
  <c r="D56" i="3" s="1"/>
  <c r="D247" i="3"/>
  <c r="D260" i="3" s="1"/>
  <c r="D485" i="3"/>
  <c r="D498" i="3" s="1"/>
  <c r="D519" i="3"/>
  <c r="D532" i="3" s="1"/>
  <c r="V1282" i="3"/>
  <c r="Y1280" i="3"/>
  <c r="V976" i="3"/>
  <c r="Y974" i="3"/>
  <c r="V1316" i="3"/>
  <c r="V1248" i="3"/>
  <c r="Y1246" i="3"/>
  <c r="V874" i="3"/>
  <c r="C668" i="3"/>
  <c r="D655" i="3"/>
  <c r="D668" i="3" s="1"/>
  <c r="D417" i="3"/>
  <c r="D430" i="3" s="1"/>
  <c r="C430" i="3"/>
  <c r="Y940" i="3"/>
  <c r="V942" i="3"/>
  <c r="D1063" i="3"/>
  <c r="D1076" i="3" s="1"/>
  <c r="C770" i="3"/>
  <c r="D757" i="3"/>
  <c r="D770" i="3" s="1"/>
  <c r="V296" i="3"/>
  <c r="Y294" i="3"/>
  <c r="Y430" i="3"/>
  <c r="V432" i="3"/>
  <c r="C736" i="3"/>
  <c r="D723" i="3"/>
  <c r="D736" i="3" s="1"/>
  <c r="Y328" i="3"/>
  <c r="Y804" i="3"/>
  <c r="V806" i="3"/>
  <c r="D791" i="3"/>
  <c r="D804" i="3" s="1"/>
  <c r="Y396" i="3"/>
  <c r="Y124" i="3"/>
  <c r="V126" i="3"/>
  <c r="D349" i="3"/>
  <c r="D362" i="3" s="1"/>
  <c r="D111" i="3"/>
  <c r="D124" i="3" s="1"/>
  <c r="C1110" i="3" l="1"/>
  <c r="D1097" i="3"/>
  <c r="D1110" i="3" s="1"/>
</calcChain>
</file>

<file path=xl/sharedStrings.xml><?xml version="1.0" encoding="utf-8"?>
<sst xmlns="http://schemas.openxmlformats.org/spreadsheetml/2006/main" count="2602" uniqueCount="186">
  <si>
    <t>Wnioski złożone przez partnerów KSOW</t>
  </si>
  <si>
    <t>Przyjęte do realizacji zgodnie z obowiązującym planem operacyjnym</t>
  </si>
  <si>
    <t>SUMA</t>
  </si>
  <si>
    <t xml:space="preserve">W TRAKCIE REALIZACJI                                                                                          </t>
  </si>
  <si>
    <t>ŚRODKI ROZLICZONE (operacje zakończone)</t>
  </si>
  <si>
    <t>L.P</t>
  </si>
  <si>
    <t>Nr działania</t>
  </si>
  <si>
    <t>Działanie</t>
  </si>
  <si>
    <t>ID jednostki</t>
  </si>
  <si>
    <t>Jednostka</t>
  </si>
  <si>
    <t xml:space="preserve">Liczba złożonych wniosków o wybór operacji 
(szt.) </t>
  </si>
  <si>
    <t>Kwota operacji 
(w PLN)</t>
  </si>
  <si>
    <t>Liczba operacji partnerskich 
(szt.)</t>
  </si>
  <si>
    <t>Kwota operacji partnerskich 
(w PLN)</t>
  </si>
  <si>
    <t>Liczba operacji własnych  
(szt.)</t>
  </si>
  <si>
    <t>Kwota operacji  własnych  
(w PLN)</t>
  </si>
  <si>
    <t>Ogółem liczba operacji przyjętych do realizacji 
(szt.)</t>
  </si>
  <si>
    <t>Ogółem kwota operacji przyjętych do realizacji 
(w PLN)</t>
  </si>
  <si>
    <t>Liczba zawartych umów 
(szt.)</t>
  </si>
  <si>
    <t>Kwota zawartych umów 
(w PLN)</t>
  </si>
  <si>
    <t>Liczba realizowanych operacji własnych 
(szt.)</t>
  </si>
  <si>
    <t>Koszty poniesione w związku z realizacją operacji własnych 
(w PLN)</t>
  </si>
  <si>
    <t>Liczba operacji własnych 
(szt.)</t>
  </si>
  <si>
    <t>Kwota operacji własnych 
(w PLN)</t>
  </si>
  <si>
    <t>Ogółem liczba operacji 
(szt.)</t>
  </si>
  <si>
    <t>Ogółem kwota operacji 
(w PLN)</t>
  </si>
  <si>
    <t>Plan komunikacyjny PROW 2014-2020.</t>
  </si>
  <si>
    <t>Agencja Restrukturyzacji i Modernizacji Rolnictwa</t>
  </si>
  <si>
    <t>Wsparcie funkcjonowania KSOW</t>
  </si>
  <si>
    <t>KOMENTARZE: nie ujęto 1 operacji zgłoszonej w zmianie do uchwały z 17.01.2023 r.</t>
  </si>
  <si>
    <t>Gromadzenie przykładów operacji realizujących poszczególne priotytety Programu.</t>
  </si>
  <si>
    <t>Jednostka Centralna (CDR)</t>
  </si>
  <si>
    <t>Szkolenia i działania na rzecz tworzenia sieci kontaktów dla Lokalnych Grup Działania (LGD), w tym zapewnianie pomocy technicznej w zakresie współpracy międzyterytorialnej i międzynarodowej</t>
  </si>
  <si>
    <t>Ułatwianie wymiany wiedzy pomiędzy podmiotami uczestniczącymi w rozwoju obszarów wiejskich oraz wymiana i rozpowszechnianie rezultatów działań na rzecz tego rozwoju.</t>
  </si>
  <si>
    <t>Współpraca z Europejską Siecią na Rzecz Rozwoju Obszarów Wiejskich (ESROW).</t>
  </si>
  <si>
    <t>Promocja współpracy w sektorze rolnym i realizacji przez rolników wspólnych inwestycji.</t>
  </si>
  <si>
    <t>Organizacja i udział w targach, wystawach tematycznych na rzecz prezentacji osiągnięć i promocji polskiej wsi w kraju i za granicą.</t>
  </si>
  <si>
    <t>Aktywizacja mieszkańców wsi na rzecz podejmowania inicjatyw służących włączeniu społecznemu, w szczególności osób starszych, młodzieży, niepełnosprawnych, mniejszości narodowych i innych osób wykluczonych społecznie.</t>
  </si>
  <si>
    <t>Identyfikacja, gromadzenie i upowszechnianie dobrych praktyk mających wpływ na rozwój obszarów wiejskich.</t>
  </si>
  <si>
    <t>Promocja zrównoważonego rozwoju obszarów wiejskich.</t>
  </si>
  <si>
    <t>dolnośląskie</t>
  </si>
  <si>
    <t>Krajowy Ośrodek Wsparcia Rolnictwa</t>
  </si>
  <si>
    <t>KOMENTARZE:
Kwota podana dla operacji zakończonych dotyczy środków finansowych wydatkowanych przez KOWR w ramach pomocy technicznej PROW (schemat II) od 2015</t>
  </si>
  <si>
    <t>kujawsko-pomorskie</t>
  </si>
  <si>
    <t>KOMENTARZE:
W działaniu 4 i 6 zrealizowano operację na kwotę większą, niż kowta przyjęta do realizacji zgodnie z obowiązującym planem operacyjnym. Zmiany do planu zostały zgłoszone i obecnie trwa procedura ich zatwierdzania.</t>
  </si>
  <si>
    <t>lubelskie</t>
  </si>
  <si>
    <t>lubuskie</t>
  </si>
  <si>
    <t xml:space="preserve">KOMENTARZE:W związku z aktualizacją Planu operacyjnego KSOW 2022 - 2023 oraz przesunięciami pomiędzy Działaniami kwoty operacji zakończonych w Działaniu 10 i 13 są wyższe od kwot przyjętych do realizacji zgodnie z obowiązującym planem operacyjnym. W Działaniu 10 kwota ta jest wyższa od planowanej o 14 034,32 zł,a w Działaniu 13 kwota ta jest wyższa o 28 350,00 zł. Kwoty te zostały dostosowane do faktycznie poniesionych kosztów. Całkowita kwota operacji zakończonych nie przekracza kwoty przyjętego planu operacyjnego. 
</t>
  </si>
  <si>
    <t>łódzkie</t>
  </si>
  <si>
    <t>KOMENTARZE: Działanie 13 - operacje własne - kwota operacji zakończonych, jest wyższa od kwoty operacji przyjętych do realizacji, ponieważ w wyniku zakończonego postępowania przetargowego na realizację warsztatów kulinarnych, oferta wykonwacy wybranego do realizacji operacji, była wyższa niż kwota pierwotnie planowana do poniesienia i założona w planie.</t>
  </si>
  <si>
    <t>małopolskie</t>
  </si>
  <si>
    <t>KOMENTARZE: 
w 2018 r. jeden projekt partnera KSOW nie został zrealizowany z powodu rozwiązania umowy przez partnera KSOW w wyniku wycofania się wybranego w postępowaniu przetargowym wykonawcy.
W 2019 r. odmówiono refundacji na jedną umowę z Partnerem KSOW, z uwagi na niezrealizowanie celu operacji.
2020 r. - 10 projektów Partnrów KSOW z działania 6 (3 projekty), z działania 10 (2 projekty), z działania 12 (1 projekt) oraz z działania 13 (4 projekty) nie zostało zrealizowanych z powodu rozwiązania umów przez Partnerów KSOW ze względu na zaistniałą sytuację w kraju i na świecie tj. COVID-19.
2021 r. - odmówiono refundacji na jedną umowę z Partnerem KSOW z uwagi na niezrealizowanie celu operacji.
W działaniu 4 kwota operacji partnerów przyjętych do realizacji jest mniejsza od kwoty operacji partnerów w trakcie realizacji , gdyż Partner KSOW wnioskowal o wyższą kwotę jednak do otrzymania na to działanie było 200 000,00zł na co Partner się zgodził. W trakcie rozlicznia wniosku o refundację Partner KSOW otrzymał dodatkowe wolne środki, które zostały do wykorzystania po rozliczeniu wniosków pozostałych Partnerów.</t>
  </si>
  <si>
    <t>mazowieckie</t>
  </si>
  <si>
    <t xml:space="preserve">KOMENTARZE:  W 2016 roku brak realizacji operacji: „Publikacje nt. PROW 2014-2020” w ramach planu komunikacyjnego oraz w 2019 r. brak realizacji operacji „Księga kucharska KGW” w ramach działania 12 planu operacyjnego. w 2020 r nie zrealizowaliśmy 2 operacji własnych - Konkursu na najlepszą orkiestrę dętą Krajowej Sieci Obszarów Wiejskich w województwie mazowieckim  (działanie 11) i Mapy interaktywnej projektów (działanie 12). W zakresie działania 3 dla operacji własnych wskazano kwotę wraz z karą umowną dla Wykonawcy - w wysokości 15 744 zł.; w 2021 r. nie zrealizowano 2 operacji partnerów (rezygnacje ze strony partnerów KSOW) oraz 3 operacji własnych, dodatkowo dla działania 3 i działania 8 wskazano kwotę wraz z karami dla Wykonawców. Brak realizacji operacji własnych dotyczył: operacji z działania 4 - Działalność informacyjno-szkoleniowa dla LGD oraz z działania 6 - Spotkanie zespołu roboczego ds. PROW 2014-2020 przy Konwencie Marszałków RP. Spotkania nie odbyły się ze względu na sytuację epidemiczną w Polsce. Dodatkowo nie zrealizowano operacji z działania 12 - Mapa interaktywna projektów - ze względu na przedłużające się procedury opiniowania dokumentów opisujących przedmiot zamówienia. W zakresie działania 3 kara wyniosła 3 136,50 zł w związku z nieprawidłowością emisji radiowej kampanii WIEŚci z Mazowsza. W zakresie działania 8 kara wyniosła 13 921,41 zł za nieterminowe wykonanie kalendarzy oraz 984 zł w związku z nieprawidłowością emisji radiowej kampanii WIEŚci z Mazowsza. W  2022 r w zakresie działania 12 dla operacji własnych wskazano kwotę wraz z karą umowną dla Wykonawcy - w wysokości 996,30 zł. Rozbieżność pomiędzy liczbą/kwotą zrealizowanych operacji w 2022 roku, a planem operacyjnym wynika z trwającej obecnie aktualizacji planów.  </t>
  </si>
  <si>
    <t>Działania na rzecz tworzenia sieci kontaktów dla doradców i służb wspierających wdrażanie innowacji na obszarach wiejskich.</t>
  </si>
  <si>
    <t>Ministerstwo Rolnictwa i Rozwoju Wsi</t>
  </si>
  <si>
    <t>opolskie</t>
  </si>
  <si>
    <t xml:space="preserve">KOMENTARZE: Sytuacja epidemiologiczna w Polsce wpłynęła zarówno na ilość, jak i wartość zrealizowanych operacji. W ramach operacji własnych (działanie 4) różnica w planowanej a zrealizowanej wartości przedsięwzięcia wynika z oszczędności powstałych w wyniku zmiany formuły realizacji zadań. W zwiazku z sytuacją epidemiologiczną w Polsce, szkolenia dla LGD były realizowane w formule online. Zmniejszenie liczby zrealizowanych operacji w działaniu 8 wynika z rezygnacji z ich realizacji. </t>
  </si>
  <si>
    <t>podkarpackie</t>
  </si>
  <si>
    <t>Komentarz : W ramach dząłania 8 Plan Komunikacyjny w obowiązującym na dzień 31 grudnia 2022r. Planie zapisano rrealizację 5 operacji. W rezultacie w 2022 r. w ramach tego działania zrealizowano 7 operacji. Rezygnacją z 1 operacji oraz wprowadzenie 3 nowych zgłoszonych zostało jako zmiana planu.</t>
  </si>
  <si>
    <t>podlaskie</t>
  </si>
  <si>
    <t>KOMENTARZE: W Działaniu 6 zarówno Liczba operacji własnych przyjętych do realizacji ( Plan Operacyjny ) jest mniejsza od Liczby operacji własnych zakończonych, jak też Kwota operacji własnych przyjętych do realizacji ( Plan operacyjny) jest mniejsza od Kwoty operacji własnych zakończonych, ponieważ pod koniec 2022 roku nie był zaktualizowany Plan Operaycjny na lata 2022-2023.</t>
  </si>
  <si>
    <t>pomorskie</t>
  </si>
  <si>
    <t>ślaskie</t>
  </si>
  <si>
    <t>świętokrzyskie</t>
  </si>
  <si>
    <t>warmińsko-mazurskie</t>
  </si>
  <si>
    <t>wielkopolskie</t>
  </si>
  <si>
    <t>KOMENTARZE: Dane w kolumnach "Przyjęte do realizacji" wynikają z Dwuletniego Planu operacyjnego Krajowej Sieci Obszarów Wiejskich na lata 2014-2015 (uchwała nr 13 GR ds. KSOW), planu na lata 2016-2017 (z wyłączeniem działania 8 Plan komunikacyjny) (uchwała nr 33 GR ds. KSOW), planu na lata 2018-2019 (z wyłączeniem działania 8 Plan komunikacyjny) (uchwała nr 49 GR ds. KSOW),planu na lata 2020-2021 (z wyłączeniem działania 8 Plan komunikacyjny) (uchwała nr 63 GR ds. KSOW) orazl planu na lata 2022-2023 (z wyłączeniem działania 8 Plan komunikacyjny) (uchwały nr 66 i 67 GR ds. KSOW), a także Dwuletniego Planu operacyjnego Krajowej Sieci Obszarów Wiejskich na lata 2014-2015 w zakresie Planu Komunikacyjnego (uchwała nr 13 GR ds. KSOW), planu na lata 2016-2017 w zakresie działania 8 Plan komunikacyjny PROW 2014-2020 (wuchwała nr 33 GR ds. KSOW), planu na lata 2018-2019 w zakresie działania 8 Plan komunikacyjny PROW 2014-2020 (chwała nr 49 GR ds. KSOW),planu na lata 2020-2021 w zakresie działania 8 Plan komunikacyjny PROW 2014-2020 (uchwała nr 63 GR ds. KSOW ) oraz planu na lata 2022-2023 w zakresie działania 8 Plan komunikacyjny PROW 2014-2020 (uchwała nr 66 GR ds. KSOW).</t>
  </si>
  <si>
    <t>zachodniopomorskie</t>
  </si>
  <si>
    <t>KOMENTARZE: Wielkość wykonania planu operacyjnego powyżej 100 % w dzialaniu 9 jest efektem realizacji operacji własnej w kwocie przewyższającej pierwotne założenia budżetowe. Zwiększone koszty operacji zostały zgłoszone do ostatniegoprocesu zmiany planu operacyjnego na lata 2022-2023 KSOW. W dniu 17 stycznia 2023 r. została podjęta uchwała nr 69 Grupy Roboczej ds KSOW w sprawie akceptacji dwuletniego planu operacyjnego Krajowej Sieci Obszarów Wiejskich na lata 2022-2023, która akceptuje zgłoszona zmianę</t>
  </si>
  <si>
    <t>Centrum Doradztwa Rolniczego</t>
  </si>
  <si>
    <t>Poszukiwanie partnerów KSOW do współpracy w ramach działania „Współpraca”, o którym mowa w art. 3 ust.1 pkt. 13 ustawy o wspieraniu rozwoju obszarów wiejskich z udziałem środków EFRROW w ramach PROW na lata 2014-2020 oraz ułatwianie tej współpracy.</t>
  </si>
  <si>
    <t>ODR woj. dolnośląskie</t>
  </si>
  <si>
    <t>KOMENTARZE:
1. W 2022 r. do Planu operacyjnego KSOW 2022-2023 dodano nową operację pn. "Innowacyjny warsztat sadownika: jesienna pielęgnacja drzew owocowych" w ramach Działania 5 na kwotę 13 242,52 zł, rzeczywista kwota operacji 3 690,00 zł.
2. W 2022 r. do Planu operacyjnego KSOW 2022-2023 dodano nową operację pn. "Enologia jesienią" w ramach Działania 2 na kwotę 16 307,02 zł, rzeczywista kwota operacji 15 797,31 zł.</t>
  </si>
  <si>
    <t>ODR woj. kujawsko-pomorskie</t>
  </si>
  <si>
    <t xml:space="preserve">KOMENTARZE: W związku ze zmianą Planu Operacyjnego 2022-2023 we wrześniu 2022 r. ilość operacji przyjętych do realizacji (kolumna 8) ulegnie zmianie z 11 na 10 (kolumna 18). Ze względu na brak zainteresowania została usunięta jedna operacja z działania 5, a pieniądze zostały rozdysponowane na pozostałe operacje z działania 2.														
														</t>
  </si>
  <si>
    <t>ODR woj. lubelskie</t>
  </si>
  <si>
    <t>KOMENTARZE:
W informacji uwzględniono następujące zmiany:
1. Dodano nową operację pn. Jakość zdrowotna i przydatność kulinarna mięsa koziego w ramach działania 2 na kwotę 20 536,25 zł (pozycje: kol. 18 i 19 operacje zakończone)
2. Operacja pn. Gala Grup operacyjnych na rzecz innowacji EPI województwa lubelskiego z działania 5 w pozycji "operacje zakończone" kol. 19 ma zwiększony budżet</t>
  </si>
  <si>
    <t>ODR woj. lubuskie</t>
  </si>
  <si>
    <t>KOMENTARZE: W 2022 r. nie została zrealizowana żadna operacja partnerska. Przy tym, z powodu wzrostu cen usług gastronomicznych, noclegów oraz transportu zrezygnowano z realizacji jednego wyjazdu krajowego w 2022 r. w ramach działania 5. Przedmiotowa rezygnacja została ujęta w zmianie Planu Operacyjnego na lata 2022-2023 zaakceptowanym w dniu 17 stycznia 2023 r. Uchwałą nr 69 grupy roboczej ds. KSOW. W ramach zaplanowanych środków finansowych w wysokości 325 000,00 zł zgodnie z Planem Działania Pomocy Technicznej w ramach Schematu II PROW na lata 2014-2020 w 2022 r. na wsparcie funkcjonowanie KSOW wykorzystana została kwota w wysokości 272 795,30 zł co stanowi wykonanie w wysokości 83,94 %. W ramach zaplanowanych wydatków w kwocie 900 000,00 zł zgodnie z Planem Operacyjnym na lata 2022-2023 koszt realizacji operacji własnych w 2022 r. wyniósł 895 602,23 zł co stanowi 99,51 % planowanej kwoty wydatków.</t>
  </si>
  <si>
    <t>ODR woj. łódzkie</t>
  </si>
  <si>
    <t xml:space="preserve">KOMENTARZE: 1. Dodano nową operacje pn. Ryneczek Marszałkowski - Prosto od Rolnika w ramach działania 5 na kwotę 157 500,00 - operacja dwuletnia (pozycja: "w trakcie realizacji"). 2. Operacja pn. Zakładanie plantacji winorośli i produkcja wina - szansą na rozwój gospodarstw w województwie łódzkim" z działania 5 w pozycji "zakończone" ma zwiększony budżet. 3. Operacja pn. "Właściwości i zastosowanie produktów pszczelich" z działania 5 ma w pozycji "zakończone" ma zmniejszony budżet. </t>
  </si>
  <si>
    <t>ODR woj. małopolskie</t>
  </si>
  <si>
    <t>ODR woj. mazowieckie</t>
  </si>
  <si>
    <t>KOMENTARZE:: w informacji uwzględniono następujące zmiany
1. Dodano nową operacje pn. "Wsparcie innowacyjnych działań w ramach działalności pozarolniczej" w ramach działania 2 na kwotę 42 196,44 
(wpisano w pozycji  "Operacje zakończone")</t>
  </si>
  <si>
    <t>ODR woj. opolskie</t>
  </si>
  <si>
    <t xml:space="preserve">KOMENTARZE:
1. Operacja pn. "Innowacyjne rozwiązania techniczne zapobiegające zmianom klimatu" na kwotę 44 500,00 zł, została usunięta z planu na etapie zmian. Zmiana zaakceptowana przez grupę roboczą do spraw Krajowej Sieci Obszarów Wiejskich z dnia 17 stycznia 2023 r.
2. Operacja pn. "Dzień kukurydzy - innowacyjne rozwiązania postępu hodowlanego drogą do sukcesu" na kwotę 25 000,00 zł, została usunięta z planu na etapie zmian. Zmiana zaakceptowana przez grupę roboczą do spraw Krajowej Sieci Obszarów Wiejskich z dnia 17 stycznia 2023 r. 
3.Operacja pn. "Ochrona bioróżnorodności. Ogród przyjazny owadom zapylającym”, zaplanowana i wydatkowana kwota 15 305,00 zł, została dodana do planu na etapie zmian. Zmiana zaakceptowana przez grupę roboczą do spraw Krajowej Sieci Obszarów Wiejskich z dnia 17 stycznia 2023 r.  
4. Operacja pn. "Poradnik innowacyjnego pszczelarza” zaplanowana na kwotę 15 000 zł, wydatkowana kwota 13 880,00 zł, została dodana do planu na etapie zmian. Zmiana zaakceptowana przez grupę roboczą do spraw Krajowej Sieci Obszarów Wiejskich z dnia 17 stycznia 2023 r. 
5. Operacja pn. "Innowacyjne zastosowanie produktów pszczelich” zaplanowana na kwotę 10 000 zł, wydatkowana kwota 9 541,11 zł, została dodana do planu na etapie zmian. Zmiana zaakceptowana przez grupę roboczą do spraw Krajowej Sieci Obszarów Wiejskich z dnia 17 stycznia 2023 r. </t>
  </si>
  <si>
    <t>ODR woj. podkarpackie</t>
  </si>
  <si>
    <t>ODR woj. podlaskie</t>
  </si>
  <si>
    <t>KOMENTARZE: Różnice pomiędzy operacjami przyjętymi do relaizacji a operacjami zakończonym wynikają z konieczności wprowadzenia zmian do Planu Operacyjnego na lata 2022-2023  Wprowadzone zmiany  zostały zatwierdzone Uchwałą nr 69 z dnia z dnia 17 stycznia 2023 r.</t>
  </si>
  <si>
    <t>ODR woj. pomorskie</t>
  </si>
  <si>
    <t>ODR woj. ślaskie</t>
  </si>
  <si>
    <t>KOMENTARZE:   Operacje zrealizowane i rozliczone w 2022 r. to:
 1.Lokalne Partnerstwa ds. Wody w województwie śląskim - 51 919,05 zł
2.Innowacyjne technologie w produkcji mleczarskiej - operacja ma zwiększony budżet ze względu na wzrost cen i inflację oraz przypisano ją do działania "5" - 44003,60 zł
3.Prezentacja nowych trendów i innowacji ekologicznych na międzynarodowych targach ekologicznych BIOFACH w Norymberdze oraz dobre praktyki na przykładzie niemieckich gospodarstw ekologicznych  - 144 136,33 zł
4. Grupy Tematyczne województwa śląskiego  - 70 484,14 zł
5.Innowacyjne metody przetwórstwa produktów roślinnych i zwierzęcych w małych gospodarstwach włoskich - 179 310,00 zł
6.Wyzwania w produkcji roślinnej w aspekcie Europejskiego Zielonego Ładu - 88 560,00 zł 
11.Działanie Współpraca na przykładzie śląskich grup operacyjnych - 44 816,34 zł
12.Innowacyjne przetwórstwo produktów mięsnych - 54 207,00 zł
13.Innowacje agrotechniczne - 31 517,00 zł
Operacje niezrealizowane w 2022 r.: 
7."Droga do innowacji" - przykład dobrych praktych grup operacyjnych EIP we Francji - wykonawca, który wygrał przetarg, odstąpił od wykonania umowy i wyjazd nie odbył się. Operacja była skorelowana z Sommet de l’elevage - największą europejską wystawą zwierząt hodowlanych w Clermont – Ferrand we Francji, która odbywała się w dniach 4-7 października 2022, nie było możliwośći  przeniesienia terminu wyjazdu
8. Innowacje winiarskie w Gruzji - ze względów bezpieczeństwa- wojna w Ukrainie-zrezygnowano z operacji.
Zmiany operacji będą uwzględnione przy zgłoszeniu zmian do operacji realizowanych w ramach dwuletniego Planu operacyjnego KSOW na lata 2022-2023, na podstawie §14 ust. 2 rozporządzenia Ministra Rolnictwa i Rozwoju Wsi z  dnia 15 grudnia 2021 r. w sprawie krajowej sieci obszarów wiejskich w ramach Programu Rozwoju Obszarów Wiejskich na lata 2014–2020-  Dz. U. poz. 2355</t>
  </si>
  <si>
    <t>ODR woj. świętokrzyskie</t>
  </si>
  <si>
    <t xml:space="preserve">KOMENTARZE:
Liczba operacji wykazana w nieniejszej informacji dla działania 5. dla operacji planowanych i zakończonych jest różna o 1, gdyż jedna ze zrealizowanych operacji w ramach działania 5. nie znajdowała się w zaakceptowanym na dzień 31.12.2022 r. Planie operacyjnym. Operacja ta została zgłoszona jako nowa do Planu operacyjnego, i została w nim zaakceptowana.  </t>
  </si>
  <si>
    <t>ODR woj. warmińsko-mazurskie</t>
  </si>
  <si>
    <t>KOMENTARZE:
W związku ze zrealizowaniem w roku 2022 dwóch dodatkowych operacji, liczba operacji własnych przyjętych do realizacji  jest mniejsza od liczby operacji własnych w trakcie realizacji i zakończonych. Operacje te zostały wprowadzone i zaakceptowane w styczniu w zmianie do  Planu operacyjnego na lata 2022-2023.
Zmiany te dotyczą operacji:
- w pozycje nr 8 w ramach działania 5 - Spotkanie Grup Operacyjnych woj. warmińsko-mazurskiego 
- w pozycji nr 9 w ramach działania 2 - Kobieta przedsiębiorcza to kobieta działająca.
W związku z powyższym w działaniu 2 i 5 występują róznice w liczbie operacji własnych w kolumach 8 (10) i 18 (20)</t>
  </si>
  <si>
    <t>ODR woj. wielkopolskie</t>
  </si>
  <si>
    <t>ODR woj. zachodniopomorskie</t>
  </si>
  <si>
    <t>Komentarze:
W informacji uwzględniono następujące zmiany: 
1. Operacja pn. "Produkcja zielarska dodatkowym źródłem w gospodarstwach województwa zachodniopomorskiego" z działania 2 w pozycji "Operacje zakończone" ma zmniejszony budżet. 
2. Operacja pn. "Sandomierski Szlak Winiarski" z działania 2 w pozycji "Operacje zakończone" ma zwiększony budżet.
3. Operacja pn. "Innowacyjne technologie w uprawie winorośli i przetwórstwie wina" z działania 2 w pozycji "Operacje zakończone" ma zmniejszony budżet.
4. Operacja pn. "Racjonalne gospodarowanie zasobami wodnymi w warunkach zmieniającego się klimatu. Wsparcie dla tworzenia Lokalnych Partnerstw  ds. Wody (LPW)" z działania 2 w pozycji "Operacje zakończone" ma zmniejszony budżet.
5. Operacja pn. "Innowacyjne pszczelarstwo" z działania 2 w pozycji "Operacje zakończone" ma zmniejszony budżet.
6. Operacja pn. "V Międzyregionalny Pokaz Alpak" z działania 2 w pozycji "Operacje zakończone" ma zwiększony budżet.
7. Dodano nową operację pn. „Innowacyjne przetwórstwo owoców” w ramach działania 2 na kwotę 141 500,00zł (Operacje zakończone).
8. Dodano nową operację pn. „XII Warsztaty Polowe” w ramach działania 2 na kwotę 2 864,47zł (Operacje zakończone).
9. Dodano nową operację pn. „Innowacyjne metody w hodowli bydła mlecznego” w ramach działania 2 na kwotę 18 220,90zł (Operacje zakończone).
10. Dodano nową operację pn. „Zwierzęta hodowlane – wybór ras i technologia wspierająca ich utrzymanie” w ramach działania 2 na kwotę 201 069,50zł (Operacje zakończone).
11. Dodano nową operację pn. „Uprawa winorośli szansą na poprawę dochodowości gospodarstw rolnych” w ramach działania 2 na kwotę 51 546,39zł (Operacje zakończone).
12. Dodano nową operację pn. „Dynamizowanie rozwoju rynku produktów regionalnych na przykładzie Świętokrzyskiej Kuźni Smaków” w ramach działania 5 na kwotę 48 250,00zł (Operacje zakończone).</t>
  </si>
  <si>
    <t>Załącznik nr 1</t>
  </si>
  <si>
    <r>
      <t>Stan realizacji operacji w ramach poszczególnych działań od początku realizacji Planu działania KSOW na lata 2014-2020 przez województ</t>
    </r>
    <r>
      <rPr>
        <sz val="20"/>
        <rFont val="Calibri"/>
        <family val="2"/>
        <charset val="238"/>
      </rPr>
      <t>wo dolnośląskie</t>
    </r>
  </si>
  <si>
    <t xml:space="preserve">Limit środków planu działania </t>
  </si>
  <si>
    <t>Przyjęte do realizacji zgodnie z obowiązującymi planami operacyjnymi</t>
  </si>
  <si>
    <t>Operacje w trakcie realizacji</t>
  </si>
  <si>
    <t>Operacje zakończone (środki rozliczone)</t>
  </si>
  <si>
    <t>Stopień wykonania planu działania</t>
  </si>
  <si>
    <t>Ogółem
(w PLN)</t>
  </si>
  <si>
    <t>Pozostało
(w PLN)</t>
  </si>
  <si>
    <t>Umowy zawarte z partnerami KSOW</t>
  </si>
  <si>
    <t>Realizowane operacje własne</t>
  </si>
  <si>
    <t>Operacje partnerskie</t>
  </si>
  <si>
    <t>Operacje własne</t>
  </si>
  <si>
    <t>Na operacje partnerów</t>
  </si>
  <si>
    <t>Na operacje własne</t>
  </si>
  <si>
    <t>OGÓŁEM</t>
  </si>
  <si>
    <t>Rozpowszechnianie informacji na temat wyników monitoringu i oceny realizacji działań na rzecz rozwoju obszarów wiejskich w perspektywie finansowej 2014-2020.</t>
  </si>
  <si>
    <t xml:space="preserve">Plan komunikacyjny PROW 2014-2020. </t>
  </si>
  <si>
    <t>Ogółem</t>
  </si>
  <si>
    <t>kurs euro:</t>
  </si>
  <si>
    <t>KOMENTARZE:</t>
  </si>
  <si>
    <t>Stan realizacji operacji w ramach poszczególnych działań od początku realizacji Planu działania KSOW na lata 2014-2020 przez województwo kujawsko-pomorskie</t>
  </si>
  <si>
    <r>
      <t>Stan realizacji operacji w ramach poszczególnych działań od początku realizacji Planu działania KSOW na lata 2014-2020 przez województ</t>
    </r>
    <r>
      <rPr>
        <sz val="20"/>
        <rFont val="Calibri"/>
        <family val="2"/>
        <charset val="238"/>
      </rPr>
      <t>wo lubelskie</t>
    </r>
  </si>
  <si>
    <r>
      <t>Stan realizacji operacji w ramach poszczególnych działań od początku realizacji Planu działania KSOW na lata 2014-2020 przez województ</t>
    </r>
    <r>
      <rPr>
        <sz val="20"/>
        <rFont val="Calibri"/>
        <family val="2"/>
        <charset val="238"/>
      </rPr>
      <t>wo lubuskie</t>
    </r>
  </si>
  <si>
    <r>
      <t>Stan realizacji operacji w ramach poszczególnych działań od początku realizacji Planu działania KSOW na lata 2014-2020 przez województ</t>
    </r>
    <r>
      <rPr>
        <sz val="20"/>
        <rFont val="Calibri"/>
        <family val="2"/>
        <charset val="238"/>
      </rPr>
      <t>wo łódzkie</t>
    </r>
  </si>
  <si>
    <r>
      <t>Stan realizacji operacji w ramach poszczególnych działań od początku realizacji Planu działania KSOW na lata 2014-2020 przez województ</t>
    </r>
    <r>
      <rPr>
        <sz val="20"/>
        <rFont val="Calibri"/>
        <family val="2"/>
        <charset val="238"/>
      </rPr>
      <t>wo małopolskie</t>
    </r>
  </si>
  <si>
    <r>
      <t>Stan realizacji operacji w ramach poszczególnych działań od początku realizacji Planu działania KSOW na lata 2014-2020 przez województ</t>
    </r>
    <r>
      <rPr>
        <sz val="20"/>
        <rFont val="Calibri"/>
        <family val="2"/>
        <charset val="238"/>
      </rPr>
      <t>wo mazowieckie</t>
    </r>
  </si>
  <si>
    <r>
      <t>Stan realizacji operacji w ramach poszczególnych działań od początku realizacji Planu działania KSOW na lata 2014-2020 przez województ</t>
    </r>
    <r>
      <rPr>
        <sz val="20"/>
        <rFont val="Calibri"/>
        <family val="2"/>
        <charset val="238"/>
      </rPr>
      <t>wo opolskie</t>
    </r>
  </si>
  <si>
    <r>
      <t>Stan realizacji operacji w ramach poszczególnych działań od początku realizacji Planu działania KSOW na lata 2014-2020 przez województ</t>
    </r>
    <r>
      <rPr>
        <sz val="20"/>
        <rFont val="Calibri"/>
        <family val="2"/>
        <charset val="238"/>
      </rPr>
      <t>wo podkarpackie</t>
    </r>
  </si>
  <si>
    <r>
      <t>Stan realizacji operacji w ramach poszczególnych działań od początku realizacji Planu działania KSOW na lata 2014-2020 przez województ</t>
    </r>
    <r>
      <rPr>
        <sz val="20"/>
        <rFont val="Calibri"/>
        <family val="2"/>
        <charset val="238"/>
      </rPr>
      <t>wo podlaskie</t>
    </r>
  </si>
  <si>
    <r>
      <t>Stan realizacji operacji w ramach poszczególnych działań od początku realizacji Planu działania KSOW na lata 2014-2020 przez województ</t>
    </r>
    <r>
      <rPr>
        <sz val="20"/>
        <rFont val="Calibri"/>
        <family val="2"/>
        <charset val="238"/>
      </rPr>
      <t>wo pomorskie</t>
    </r>
  </si>
  <si>
    <r>
      <t>Stan realizacji operacji w ramach poszczególnych działań od początku realizacji Planu działania KSOW na lata 2014-2020 przez województ</t>
    </r>
    <r>
      <rPr>
        <sz val="20"/>
        <rFont val="Calibri"/>
        <family val="2"/>
        <charset val="238"/>
      </rPr>
      <t>wo śląskie</t>
    </r>
  </si>
  <si>
    <r>
      <t>Stan realizacji operacji w ramach poszczególnych działań od początku realizacji Planu działania KSOW na lata 2014-2020 przez województ</t>
    </r>
    <r>
      <rPr>
        <sz val="20"/>
        <rFont val="Calibri"/>
        <family val="2"/>
        <charset val="238"/>
      </rPr>
      <t>wo świętokrzyskie</t>
    </r>
  </si>
  <si>
    <r>
      <t>Stan realizacji operacji w ramach poszczególnych działań od początku realizacji Planu działania KSOW na lata 2014-2020 przez województ</t>
    </r>
    <r>
      <rPr>
        <sz val="20"/>
        <rFont val="Calibri"/>
        <family val="2"/>
        <charset val="238"/>
      </rPr>
      <t>wo warmińsko-mazurskie</t>
    </r>
  </si>
  <si>
    <r>
      <t>Stan realizacji operacji w ramach poszczególnych działań od początku realizacji Planu działania KSOW na lata 2014-2020 przez województ</t>
    </r>
    <r>
      <rPr>
        <sz val="20"/>
        <rFont val="Calibri"/>
        <family val="2"/>
        <charset val="238"/>
      </rPr>
      <t>wo wielkopolskie</t>
    </r>
  </si>
  <si>
    <r>
      <t>Stan realizacji operacji w ramach poszczególnych działań od początku realizacji Planu działania KSOW na lata 2014-2020 przez województ</t>
    </r>
    <r>
      <rPr>
        <sz val="20"/>
        <rFont val="Calibri"/>
        <family val="2"/>
        <charset val="238"/>
      </rPr>
      <t>wo zachodniopomorskie</t>
    </r>
  </si>
  <si>
    <t>Stan realizacji operacji w ramach poszczególnych działań od początku realizacji Planu działania KSOW na lata 2014-2020 przez Krajowy Ośrodek Wsparcia Rolnictwa</t>
  </si>
  <si>
    <t>Stan realizacji operacji w ramach poszczególnych działań od początku realizacji Planu działania KSOW na lata 2014-2020 przez Agencję Restrukturyzacji i Modernizacji Rolnictwa</t>
  </si>
  <si>
    <t>Stan realizacji operacji w ramach poszczególnych działań od początku realizacji Planu działania KSOW na lata 2014-2020 przez Ministerstwo Rolnictwa i Rozwoju Wsi</t>
  </si>
  <si>
    <r>
      <t>Stan realizacji operacji w ramach poszczególnych działań od początku realizacji Planu działania KSOW na lata 2014-2020 przez województ</t>
    </r>
    <r>
      <rPr>
        <sz val="20"/>
        <rFont val="Calibri"/>
        <family val="2"/>
        <charset val="238"/>
      </rPr>
      <t>wo Centrum Doradztwa Rolniczego w Brwinowie (w zakresie SIR)</t>
    </r>
  </si>
  <si>
    <t>Stan realizacji operacji w ramach poszczególnych działań od początku realizacji Planu działania KSOW na lata 2014-2020 przez Dolnośląski ODR</t>
  </si>
  <si>
    <t>Stan realizacji operacji w ramach poszczególnych działań od początku realizacji Planu działania KSOW na lata 2014-2020 przez Kujawsko-pomorski ODR</t>
  </si>
  <si>
    <t>Stan realizacji operacji w ramach poszczególnych działań od początku realizacji Planu działania KSOW na lata 2014-2020 przez Lubelski ODR</t>
  </si>
  <si>
    <t>Stan realizacji operacji w ramach poszczególnych działań od początku realizacji Planu działania KSOW na lata 2014-2020 przez Lubuski ODR</t>
  </si>
  <si>
    <t>Stan realizacji operacji w ramach poszczególnych działań od początku realizacji Planu działania KSOW na lata 2014-2020 przez Łódzki ODR</t>
  </si>
  <si>
    <r>
      <t>Stan realizacji operacji w ramach poszczególnych działań od początku realizacji Planu działania KSOW na lata 2014-2020 przez województ</t>
    </r>
    <r>
      <rPr>
        <sz val="20"/>
        <rFont val="Calibri"/>
        <family val="2"/>
        <charset val="238"/>
      </rPr>
      <t>wo Małopolski ODR</t>
    </r>
  </si>
  <si>
    <t>Stan realizacji operacji w ramach poszczególnych działań od początku realizacji Planu działania KSOW na lata 2014-2020 przez Mazowiecki ODR</t>
  </si>
  <si>
    <t>Stan realizacji operacji w ramach poszczególnych działań od początku realizacji Planu działania KSOW na lata 2014-2020 przez Opolski ODR</t>
  </si>
  <si>
    <t>Stan realizacji operacji w ramach poszczególnych działań od początku realizacji Planu działania KSOW na lata 2014-2020 przez Podkarpacki ODR</t>
  </si>
  <si>
    <t>Stan realizacji operacji w ramach poszczególnych działań od początku realizacji Planu działania KSOW na lata 2014-2020 przez Podlaski ODR</t>
  </si>
  <si>
    <t>Stan realizacji operacji w ramach poszczególnych działań od początku realizacji Planu działania KSOW na lata 2014-2020 przez Pomorski ODR</t>
  </si>
  <si>
    <t>Stan realizacji operacji w ramach poszczególnych działań od początku realizacji Planu działania KSOW na lata 2014-2020 przez Śląski ODR</t>
  </si>
  <si>
    <t>Stan realizacji operacji w ramach poszczególnych działań od początku realizacji Planu działania KSOW na lata 2014-2020 przez Świętokrzyski ODR</t>
  </si>
  <si>
    <t>Stan realizacji operacji w ramach poszczególnych działań od początku realizacji Planu działania KSOW na lata 2014-2020 przez Warmińsko-mazurski ODR</t>
  </si>
  <si>
    <t>Stan realizacji operacji w ramach poszczególnych działań od początku realizacji Planu działania KSOW na lata 2014-2020 przez Wielkopolski ODR</t>
  </si>
  <si>
    <t>Stan realizacji operacji w ramach poszczególnych działań od początku realizacji Planu działania KSOW na lata 2014-2020 przez Zachodniopomorski ODR</t>
  </si>
  <si>
    <t>Stan realizacji operacji w ramach poszczególnych działań od początku realizacji Planu działania KSOW na lata 2014-2020 przez Jednostkę Centralną (FAPA)</t>
  </si>
  <si>
    <t>Stan realizacji operacji w ramach poszczególnych działań od początku realizacji Planu działania KSOW na lata 2014-2020 przez Jednostkę Centralną (CDR)</t>
  </si>
  <si>
    <t>Stan realizacji operacji w ramach poszczególnych działań od początku realizacji Planu działania KSOW na lata 2014-2020  - Podsumowanie</t>
  </si>
  <si>
    <t>PD 2014-2020 stan na 31 grudnia 2020 r.</t>
  </si>
  <si>
    <t xml:space="preserve">KOMENTARZE:  W 2016 roku brak realizacji operacji: „Publikacje nt. PROW 2014-2020” w ramach planu komunikacyjnego oraz w 2019 r. brak realizacji operacji „Księga kucharska KGW” w ramach działania 12 planu operacyjnego. w 2020 r nie zrealizowaliśmy 2 operacji własnych - Konkursu na najlepszą orkiestrę dętą Krajowej Sieci Obszarów Wiejskich w województwie mazowieckim  (działanie 11) i Mapy interaktywnej projektów (działanie 12). W zakresie działania 3 dla operacji własnych wskazano kwotę wraz z karą umowną dla Wykonawcy - w wysokości 15 744 zł.; w 2021 r. nie zrealizowano 2 operacji partnerów (rezygnacje ze strony partnerów KSOW) oraz 3 operacji własnych, dodatkowo dla działania 3 i działania 8 wskazano kwotę wraz z karami dla Wykonawców. Brak realizacji operacji własnych dotyczył: operacji z działania 4 - Działalność informacyjno-szkoleniowa dla LGD oraz z działania 6 - Spotkanie zespołu roboczego ds. PROW 2014-2020 przy Konwencie Marszałków RP. Spotkania nie odbyły się ze względu na sytuację epidemiczną w Polsce. Dodatkowo nie zrealizowano operacji z działania 12 - Mapa interaktywna projektów - ze względu na przedłużające się procedury opiniowania dokumentów opisujących przedmiot zamówienia. W zakresie działania 3 kara wyniosła 3 136,50 zł w związku z nieprawidłowością emisji radiowej kampanii WIEŚci z Mazowsza. W zakresie działania 8 kara wyniosła 13 921,41 zł za nieterminowe wykonanie kalendarzy oraz 984 zł w związku z nieprawidłowością emisji radiowej kampanii WIEŚci z Mazowsza. W  2022 r w zakresie działania 12 dla operacji własnych wskazano kwotę wraz z karą umowną dla Wykonawcy - w wysokości 996,30 zł. Rozbieżność pomiędzy liczbą/kwotą zrealizowanych operacji w 2022 roku, a planem operacyjnym wynika z trwającej obecnie aktualizacji planów.  _x000D_
</t>
  </si>
  <si>
    <t xml:space="preserve">KOMENTARZE:
Kwota podana dla operacji zakończonych dotyczy środków finansowych wydatkowanych przez KOWR w ramach pomocy technicznej PROW (schemat II) od 2015_x000D_
</t>
  </si>
  <si>
    <t xml:space="preserve">KOMENTARZE: nie ujęto 1 operacji zgłoszonej w zmianie do uchwały z 17.01.2023 r._x000D_
</t>
  </si>
  <si>
    <t xml:space="preserve">KOMENTARZE:
1. W 2022 r. do Planu operacyjnego KSOW 2022-2023 dodano nową operację pn. "Innowacyjny warsztat sadownika: jesienna pielęgnacja drzew owocowych" w ramach Działania 5 na kwotę 13 242,52 zł, rzeczywista kwota operacji 3 690,00 zł.
2. W 2022 r. do Planu operacyjnego KSOW 2022-2023 dodano nową operację pn. "Enologia jesienią" w ramach Działania 2 na kwotę 16 307,02 zł, rzeczywista kwota operacji 15 797,31 zł._x000D_
</t>
  </si>
  <si>
    <t xml:space="preserve">KOMENTARZE: W związku ze zmianą Planu Operacyjnego 2022-2023 we wrześniu 2022 r. ilość operacji przyjętych do realizacji (kolumna 8) ulegnie zmianie z 11 na 10 (kolumna 18). Ze względu na brak zainteresowania została usunięta jedna operacja z działania 5, a pieniądze zostały rozdysponowane na pozostałe operacje z działania 2.														
														_x000D_
</t>
  </si>
  <si>
    <t xml:space="preserve">KOMENTARZE:
W informacji uwzględniono następujące zmiany:
1. Dodano nową operację pn. Jakość zdrowotna i przydatność kulinarna mięsa koziego w ramach działania 2 na kwotę 20 536,25 zł (pozycje: kol. 18 i 19 operacje zakończone)
2. Operacja pn. Gala Grup operacyjnych na rzecz innowacji EPI województwa lubelskiego z działania 5 w pozycji "operacje zakończone" kol. 19 ma zwiększony budżet_x000D_
</t>
  </si>
  <si>
    <t xml:space="preserve">KOMENTARZE: W 2022 r. nie została zrealizowana żadna operacja partnerska. Przy tym, z powodu wzrostu cen usług gastronomicznych, noclegów oraz transportu zrezygnowano z realizacji jednego wyjazdu krajowego w 2022 r. w ramach działania 5. Przedmiotowa rezygnacja została ujęta w zmianie Planu Operacyjnego na lata 2022-2023 zaakceptowanym w dniu 17 stycznia 2023 r. Uchwałą nr 69 grupy roboczej ds. KSOW. W ramach zaplanowanych środków finansowych w wysokości 325 000,00 zł zgodnie z Planem Działania Pomocy Technicznej w ramach Schematu II PROW na lata 2014-2020 w 2022 r. na wsparcie funkcjonowanie KSOW wykorzystana została kwota w wysokości 272 795,30 zł co stanowi wykonanie w wysokości 83,94 %. W ramach zaplanowanych wydatków w kwocie 900 000,00 zł zgodnie z Planem Operacyjnym na lata 2022-2023 koszt realizacji operacji własnych w 2022 r. wyniósł 895 602,23 zł co stanowi 99,51 % planowanej kwoty wydatków._x000D_
</t>
  </si>
  <si>
    <t xml:space="preserve">KOMENTARZE: 1. Dodano nową operacje pn. Ryneczek Marszałkowski - Prosto od Rolnika w ramach działania 5 na kwotę 157 500,00 - operacja dwuletnia (pozycja: "w trakcie realizacji"). 2. Operacja pn. Zakładanie plantacji winorośli i produkcja wina - szansą na rozwój gospodarstw w województwie łódzkim" z działania 5 w pozycji "zakończone" ma zwiększony budżet. 3. Operacja pn. "Właściwości i zastosowanie produktów pszczelich" z działania 5 ma w pozycji "zakończone" ma zmniejszony budżet. _x000D_
</t>
  </si>
  <si>
    <t xml:space="preserve">KOMENTARZE:: w informacji uwzględniono następujące zmiany
1. Dodano nową operacje pn. "Wsparcie innowacyjnych działań w ramach działalności pozarolniczej" w ramach działania 2 na kwotę 42 196,44 
(wpisano w pozycji  "Operacje zakończone")_x000D_
</t>
  </si>
  <si>
    <t xml:space="preserve">KOMENTARZE:
1. Operacja pn. "Innowacyjne rozwiązania techniczne zapobiegające zmianom klimatu" na kwotę 44 500,00 zł, została usunięta z planu na etapie zmian. Zmiana zaakceptowana przez grupę roboczą do spraw Krajowej Sieci Obszarów Wiejskich z dnia 17 stycznia 2023 r.
2. Operacja pn. "Dzień kukurydzy - innowacyjne rozwiązania postępu hodowlanego drogą do sukcesu" na kwotę 25 000,00 zł, została usunięta z planu na etapie zmian. Zmiana zaakceptowana przez grupę roboczą do spraw Krajowej Sieci Obszarów Wiejskich z dnia 17 stycznia 2023 r. 
3.Operacja pn. "Ochrona bioróżnorodności. Ogród przyjazny owadom zapylającym”, zaplanowana i wydatkowana kwota 15 305,00 zł, została dodana do planu na etapie zmian. Zmiana zaakceptowana przez grupę roboczą do spraw Krajowej Sieci Obszarów Wiejskich z dnia 17 stycznia 2023 r.  
4. Operacja pn. "Poradnik innowacyjnego pszczelarza” zaplanowana na kwotę 15 000 zł, wydatkowana kwota 13 880,00 zł, została dodana do planu na etapie zmian. Zmiana zaakceptowana przez grupę roboczą do spraw Krajowej Sieci Obszarów Wiejskich z dnia 17 stycznia 2023 r. 
5. Operacja pn. "Innowacyjne zastosowanie produktów pszczelich” zaplanowana na kwotę 10 000 zł, wydatkowana kwota 9 541,11 zł, została dodana do planu na etapie zmian. Zmiana zaakceptowana przez grupę roboczą do spraw Krajowej Sieci Obszarów Wiejskich z dnia 17 stycznia 2023 r. _x000D_
</t>
  </si>
  <si>
    <t xml:space="preserve">Komentarze:
W informacji uwzględniono następujące zmiany: 
1. Operacja pn. "Produkcja zielarska dodatkowym źródłem w gospodarstwach województwa zachodniopomorskiego" z działania 2 w pozycji "Operacje zakończone" ma zmniejszony budżet. 
2. Operacja pn. "Sandomierski Szlak Winiarski" z działania 2 w pozycji "Operacje zakończone" ma zwiększony budżet.
3. Operacja pn. "Innowacyjne technologie w uprawie winorośli i przetwórstwie wina" z działania 2 w pozycji "Operacje zakończone" ma zmniejszony budżet.
4. Operacja pn. "Racjonalne gospodarowanie zasobami wodnymi w warunkach zmieniającego się klimatu. Wsparcie dla tworzenia Lokalnych Partnerstw  ds. Wody (LPW)" z działania 2 w pozycji "Operacje zakończone" ma zmniejszony budżet.
5. Operacja pn. "Innowacyjne pszczelarstwo" z działania 2 w pozycji "Operacje zakończone" ma zmniejszony budżet.
6. Operacja pn. "V Międzyregionalny Pokaz Alpak" z działania 2 w pozycji "Operacje zakończone" ma zwiększony budżet.
7. Dodano nową operację pn. „Innowacyjne przetwórstwo owoców” w ramach działania 2 na kwotę 141 500,00zł (Operacje zakończone).
8. Dodano nową operację pn. „XII Warsztaty Polowe” w ramach działania 2 na kwotę 2 864,47zł (Operacje zakończone).
9. Dodano nową operację pn. „Innowacyjne metody w hodowli bydła mlecznego” w ramach działania 2 na kwotę 18 220,90zł (Operacje zakończone).
10. Dodano nową operację pn. „Zwierzęta hodowlane – wybór ras i technologia wspierająca ich utrzymanie” w ramach działania 2 na kwotę 201 069,50zł (Operacje zakończone).
11. Dodano nową operację pn. „Uprawa winorośli szansą na poprawę dochodowości gospodarstw rolnych” w ramach działania 2 na kwotę 51 546,39zł (Operacje zakończone).
12. Dodano nową operację pn. „Dynamizowanie rozwoju rynku produktów regionalnych na przykładzie Świętokrzyskiej Kuźni Smaków” w ramach działania 5 na kwotę 48 250,00zł (Operacje zakończone)._x000D_
</t>
  </si>
  <si>
    <t>Jednostka Centralna (FAPA)</t>
  </si>
  <si>
    <t>Gromadzenie przykładów operacji realizujących poszczególne priorytety Programu.</t>
  </si>
  <si>
    <t xml:space="preserve">KOMENTARZE:
W działaniu 4 i 6 zrealizowano operację na kwotę większą, niż kwota przyjęta do realizacji zgodnie z obowiązującym planem operacyjnym. Zmiany do planu zostały zgłoszone i obecnie trwa procedura ich zatwierdzania._x000D_
</t>
  </si>
  <si>
    <t xml:space="preserve">KOMENTARZE:W związku z aktualizacją Planu operacyjnego KSOW 2022 - 2023 oraz przesunięciami pomiędzy Działaniami kwoty operacji zakończonych w Działaniu 10 i 13 są wyższe od kwot przyjętych do realizacji zgodnie z obowiązującym planem operacyjnym. W Działaniu 10 kwota ta jest wyższa od planowanej o 14 034,32 zł, a w Działaniu 13 kwota ta jest wyższa o 28 350,00 zł. Kwoty te zostały dostosowane do faktycznie poniesionych kosztów. Całkowita kwota operacji zakończonych nie przekracza kwoty przyjętego planu operacyjnego. 
_x000D_
</t>
  </si>
  <si>
    <t xml:space="preserve">KOMENTARZE: Działanie 13 - operacje własne - kwota operacji zakończonych, jest wyższa od kwoty operacji przyjętych do realizacji, ponieważ w wyniku zakończonego postępowania przetargowego na realizację warsztatów kulinarnych, oferta wykonawcy wybranego do realizacji operacji, była wyższa niż kwota pierwotnie planowana do poniesienia i założona w planie._x000D_
</t>
  </si>
  <si>
    <t xml:space="preserve">KOMENTARZE: 
w 2018 r. jeden projekt partnera KSOW nie został zrealizowany z powodu rozwiązania umowy przez partnera KSOW w wyniku wycofania się wybranego w postępowaniu przetargowym wykonawcy.
W 2019 r. odmówiono refundacji na jedną umowę z Partnerem KSOW, z uwagi na niezrealizowanie celu operacji.
2020 r. - 10 projektów Partnerów KSOW z działania 6 (3 projekty), z działania 10 (2 projekty), z działania 12 (1 projekt) oraz z działania 13 (4 projekty) nie zostało zrealizowanych z powodu rozwiązania umów przez Partnerów KSOW ze względu na zaistniałą sytuację w kraju i na świecie tj. COVID-19.
2021 r. - odmówiono refundacji na jedną umowę z Partnerem KSOW z uwagi na niezrealizowanie celu operacji.
W działaniu 4 kwota operacji partnerów przyjętych do realizacji jest mniejsza od kwoty operacji partnerów w trakcie realizacji , gdyż Partner KSOW wnioskował o wyższą kwotę jednak do otrzymania na to działanie było 200 000,00zł na co Partner się zgodził. W trakcie rozliczania wniosku o refundację Partner KSOW otrzymał dodatkowe wolne środki, które zostały do wykorzystania po rozliczeniu wniosków pozostałych Partnerów._x000D_
</t>
  </si>
  <si>
    <t xml:space="preserve">KOMENTARZE: Sytuacja epidemiologiczna w Polsce wpłynęła zarówno na ilość, jak i wartość zrealizowanych operacji. W ramach operacji własnych (działanie 4) różnica w planowanej a zrealizowanej wartości przedsięwzięcia wynika z oszczędności powstałych w wyniku zmiany formuły realizacji zadań. W związku z sytuacją epidemiologiczną w Polsce, szkolenia dla LGD były realizowane w formule online. Zmniejszenie liczby zrealizowanych operacji w działaniu 8 wynika z rezygnacji z ich realizacji. _x000D_
</t>
  </si>
  <si>
    <t xml:space="preserve">Komentarz : W ramach działania 8 Plan Komunikacyjny w obowiązującym na dzień 31 grudnia 2022r. Planie zapisano realizację 5 operacji. W rezultacie w 2022 r. w ramach tego działania zrealizowano 7 operacji. Rezygnacją z 1 operacji oraz wprowadzenie 3 nowych zgłoszonych zostało jako zmiana planu._x000D_
</t>
  </si>
  <si>
    <t xml:space="preserve">KOMENTARZE: W Działaniu 6 zarówno Liczba operacji własnych przyjętych do realizacji ( Plan Operacyjny ) jest mniejsza od Liczby operacji własnych zakończonych, jak też Kwota operacji własnych przyjętych do realizacji ( Plan operacyjny) jest mniejsza od Kwoty operacji własnych zakończonych, ponieważ pod koniec 2022 roku nie był zaktualizowany Plan Operacyjny na lata 2022-2023._x000D_
</t>
  </si>
  <si>
    <t xml:space="preserve">KOMENTARZE: Dane w kolumnach "Przyjęte do realizacji" wynikają z Dwuletniego Planu operacyjnego Krajowej Sieci Obszarów Wiejskich na lata 2014-2015 (uchwała nr 13 GR ds. KSOW), planu na lata 2016-2017 (z wyłączeniem działania 8 Plan komunikacyjny) (uchwała nr 33 GR ds. KSOW), planu na lata 2018-2019 (z wyłączeniem działania 8 Plan komunikacyjny) (uchwała nr 49 GR ds. KSOW),planu na lata 2020-2021 (z wyłączeniem działania 8 Plan komunikacyjny) (uchwała nr 63 GR ds. KSOW) oraz planu na lata 2022-2023 (z wyłączeniem działania 8 Plan komunikacyjny) (uchwały nr 66 i 67 GR ds. KSOW), a także Dwuletniego Planu operacyjnego Krajowej Sieci Obszarów Wiejskich na lata 2014-2015 w zakresie Planu Komunikacyjnego (uchwała nr 13 GR ds. KSOW), planu na lata 2016-2017 w zakresie działania 8 Plan komunikacyjny PROW 2014-2020 (uchwała nr 33 GR ds. KSOW), planu na lata 2018-2019 w zakresie działania 8 Plan komunikacyjny PROW 2014-2020 (chwała nr 49 GR ds. KSOW),planu na lata 2020-2021 w zakresie działania 8 Plan komunikacyjny PROW 2014-2020 (uchwała nr 63 GR ds. KSOW ) oraz planu na lata 2022-2023 w zakresie działania 8 Plan komunikacyjny PROW 2014-2020 (uchwała nr 66 GR ds. KSOW)._x000D_
</t>
  </si>
  <si>
    <t xml:space="preserve">KOMENTARZE: Wielkość wykonania planu operacyjnego powyżej 100 % w działaniu 9 jest efektem realizacji operacji własnej w kwocie przewyższającej pierwotne założenia budżetowe. Zwiększone koszty operacji zostały zgłoszone do ostatniego procesu zmiany planu operacyjnego na lata 2022-2023 KSOW. W dniu 17 stycznia 2023 r. została podjęta uchwała nr 69 Grupy Roboczej ds. KSOW w sprawie akceptacji dwuletniego planu operacyjnego Krajowej Sieci Obszarów Wiejskich na lata 2022-2023, która akceptuje zgłoszona zmianę_x000D_
</t>
  </si>
  <si>
    <t xml:space="preserve">KOMENTARZE: Różnice pomiędzy operacjami przyjętymi do realizacji a operacjami zakończonym wynikają z konieczności wprowadzenia zmian do Planu Operacyjnego na lata 2022-2023  Wprowadzone zmiany  zostały zatwierdzone Uchwałą nr 69 z dnia z dnia 17 stycznia 2023 r._x000D_
</t>
  </si>
  <si>
    <t xml:space="preserve">KOMENTARZE:   Operacje zrealizowane i rozliczone w 2022 r. to:
 1.Lokalne Partnerstwa ds. Wody w województwie śląskim - 51 919,05 zł
2.Innowacyjne technologie w produkcji mleczarskiej - operacja ma zwiększony budżet ze względu na wzrost cen i inflację oraz przypisano ją do działania "5" - 44003,60 zł
3.Prezentacja nowych trendów i innowacji ekologicznych na międzynarodowych targach ekologicznych BIOFACH w Norymberdze oraz dobre praktyki na przykładzie niemieckich gospodarstw ekologicznych  - 144 136,33 zł
4. Grupy Tematyczne województwa śląskiego  - 70 484,14 zł
5.Innowacyjne metody przetwórstwa produktów roślinnych i zwierzęcych w małych gospodarstwach włoskich - 179 310,00 zł
6.Wyzwania w produkcji roślinnej w aspekcie Europejskiego Zielonego Ładu - 88 560,00 zł 
11.Działanie Współpraca na przykładzie śląskich grup operacyjnych - 44 816,34 zł
12.Innowacyjne przetwórstwo produktów mięsnych - 54 207,00 zł
13.Innowacje agrotechniczne - 31 517,00 zł
Operacje niezrealizowane w 2022 r.: 
7."Droga do innowacji" - przykład dobrych praktyce grup operacyjnych EIP we Francji - wykonawca, który wygrał przetarg, odstąpił od wykonania umowy i wyjazd nie odbył się. Operacja była skorelowana z Sommet de l’elevage - największą europejską wystawą zwierząt hodowlanych w Clermont – Ferrand we Francji, która odbywała się w dniach 4-7 października 2022, nie było możliwości  przeniesienia terminu wyjazdu
8. Innowacje winiarskie w Gruzji - ze względów bezpieczeństwa- wojna w Ukrainie-zrezygnowano z operacji.
Zmiany operacji będą uwzględnione przy zgłoszeniu zmian do operacji realizowanych w ramach dwuletniego Planu operacyjnego KSOW na lata 2022-2023, na podstawie §14 ust. 2 rozporządzenia Ministra Rolnictwa i Rozwoju Wsi z  dnia 15 grudnia 2021 r. w sprawie krajowej sieci obszarów wiejskich w ramach Programu Rozwoju Obszarów Wiejskich na lata 2014–2020-  Dz. U. poz. 2355_x000D_
</t>
  </si>
  <si>
    <t xml:space="preserve">KOMENTARZE:
Liczba operacji wykazana w niniejszej informacji dla działania 5. dla operacji planowanych i zakończonych jest różna o 1, gdyż jedna ze zrealizowanych operacji w ramach działania 5. nie znajdowała się w zaakceptowanym na dzień 31.12.2022 r. Planie operacyjnym. Operacja ta została zgłoszona jako nowa do Planu operacyjnego, i została w nim zaakceptowana.  _x000D_
</t>
  </si>
  <si>
    <t xml:space="preserve">KOMENTARZE:
W związku ze zrealizowaniem w roku 2022 dwóch dodatkowych operacji, liczba operacji własnych przyjętych do realizacji  jest mniejsza od liczby operacji własnych w trakcie realizacji i zakończonych. Operacje te zostały wprowadzone i zaakceptowane w styczniu w zmianie do  Planu operacyjnego na lata 2022-2023.
Zmiany te dotyczą operacji:
- w pozycje nr 8 w ramach działania 5 - Spotkanie Grup Operacyjnych woj. warmińsko-mazurskiego 
- w pozycji nr 9 w ramach działania 2 - Kobieta przedsiębiorcza to kobieta działająca.
W związku z powyższym w działaniu 2 i 5 występują różnice w liczbie operacji własnych w kolumnach 8 (10) i 18 (20)_x000D_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</si>
</sst>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zł&quot;#,##0.00_);\(&quot;zł&quot;#,##0.00\)"/>
    <numFmt numFmtId="165" formatCode="#,##0.00\ _z_ł"/>
    <numFmt numFmtId="166" formatCode="_-* #,##0.00\ _z_ł_-;\-* #,##0.00\ _z_ł_-;_-* &quot;-&quot;??\ _z_ł_-;_-@_-"/>
    <numFmt numFmtId="167" formatCode="#,##0.00_ ;\-#,##0.00\ "/>
    <numFmt numFmtId="168" formatCode="0.0000"/>
    <numFmt numFmtId="169" formatCode="#,##0.00\ [$EUR]"/>
    <numFmt numFmtId="170" formatCode="#,##0.00\ [$PLN]"/>
  </numFmts>
  <fonts count="19" x14ac:knownFonts="1">
    <font>
      <sz val="11"/>
      <color theme="1"/>
      <name val="Calibri"/>
      <family val="2"/>
      <charset val="238"/>
      <scheme val="minor"/>
    </font>
    <font>
      <sz val="11"/>
      <color indexed="8"/>
      <name val="Calibri"/>
      <family val="2"/>
      <charset val="238"/>
    </font>
    <font>
      <b/>
      <sz val="11"/>
      <color indexed="8"/>
      <name val="Calibri"/>
      <family val="2"/>
      <charset val="238"/>
    </font>
    <font>
      <b/>
      <u/>
      <sz val="20"/>
      <color indexed="8"/>
      <name val="Calibri"/>
      <family val="2"/>
      <charset val="238"/>
    </font>
    <font>
      <b/>
      <u/>
      <sz val="14"/>
      <color indexed="8"/>
      <name val="Calibri"/>
      <family val="2"/>
      <charset val="238"/>
    </font>
    <font>
      <sz val="11"/>
      <color rgb="FF00B050"/>
      <name val="Calibri"/>
      <family val="2"/>
      <charset val="238"/>
      <scheme val="minor"/>
    </font>
    <font>
      <sz val="20"/>
      <color indexed="8"/>
      <name val="Calibri"/>
      <family val="2"/>
      <charset val="238"/>
    </font>
    <font>
      <sz val="20"/>
      <name val="Calibri"/>
      <family val="2"/>
      <charset val="238"/>
    </font>
    <font>
      <sz val="18"/>
      <color indexed="8"/>
      <name val="Calibri"/>
      <family val="2"/>
      <charset val="238"/>
    </font>
    <font>
      <sz val="16"/>
      <color indexed="8"/>
      <name val="Calibri"/>
      <family val="2"/>
      <charset val="238"/>
    </font>
    <font>
      <b/>
      <sz val="16"/>
      <color indexed="8"/>
      <name val="Calibri"/>
      <family val="2"/>
      <charset val="238"/>
    </font>
    <font>
      <sz val="16"/>
      <color theme="1"/>
      <name val="Calibri"/>
      <family val="2"/>
      <charset val="238"/>
      <scheme val="minor"/>
    </font>
    <font>
      <b/>
      <sz val="26"/>
      <color indexed="8"/>
      <name val="Calibri"/>
      <family val="2"/>
      <charset val="238"/>
    </font>
    <font>
      <b/>
      <sz val="20"/>
      <color indexed="8"/>
      <name val="Calibri"/>
      <family val="2"/>
      <charset val="238"/>
    </font>
    <font>
      <b/>
      <sz val="18"/>
      <color indexed="8"/>
      <name val="Calibri"/>
      <family val="2"/>
      <charset val="238"/>
    </font>
    <font>
      <sz val="20"/>
      <color theme="1"/>
      <name val="Calibri"/>
      <family val="2"/>
      <charset val="238"/>
      <scheme val="minor"/>
    </font>
    <font>
      <b/>
      <i/>
      <sz val="16"/>
      <color theme="1"/>
      <name val="Calibri"/>
      <family val="2"/>
      <charset val="238"/>
      <scheme val="minor"/>
    </font>
    <font>
      <sz val="14"/>
      <color theme="1"/>
      <name val="Calibri"/>
      <family val="2"/>
      <charset val="238"/>
      <scheme val="minor"/>
    </font>
    <font>
      <sz val="12"/>
      <color theme="1"/>
      <name val="Calibri"/>
      <family val="2"/>
      <charset val="238"/>
      <scheme val="minor"/>
    </font>
  </fonts>
  <fills count="13">
    <fill>
      <patternFill patternType="none"/>
    </fill>
    <fill>
      <patternFill patternType="gray125"/>
    </fill>
    <fill>
      <patternFill patternType="solid">
        <fgColor rgb="FFDFF9B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CD1AE"/>
        <bgColor indexed="64"/>
      </patternFill>
    </fill>
    <fill>
      <patternFill patternType="solid">
        <fgColor indexed="42"/>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97">
    <xf numFmtId="0" fontId="0" fillId="0" borderId="0" xfId="0"/>
    <xf numFmtId="0" fontId="0" fillId="0" borderId="1" xfId="0" applyBorder="1"/>
    <xf numFmtId="0" fontId="1" fillId="0" borderId="1"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2" borderId="6" xfId="0" applyFont="1" applyFill="1" applyBorder="1" applyAlignment="1">
      <alignment horizontal="center" vertical="center" wrapText="1"/>
    </xf>
    <xf numFmtId="4" fontId="1" fillId="3" borderId="6" xfId="0" applyNumberFormat="1"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4" fontId="1" fillId="5" borderId="6" xfId="0" applyNumberFormat="1" applyFont="1" applyFill="1" applyBorder="1" applyAlignment="1">
      <alignment horizontal="center" vertical="center" wrapText="1"/>
    </xf>
    <xf numFmtId="0" fontId="1" fillId="6" borderId="6" xfId="0" applyFont="1" applyFill="1" applyBorder="1" applyAlignment="1">
      <alignment horizontal="center" vertical="center" wrapText="1"/>
    </xf>
    <xf numFmtId="1" fontId="1" fillId="7" borderId="6"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6" xfId="0" applyBorder="1"/>
    <xf numFmtId="164" fontId="0" fillId="0" borderId="0" xfId="0" applyNumberFormat="1"/>
    <xf numFmtId="0" fontId="0" fillId="0" borderId="0" xfId="0" applyAlignment="1">
      <alignment wrapText="1"/>
    </xf>
    <xf numFmtId="49" fontId="0" fillId="0" borderId="0" xfId="0" applyNumberFormat="1"/>
    <xf numFmtId="4" fontId="0" fillId="0" borderId="0" xfId="0" applyNumberFormat="1"/>
    <xf numFmtId="1" fontId="0" fillId="0" borderId="0" xfId="0" applyNumberFormat="1"/>
    <xf numFmtId="0" fontId="3" fillId="0" borderId="0" xfId="0" applyFont="1"/>
    <xf numFmtId="0" fontId="4" fillId="0" borderId="0" xfId="0" applyFont="1"/>
    <xf numFmtId="4" fontId="4" fillId="0" borderId="0" xfId="0" applyNumberFormat="1" applyFont="1"/>
    <xf numFmtId="49" fontId="5" fillId="0" borderId="0" xfId="0" applyNumberFormat="1" applyFont="1"/>
    <xf numFmtId="0" fontId="6" fillId="8" borderId="0" xfId="0" applyFont="1" applyFill="1"/>
    <xf numFmtId="0" fontId="8" fillId="8" borderId="0" xfId="0" applyFont="1" applyFill="1"/>
    <xf numFmtId="4" fontId="8" fillId="8" borderId="0" xfId="0" applyNumberFormat="1" applyFont="1" applyFill="1"/>
    <xf numFmtId="1" fontId="8" fillId="8" borderId="0" xfId="0" applyNumberFormat="1" applyFont="1" applyFill="1"/>
    <xf numFmtId="1" fontId="9" fillId="3" borderId="23" xfId="0" applyNumberFormat="1"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0" xfId="0" applyFont="1" applyFill="1" applyAlignment="1">
      <alignment horizontal="center" vertical="center" wrapText="1"/>
    </xf>
    <xf numFmtId="0" fontId="9" fillId="6" borderId="17"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4" xfId="0" applyFont="1" applyFill="1" applyBorder="1" applyAlignment="1">
      <alignment horizontal="center" vertical="center" wrapText="1"/>
    </xf>
    <xf numFmtId="1" fontId="9" fillId="6" borderId="27" xfId="0" applyNumberFormat="1" applyFont="1" applyFill="1" applyBorder="1" applyAlignment="1">
      <alignment horizontal="center" vertical="center" wrapText="1"/>
    </xf>
    <xf numFmtId="0" fontId="9" fillId="6" borderId="28" xfId="0" applyFont="1" applyFill="1" applyBorder="1" applyAlignment="1">
      <alignment horizontal="center" vertical="center" wrapText="1"/>
    </xf>
    <xf numFmtId="0" fontId="11" fillId="10" borderId="32" xfId="0" applyFont="1" applyFill="1" applyBorder="1" applyAlignment="1">
      <alignment horizontal="center" vertical="center"/>
    </xf>
    <xf numFmtId="0" fontId="11" fillId="10" borderId="9"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32"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32" xfId="0" applyFont="1" applyFill="1" applyBorder="1" applyAlignment="1">
      <alignment horizontal="center" vertical="center"/>
    </xf>
    <xf numFmtId="0" fontId="11" fillId="5" borderId="32" xfId="0" applyFont="1" applyFill="1" applyBorder="1" applyAlignment="1">
      <alignment horizontal="center" vertical="center"/>
    </xf>
    <xf numFmtId="0" fontId="11" fillId="6" borderId="32" xfId="0" applyFont="1" applyFill="1" applyBorder="1" applyAlignment="1">
      <alignment horizontal="center" vertical="center"/>
    </xf>
    <xf numFmtId="0" fontId="11" fillId="12" borderId="32" xfId="0" applyFont="1" applyFill="1" applyBorder="1" applyAlignment="1">
      <alignment horizontal="center" vertical="center"/>
    </xf>
    <xf numFmtId="0" fontId="11" fillId="12" borderId="10" xfId="0" applyFont="1" applyFill="1" applyBorder="1" applyAlignment="1">
      <alignment horizontal="center" vertical="center"/>
    </xf>
    <xf numFmtId="0" fontId="10" fillId="9" borderId="33" xfId="0" applyFont="1" applyFill="1" applyBorder="1" applyAlignment="1">
      <alignment horizontal="center" vertical="center"/>
    </xf>
    <xf numFmtId="0" fontId="9" fillId="9" borderId="34" xfId="0" applyFont="1" applyFill="1" applyBorder="1" applyAlignment="1">
      <alignment vertical="center" wrapText="1"/>
    </xf>
    <xf numFmtId="1" fontId="6" fillId="11" borderId="33" xfId="0" applyNumberFormat="1" applyFont="1" applyFill="1" applyBorder="1" applyAlignment="1">
      <alignment horizontal="center" vertical="center" wrapText="1"/>
    </xf>
    <xf numFmtId="4" fontId="6" fillId="11" borderId="34" xfId="0" applyNumberFormat="1" applyFont="1" applyFill="1" applyBorder="1" applyAlignment="1">
      <alignment horizontal="right" vertical="center" wrapText="1"/>
    </xf>
    <xf numFmtId="1" fontId="6" fillId="3" borderId="35" xfId="0" applyNumberFormat="1" applyFont="1" applyFill="1" applyBorder="1" applyAlignment="1">
      <alignment horizontal="center" vertical="center"/>
    </xf>
    <xf numFmtId="4" fontId="6" fillId="3" borderId="5" xfId="0" applyNumberFormat="1" applyFont="1" applyFill="1" applyBorder="1" applyAlignment="1">
      <alignment horizontal="right" vertical="center"/>
    </xf>
    <xf numFmtId="4" fontId="6" fillId="3" borderId="34" xfId="0" applyNumberFormat="1" applyFont="1" applyFill="1" applyBorder="1" applyAlignment="1">
      <alignment horizontal="right" vertical="center"/>
    </xf>
    <xf numFmtId="1" fontId="6" fillId="12" borderId="33" xfId="0" applyNumberFormat="1" applyFont="1" applyFill="1" applyBorder="1" applyAlignment="1">
      <alignment horizontal="center" vertical="center"/>
    </xf>
    <xf numFmtId="4" fontId="6" fillId="12" borderId="33" xfId="0" applyNumberFormat="1" applyFont="1" applyFill="1" applyBorder="1" applyAlignment="1">
      <alignment horizontal="right" vertical="center"/>
    </xf>
    <xf numFmtId="1" fontId="6" fillId="5" borderId="33" xfId="0" applyNumberFormat="1" applyFont="1" applyFill="1" applyBorder="1" applyAlignment="1">
      <alignment horizontal="center" vertical="center"/>
    </xf>
    <xf numFmtId="4" fontId="6" fillId="5" borderId="36" xfId="0" applyNumberFormat="1" applyFont="1" applyFill="1" applyBorder="1" applyAlignment="1">
      <alignment horizontal="right" vertical="center"/>
    </xf>
    <xf numFmtId="1" fontId="6" fillId="6" borderId="33" xfId="0" applyNumberFormat="1" applyFont="1" applyFill="1" applyBorder="1" applyAlignment="1">
      <alignment horizontal="center" vertical="center"/>
    </xf>
    <xf numFmtId="4" fontId="6" fillId="6" borderId="34" xfId="0" applyNumberFormat="1" applyFont="1" applyFill="1" applyBorder="1" applyAlignment="1">
      <alignment horizontal="right" vertical="center"/>
    </xf>
    <xf numFmtId="4" fontId="6" fillId="12" borderId="34" xfId="0" applyNumberFormat="1" applyFont="1" applyFill="1" applyBorder="1" applyAlignment="1">
      <alignment horizontal="right" vertical="center"/>
    </xf>
    <xf numFmtId="10" fontId="6" fillId="12" borderId="33" xfId="0" applyNumberFormat="1" applyFont="1" applyFill="1" applyBorder="1" applyAlignment="1">
      <alignment horizontal="center" vertical="center"/>
    </xf>
    <xf numFmtId="10" fontId="6" fillId="12" borderId="5" xfId="0" applyNumberFormat="1" applyFont="1" applyFill="1" applyBorder="1" applyAlignment="1">
      <alignment horizontal="center" vertical="center"/>
    </xf>
    <xf numFmtId="10" fontId="6" fillId="12" borderId="37" xfId="0" applyNumberFormat="1" applyFont="1" applyFill="1" applyBorder="1" applyAlignment="1">
      <alignment horizontal="center" vertical="center" wrapText="1"/>
    </xf>
    <xf numFmtId="0" fontId="10" fillId="9" borderId="38" xfId="0" applyFont="1" applyFill="1" applyBorder="1" applyAlignment="1">
      <alignment horizontal="center" vertical="center"/>
    </xf>
    <xf numFmtId="0" fontId="9" fillId="9" borderId="39" xfId="0" applyFont="1" applyFill="1" applyBorder="1" applyAlignment="1">
      <alignment vertical="center" wrapText="1"/>
    </xf>
    <xf numFmtId="1" fontId="6" fillId="11" borderId="38" xfId="0" applyNumberFormat="1" applyFont="1" applyFill="1" applyBorder="1" applyAlignment="1">
      <alignment horizontal="center" vertical="center" wrapText="1"/>
    </xf>
    <xf numFmtId="4" fontId="6" fillId="11" borderId="39" xfId="0" applyNumberFormat="1" applyFont="1" applyFill="1" applyBorder="1" applyAlignment="1">
      <alignment horizontal="right" vertical="center" wrapText="1"/>
    </xf>
    <xf numFmtId="1" fontId="6" fillId="3" borderId="4" xfId="0" applyNumberFormat="1" applyFont="1" applyFill="1" applyBorder="1" applyAlignment="1">
      <alignment horizontal="center" vertical="center"/>
    </xf>
    <xf numFmtId="4" fontId="6" fillId="3" borderId="6" xfId="0" applyNumberFormat="1" applyFont="1" applyFill="1" applyBorder="1" applyAlignment="1">
      <alignment horizontal="right" vertical="center"/>
    </xf>
    <xf numFmtId="4" fontId="6" fillId="3" borderId="39" xfId="0" applyNumberFormat="1" applyFont="1" applyFill="1" applyBorder="1" applyAlignment="1">
      <alignment horizontal="right" vertical="center"/>
    </xf>
    <xf numFmtId="1" fontId="6" fillId="5" borderId="38" xfId="0" applyNumberFormat="1" applyFont="1" applyFill="1" applyBorder="1" applyAlignment="1">
      <alignment horizontal="center" vertical="center"/>
    </xf>
    <xf numFmtId="4" fontId="6" fillId="5" borderId="3" xfId="0" applyNumberFormat="1" applyFont="1" applyFill="1" applyBorder="1" applyAlignment="1">
      <alignment horizontal="right" vertical="center"/>
    </xf>
    <xf numFmtId="1" fontId="6" fillId="6" borderId="38" xfId="0" applyNumberFormat="1" applyFont="1" applyFill="1" applyBorder="1" applyAlignment="1">
      <alignment horizontal="center" vertical="center"/>
    </xf>
    <xf numFmtId="4" fontId="6" fillId="6" borderId="39" xfId="0" applyNumberFormat="1" applyFont="1" applyFill="1" applyBorder="1" applyAlignment="1">
      <alignment horizontal="right" vertical="center"/>
    </xf>
    <xf numFmtId="0" fontId="10" fillId="9" borderId="29" xfId="0" applyFont="1" applyFill="1" applyBorder="1" applyAlignment="1">
      <alignment horizontal="center" vertical="center"/>
    </xf>
    <xf numFmtId="0" fontId="9" fillId="9" borderId="31" xfId="0" applyFont="1" applyFill="1" applyBorder="1" applyAlignment="1">
      <alignment vertical="center" wrapText="1"/>
    </xf>
    <xf numFmtId="1" fontId="6" fillId="11" borderId="42" xfId="0" applyNumberFormat="1" applyFont="1" applyFill="1" applyBorder="1" applyAlignment="1">
      <alignment horizontal="center" vertical="center" wrapText="1"/>
    </xf>
    <xf numFmtId="4" fontId="6" fillId="11" borderId="22" xfId="0" applyNumberFormat="1" applyFont="1" applyFill="1" applyBorder="1" applyAlignment="1">
      <alignment horizontal="right" vertical="center" wrapText="1"/>
    </xf>
    <xf numFmtId="1" fontId="6" fillId="3" borderId="2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 fontId="6" fillId="3" borderId="22" xfId="0" applyNumberFormat="1" applyFont="1" applyFill="1" applyBorder="1" applyAlignment="1">
      <alignment horizontal="right" vertical="center"/>
    </xf>
    <xf numFmtId="1" fontId="6" fillId="12" borderId="17" xfId="0" applyNumberFormat="1" applyFont="1" applyFill="1" applyBorder="1" applyAlignment="1">
      <alignment horizontal="center" vertical="center"/>
    </xf>
    <xf numFmtId="4" fontId="6" fillId="12" borderId="17" xfId="0" applyNumberFormat="1" applyFont="1" applyFill="1" applyBorder="1" applyAlignment="1">
      <alignment horizontal="right" vertical="center"/>
    </xf>
    <xf numFmtId="1" fontId="6" fillId="5" borderId="42" xfId="0" applyNumberFormat="1" applyFont="1" applyFill="1" applyBorder="1" applyAlignment="1">
      <alignment horizontal="center" vertical="center"/>
    </xf>
    <xf numFmtId="4" fontId="6" fillId="5" borderId="43" xfId="0" applyNumberFormat="1" applyFont="1" applyFill="1" applyBorder="1" applyAlignment="1">
      <alignment horizontal="right" vertical="center"/>
    </xf>
    <xf numFmtId="1" fontId="6" fillId="6" borderId="42" xfId="0" applyNumberFormat="1" applyFont="1" applyFill="1" applyBorder="1" applyAlignment="1">
      <alignment horizontal="center" vertical="center"/>
    </xf>
    <xf numFmtId="4" fontId="6" fillId="6" borderId="22" xfId="0" applyNumberFormat="1" applyFont="1" applyFill="1" applyBorder="1" applyAlignment="1">
      <alignment horizontal="right" vertical="center"/>
    </xf>
    <xf numFmtId="165" fontId="13" fillId="12" borderId="32" xfId="0" applyNumberFormat="1" applyFont="1" applyFill="1" applyBorder="1" applyAlignment="1">
      <alignment horizontal="right" vertical="center" wrapText="1"/>
    </xf>
    <xf numFmtId="1" fontId="13" fillId="12" borderId="32" xfId="0" applyNumberFormat="1" applyFont="1" applyFill="1" applyBorder="1" applyAlignment="1">
      <alignment horizontal="center" vertical="center" wrapText="1"/>
    </xf>
    <xf numFmtId="4" fontId="13" fillId="12" borderId="32" xfId="0" applyNumberFormat="1" applyFont="1" applyFill="1" applyBorder="1" applyAlignment="1">
      <alignment horizontal="right" vertical="center" wrapText="1"/>
    </xf>
    <xf numFmtId="4" fontId="13" fillId="12" borderId="44" xfId="0" applyNumberFormat="1" applyFont="1" applyFill="1" applyBorder="1" applyAlignment="1">
      <alignment horizontal="right" vertical="center" wrapText="1"/>
    </xf>
    <xf numFmtId="1" fontId="13" fillId="12" borderId="9" xfId="0" applyNumberFormat="1" applyFont="1" applyFill="1" applyBorder="1" applyAlignment="1">
      <alignment horizontal="center" vertical="center" wrapText="1"/>
    </xf>
    <xf numFmtId="4" fontId="13" fillId="12" borderId="9" xfId="0" applyNumberFormat="1" applyFont="1" applyFill="1" applyBorder="1" applyAlignment="1">
      <alignment horizontal="right" vertical="center" wrapText="1"/>
    </xf>
    <xf numFmtId="4" fontId="13" fillId="12" borderId="27" xfId="0" applyNumberFormat="1" applyFont="1" applyFill="1" applyBorder="1" applyAlignment="1">
      <alignment horizontal="right" vertical="center" wrapText="1"/>
    </xf>
    <xf numFmtId="10" fontId="13" fillId="12" borderId="9" xfId="0" applyNumberFormat="1" applyFont="1" applyFill="1" applyBorder="1" applyAlignment="1">
      <alignment horizontal="center" vertical="center" wrapText="1"/>
    </xf>
    <xf numFmtId="10" fontId="13" fillId="12" borderId="32" xfId="0" applyNumberFormat="1" applyFont="1" applyFill="1" applyBorder="1" applyAlignment="1">
      <alignment horizontal="center" vertical="center" wrapText="1"/>
    </xf>
    <xf numFmtId="166" fontId="10" fillId="0" borderId="9" xfId="0" applyNumberFormat="1" applyFont="1" applyBorder="1" applyAlignment="1">
      <alignment vertical="center" wrapText="1"/>
    </xf>
    <xf numFmtId="166" fontId="10" fillId="0" borderId="10" xfId="0" applyNumberFormat="1" applyFont="1" applyBorder="1" applyAlignment="1">
      <alignment vertical="center" wrapText="1"/>
    </xf>
    <xf numFmtId="166" fontId="10" fillId="12" borderId="32" xfId="0" applyNumberFormat="1" applyFont="1" applyFill="1" applyBorder="1" applyAlignment="1">
      <alignment vertical="center" wrapText="1"/>
    </xf>
    <xf numFmtId="167" fontId="13" fillId="0" borderId="32" xfId="0" applyNumberFormat="1" applyFont="1" applyBorder="1" applyAlignment="1">
      <alignment horizontal="right" vertical="center" wrapText="1"/>
    </xf>
    <xf numFmtId="166" fontId="14" fillId="12" borderId="32" xfId="0" applyNumberFormat="1" applyFont="1" applyFill="1" applyBorder="1" applyAlignment="1">
      <alignment horizontal="right" vertical="center" wrapText="1"/>
    </xf>
    <xf numFmtId="166" fontId="9" fillId="12" borderId="32" xfId="0" applyNumberFormat="1" applyFont="1" applyFill="1" applyBorder="1" applyAlignment="1">
      <alignment horizontal="right" vertical="center" wrapText="1"/>
    </xf>
    <xf numFmtId="0" fontId="10" fillId="0" borderId="0" xfId="0" applyFont="1" applyAlignment="1">
      <alignment horizontal="center" vertical="center" wrapText="1"/>
    </xf>
    <xf numFmtId="165" fontId="14" fillId="0" borderId="0" xfId="0" applyNumberFormat="1" applyFont="1" applyAlignment="1">
      <alignment horizontal="right" vertical="center" wrapText="1"/>
    </xf>
    <xf numFmtId="3" fontId="14" fillId="0" borderId="0" xfId="0" applyNumberFormat="1" applyFont="1" applyAlignment="1">
      <alignment horizontal="right" vertical="center" wrapText="1"/>
    </xf>
    <xf numFmtId="4" fontId="14" fillId="0" borderId="0" xfId="0" applyNumberFormat="1" applyFont="1" applyAlignment="1">
      <alignment horizontal="right" vertical="center" wrapText="1"/>
    </xf>
    <xf numFmtId="0" fontId="14" fillId="0" borderId="0" xfId="0" applyFont="1" applyAlignment="1">
      <alignment horizontal="right" vertical="center" wrapText="1"/>
    </xf>
    <xf numFmtId="1" fontId="14" fillId="0" borderId="0" xfId="0" applyNumberFormat="1" applyFont="1" applyAlignment="1">
      <alignment horizontal="right" vertical="center" wrapText="1"/>
    </xf>
    <xf numFmtId="0" fontId="15" fillId="0" borderId="0" xfId="0" applyFont="1" applyAlignment="1">
      <alignment horizontal="right"/>
    </xf>
    <xf numFmtId="168" fontId="15" fillId="0" borderId="0" xfId="0" applyNumberFormat="1" applyFont="1" applyAlignment="1">
      <alignment horizontal="left"/>
    </xf>
    <xf numFmtId="169" fontId="6" fillId="0" borderId="0" xfId="0" applyNumberFormat="1" applyFont="1" applyAlignment="1">
      <alignment horizontal="center" vertical="center"/>
    </xf>
    <xf numFmtId="10" fontId="14" fillId="0" borderId="0" xfId="0" applyNumberFormat="1" applyFont="1" applyAlignment="1">
      <alignment horizontal="right" vertical="center" wrapText="1"/>
    </xf>
    <xf numFmtId="10" fontId="9" fillId="0" borderId="0" xfId="0" applyNumberFormat="1" applyFont="1" applyAlignment="1">
      <alignment horizontal="right" vertical="center" wrapText="1"/>
    </xf>
    <xf numFmtId="0" fontId="0" fillId="0" borderId="0" xfId="0" applyAlignment="1">
      <alignment horizontal="left" vertical="top" wrapText="1"/>
    </xf>
    <xf numFmtId="0" fontId="17" fillId="0" borderId="0" xfId="0" applyFont="1"/>
    <xf numFmtId="0" fontId="18" fillId="0" borderId="0" xfId="0" applyFont="1" applyAlignment="1">
      <alignment horizontal="left" vertical="center"/>
    </xf>
    <xf numFmtId="0" fontId="0" fillId="0" borderId="0" xfId="0" applyAlignment="1">
      <alignment horizontal="right"/>
    </xf>
    <xf numFmtId="170" fontId="0" fillId="0" borderId="0" xfId="0" applyNumberFormat="1" applyAlignment="1">
      <alignment horizontal="right"/>
    </xf>
    <xf numFmtId="170" fontId="0" fillId="0" borderId="0" xfId="0" applyNumberFormat="1"/>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6" fillId="0" borderId="45" xfId="0" applyFont="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9" fillId="12" borderId="12"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12" borderId="30"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31" xfId="0" applyFont="1" applyFill="1" applyBorder="1" applyAlignment="1">
      <alignment horizontal="center" vertical="center" wrapText="1"/>
    </xf>
    <xf numFmtId="0" fontId="11" fillId="9" borderId="9" xfId="0" applyFont="1" applyFill="1" applyBorder="1" applyAlignment="1">
      <alignment horizontal="center" vertical="center"/>
    </xf>
    <xf numFmtId="0" fontId="11" fillId="9" borderId="10" xfId="0" applyFont="1" applyFill="1" applyBorder="1" applyAlignment="1">
      <alignment horizontal="center" vertical="center"/>
    </xf>
    <xf numFmtId="165" fontId="12" fillId="12" borderId="16" xfId="0" applyNumberFormat="1" applyFont="1" applyFill="1" applyBorder="1" applyAlignment="1">
      <alignment horizontal="center" vertical="center" textRotation="90" wrapText="1"/>
    </xf>
    <xf numFmtId="165" fontId="12" fillId="12" borderId="40" xfId="0" applyNumberFormat="1" applyFont="1" applyFill="1" applyBorder="1" applyAlignment="1">
      <alignment horizontal="center" vertical="center" textRotation="90" wrapText="1"/>
    </xf>
    <xf numFmtId="165" fontId="12" fillId="12" borderId="15" xfId="0" applyNumberFormat="1" applyFont="1" applyFill="1" applyBorder="1" applyAlignment="1">
      <alignment horizontal="center" vertical="center" textRotation="90" wrapText="1"/>
    </xf>
    <xf numFmtId="165" fontId="12" fillId="12" borderId="41" xfId="0" applyNumberFormat="1" applyFont="1" applyFill="1" applyBorder="1" applyAlignment="1">
      <alignment horizontal="center" vertical="center" textRotation="90" wrapText="1"/>
    </xf>
    <xf numFmtId="4" fontId="10" fillId="3" borderId="11" xfId="0" applyNumberFormat="1" applyFont="1" applyFill="1" applyBorder="1" applyAlignment="1">
      <alignment horizontal="center" vertical="center" wrapText="1"/>
    </xf>
    <xf numFmtId="4" fontId="9" fillId="3" borderId="11" xfId="0" applyNumberFormat="1"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7" xfId="0" applyFont="1" applyFill="1" applyBorder="1" applyAlignment="1">
      <alignment horizontal="center" vertical="center"/>
    </xf>
    <xf numFmtId="0" fontId="9" fillId="10" borderId="0" xfId="0" applyFont="1" applyFill="1" applyAlignment="1">
      <alignment horizontal="center" vertical="center" wrapText="1"/>
    </xf>
    <xf numFmtId="0" fontId="9" fillId="10" borderId="0" xfId="0" applyFont="1" applyFill="1" applyAlignment="1">
      <alignment horizontal="center" vertical="center"/>
    </xf>
    <xf numFmtId="0" fontId="9" fillId="11" borderId="18" xfId="0" applyFont="1" applyFill="1" applyBorder="1" applyAlignment="1">
      <alignment horizontal="center" vertical="center" wrapText="1"/>
    </xf>
    <xf numFmtId="0" fontId="9" fillId="11" borderId="20" xfId="0" applyFont="1" applyFill="1" applyBorder="1" applyAlignment="1">
      <alignment horizontal="center" vertical="center" wrapText="1"/>
    </xf>
    <xf numFmtId="4" fontId="9" fillId="3" borderId="19" xfId="0" applyNumberFormat="1" applyFont="1" applyFill="1" applyBorder="1" applyAlignment="1">
      <alignment horizontal="center" vertical="center" wrapText="1"/>
    </xf>
    <xf numFmtId="4" fontId="9" fillId="3" borderId="21" xfId="0" applyNumberFormat="1" applyFont="1" applyFill="1" applyBorder="1" applyAlignment="1">
      <alignment horizontal="center" vertical="center" wrapText="1"/>
    </xf>
    <xf numFmtId="4" fontId="9" fillId="3" borderId="13"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4" fontId="9" fillId="3" borderId="14" xfId="0" applyNumberFormat="1" applyFont="1" applyFill="1" applyBorder="1" applyAlignment="1">
      <alignment horizontal="center" vertical="center" wrapText="1"/>
    </xf>
    <xf numFmtId="4" fontId="9" fillId="3" borderId="22" xfId="0" applyNumberFormat="1" applyFont="1" applyFill="1" applyBorder="1" applyAlignment="1">
      <alignment horizontal="center" vertical="center" wrapText="1"/>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16" xfId="0" applyFont="1" applyFill="1" applyBorder="1" applyAlignment="1">
      <alignment horizontal="center" vertical="center"/>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A62C5-0AC4-4D04-8649-AB6E7B85FCA4}">
  <dimension ref="A1:Y1326"/>
  <sheetViews>
    <sheetView tabSelected="1" topLeftCell="A1300" workbookViewId="0">
      <selection activeCell="B1303" sqref="B1303"/>
    </sheetView>
  </sheetViews>
  <sheetFormatPr defaultRowHeight="15" x14ac:dyDescent="0.25"/>
  <cols>
    <col min="2" max="2" width="55.5703125" customWidth="1"/>
    <col min="3" max="3" width="26" customWidth="1"/>
    <col min="4" max="4" width="26.7109375" customWidth="1"/>
    <col min="5" max="5" width="22.42578125" customWidth="1"/>
    <col min="6" max="6" width="26.7109375" customWidth="1"/>
    <col min="7" max="7" width="19.42578125" customWidth="1"/>
    <col min="8" max="8" width="28" customWidth="1"/>
    <col min="9" max="9" width="23.42578125" customWidth="1"/>
    <col min="10" max="10" width="29.5703125" customWidth="1"/>
    <col min="11" max="11" width="27.140625" customWidth="1"/>
    <col min="12" max="12" width="33.28515625" customWidth="1"/>
    <col min="13" max="13" width="22.85546875" customWidth="1"/>
    <col min="14" max="14" width="30.85546875" customWidth="1"/>
    <col min="15" max="15" width="25.7109375" customWidth="1"/>
    <col min="16" max="16" width="33.7109375" customWidth="1"/>
    <col min="17" max="17" width="27" customWidth="1"/>
    <col min="18" max="18" width="31.28515625" customWidth="1"/>
    <col min="19" max="19" width="26.5703125" customWidth="1"/>
    <col min="20" max="20" width="32.7109375" customWidth="1"/>
    <col min="21" max="21" width="26" customWidth="1"/>
    <col min="22" max="22" width="34.7109375" customWidth="1"/>
    <col min="23" max="23" width="24.140625" customWidth="1"/>
    <col min="24" max="24" width="20.42578125" customWidth="1"/>
    <col min="25" max="25" width="19.42578125" customWidth="1"/>
  </cols>
  <sheetData>
    <row r="1" spans="1:25" x14ac:dyDescent="0.25">
      <c r="A1" s="19"/>
      <c r="F1" s="20"/>
      <c r="H1" s="20"/>
      <c r="I1" s="21"/>
      <c r="J1" s="20"/>
      <c r="K1" s="21"/>
      <c r="L1" s="20"/>
      <c r="M1" s="21"/>
      <c r="N1" s="20"/>
      <c r="P1" s="20"/>
      <c r="R1" s="20"/>
      <c r="S1" s="21"/>
      <c r="T1" s="20"/>
      <c r="V1" s="20"/>
      <c r="W1" s="20"/>
      <c r="X1" s="21"/>
      <c r="Y1" s="20"/>
    </row>
    <row r="2" spans="1:25" ht="26.25" x14ac:dyDescent="0.4">
      <c r="A2" s="19"/>
      <c r="B2" s="22" t="s">
        <v>100</v>
      </c>
      <c r="C2" s="23"/>
      <c r="D2" s="23"/>
      <c r="E2" s="23"/>
      <c r="F2" s="24"/>
      <c r="G2" s="23"/>
      <c r="H2" s="20"/>
      <c r="I2" s="21"/>
      <c r="J2" s="20"/>
      <c r="K2" s="21"/>
      <c r="L2" s="20"/>
      <c r="M2" s="21"/>
      <c r="N2" s="20"/>
      <c r="P2" s="20"/>
      <c r="R2" s="20"/>
      <c r="S2" s="21"/>
      <c r="T2" s="20"/>
      <c r="V2" s="20"/>
      <c r="W2" s="20"/>
      <c r="X2" s="21"/>
      <c r="Y2" s="20"/>
    </row>
    <row r="3" spans="1:25" ht="26.25" x14ac:dyDescent="0.4">
      <c r="A3" s="25"/>
      <c r="B3" s="26" t="s">
        <v>101</v>
      </c>
      <c r="C3" s="27"/>
      <c r="D3" s="27"/>
      <c r="E3" s="27"/>
      <c r="F3" s="28"/>
      <c r="G3" s="27"/>
      <c r="H3" s="28"/>
      <c r="I3" s="29"/>
      <c r="J3" s="28"/>
      <c r="K3" s="29"/>
      <c r="L3" s="28"/>
      <c r="M3" s="29"/>
      <c r="N3" s="28"/>
      <c r="O3" s="27"/>
      <c r="P3" s="28"/>
      <c r="Q3" s="27"/>
      <c r="R3" s="28"/>
      <c r="S3" s="29"/>
      <c r="T3" s="28"/>
      <c r="U3" s="27"/>
      <c r="V3" s="28"/>
      <c r="W3" s="28"/>
      <c r="X3" s="29"/>
      <c r="Y3" s="28"/>
    </row>
    <row r="4" spans="1:25" ht="15.75" thickBot="1" x14ac:dyDescent="0.3"/>
    <row r="5" spans="1:25" ht="52.5" customHeight="1" thickBot="1" x14ac:dyDescent="0.3">
      <c r="A5" s="169" t="s">
        <v>159</v>
      </c>
      <c r="B5" s="170"/>
      <c r="C5" s="173" t="s">
        <v>102</v>
      </c>
      <c r="D5" s="174"/>
      <c r="E5" s="175" t="s">
        <v>0</v>
      </c>
      <c r="F5" s="176"/>
      <c r="G5" s="177" t="s">
        <v>103</v>
      </c>
      <c r="H5" s="177"/>
      <c r="I5" s="177"/>
      <c r="J5" s="177"/>
      <c r="K5" s="177"/>
      <c r="L5" s="178"/>
      <c r="M5" s="179" t="s">
        <v>104</v>
      </c>
      <c r="N5" s="180"/>
      <c r="O5" s="180"/>
      <c r="P5" s="181"/>
      <c r="Q5" s="154" t="s">
        <v>105</v>
      </c>
      <c r="R5" s="152"/>
      <c r="S5" s="152"/>
      <c r="T5" s="152"/>
      <c r="U5" s="152"/>
      <c r="V5" s="153"/>
      <c r="W5" s="155" t="s">
        <v>106</v>
      </c>
      <c r="X5" s="156"/>
      <c r="Y5" s="138"/>
    </row>
    <row r="6" spans="1:25" ht="52.5" customHeight="1" thickBot="1" x14ac:dyDescent="0.3">
      <c r="A6" s="171"/>
      <c r="B6" s="172"/>
      <c r="C6" s="157" t="s">
        <v>107</v>
      </c>
      <c r="D6" s="159" t="s">
        <v>108</v>
      </c>
      <c r="E6" s="161" t="s">
        <v>10</v>
      </c>
      <c r="F6" s="161" t="s">
        <v>11</v>
      </c>
      <c r="G6" s="163" t="s">
        <v>12</v>
      </c>
      <c r="H6" s="165" t="s">
        <v>13</v>
      </c>
      <c r="I6" s="165" t="s">
        <v>14</v>
      </c>
      <c r="J6" s="167" t="s">
        <v>15</v>
      </c>
      <c r="K6" s="146" t="s">
        <v>2</v>
      </c>
      <c r="L6" s="147"/>
      <c r="M6" s="148" t="s">
        <v>109</v>
      </c>
      <c r="N6" s="149"/>
      <c r="O6" s="148" t="s">
        <v>110</v>
      </c>
      <c r="P6" s="149"/>
      <c r="Q6" s="150" t="s">
        <v>111</v>
      </c>
      <c r="R6" s="151"/>
      <c r="S6" s="152" t="s">
        <v>112</v>
      </c>
      <c r="T6" s="153"/>
      <c r="U6" s="154" t="s">
        <v>2</v>
      </c>
      <c r="V6" s="153"/>
      <c r="W6" s="134" t="s">
        <v>113</v>
      </c>
      <c r="X6" s="136" t="s">
        <v>114</v>
      </c>
      <c r="Y6" s="138" t="s">
        <v>115</v>
      </c>
    </row>
    <row r="7" spans="1:25" ht="139.5" customHeight="1" thickBot="1" x14ac:dyDescent="0.3">
      <c r="A7" s="171"/>
      <c r="B7" s="172"/>
      <c r="C7" s="158"/>
      <c r="D7" s="160"/>
      <c r="E7" s="162"/>
      <c r="F7" s="162"/>
      <c r="G7" s="164"/>
      <c r="H7" s="166"/>
      <c r="I7" s="166"/>
      <c r="J7" s="168"/>
      <c r="K7" s="30" t="s">
        <v>16</v>
      </c>
      <c r="L7" s="31" t="s">
        <v>17</v>
      </c>
      <c r="M7" s="32" t="s">
        <v>18</v>
      </c>
      <c r="N7" s="33" t="s">
        <v>19</v>
      </c>
      <c r="O7" s="32" t="s">
        <v>20</v>
      </c>
      <c r="P7" s="33" t="s">
        <v>21</v>
      </c>
      <c r="Q7" s="34" t="s">
        <v>12</v>
      </c>
      <c r="R7" s="35" t="s">
        <v>13</v>
      </c>
      <c r="S7" s="36" t="s">
        <v>22</v>
      </c>
      <c r="T7" s="37" t="s">
        <v>23</v>
      </c>
      <c r="U7" s="38" t="s">
        <v>24</v>
      </c>
      <c r="V7" s="39" t="s">
        <v>25</v>
      </c>
      <c r="W7" s="135"/>
      <c r="X7" s="137"/>
      <c r="Y7" s="139"/>
    </row>
    <row r="8" spans="1:25" ht="38.25" customHeight="1" thickBot="1" x14ac:dyDescent="0.3">
      <c r="A8" s="140">
        <v>1</v>
      </c>
      <c r="B8" s="141"/>
      <c r="C8" s="40">
        <v>2</v>
      </c>
      <c r="D8" s="41">
        <v>3</v>
      </c>
      <c r="E8" s="42">
        <v>4</v>
      </c>
      <c r="F8" s="43">
        <v>5</v>
      </c>
      <c r="G8" s="44">
        <v>6</v>
      </c>
      <c r="H8" s="45">
        <v>7</v>
      </c>
      <c r="I8" s="45">
        <v>8</v>
      </c>
      <c r="J8" s="45">
        <v>9</v>
      </c>
      <c r="K8" s="45">
        <v>10</v>
      </c>
      <c r="L8" s="45">
        <v>11</v>
      </c>
      <c r="M8" s="46">
        <v>12</v>
      </c>
      <c r="N8" s="46">
        <v>13</v>
      </c>
      <c r="O8" s="46">
        <v>14</v>
      </c>
      <c r="P8" s="46">
        <v>15</v>
      </c>
      <c r="Q8" s="47">
        <v>16</v>
      </c>
      <c r="R8" s="47">
        <v>17</v>
      </c>
      <c r="S8" s="47">
        <v>18</v>
      </c>
      <c r="T8" s="47">
        <v>19</v>
      </c>
      <c r="U8" s="47">
        <v>20</v>
      </c>
      <c r="V8" s="47">
        <v>21</v>
      </c>
      <c r="W8" s="48">
        <v>22</v>
      </c>
      <c r="X8" s="48">
        <v>23</v>
      </c>
      <c r="Y8" s="49">
        <v>24</v>
      </c>
    </row>
    <row r="9" spans="1:25" ht="108.75" customHeight="1" x14ac:dyDescent="0.25">
      <c r="A9" s="50">
        <v>1</v>
      </c>
      <c r="B9" s="51" t="s">
        <v>116</v>
      </c>
      <c r="C9" s="142">
        <f>L22</f>
        <v>5296637.6500000004</v>
      </c>
      <c r="D9" s="144">
        <f>C9-V22</f>
        <v>313788.01000000164</v>
      </c>
      <c r="E9" s="52"/>
      <c r="F9" s="53"/>
      <c r="G9" s="54"/>
      <c r="H9" s="55"/>
      <c r="I9" s="54"/>
      <c r="J9" s="56"/>
      <c r="K9" s="57">
        <f>G9+I9</f>
        <v>0</v>
      </c>
      <c r="L9" s="58">
        <f>H9+J9</f>
        <v>0</v>
      </c>
      <c r="M9" s="59"/>
      <c r="N9" s="60"/>
      <c r="O9" s="59"/>
      <c r="P9" s="60"/>
      <c r="Q9" s="61"/>
      <c r="R9" s="62"/>
      <c r="S9" s="61"/>
      <c r="T9" s="62"/>
      <c r="U9" s="57">
        <f>Q9+S9</f>
        <v>0</v>
      </c>
      <c r="V9" s="63">
        <f>R9+T9</f>
        <v>0</v>
      </c>
      <c r="W9" s="64">
        <f>IFERROR(R9/H9,0)</f>
        <v>0</v>
      </c>
      <c r="X9" s="65">
        <f>IFERROR((T9+P9)/J9,0)</f>
        <v>0</v>
      </c>
      <c r="Y9" s="66">
        <f>IFERROR((V9+P9)/L9,0)</f>
        <v>0</v>
      </c>
    </row>
    <row r="10" spans="1:25" ht="87" customHeight="1" x14ac:dyDescent="0.25">
      <c r="A10" s="67">
        <v>2</v>
      </c>
      <c r="B10" s="68" t="s">
        <v>54</v>
      </c>
      <c r="C10" s="142"/>
      <c r="D10" s="144"/>
      <c r="E10" s="69"/>
      <c r="F10" s="70"/>
      <c r="G10" s="71"/>
      <c r="H10" s="72"/>
      <c r="I10" s="71"/>
      <c r="J10" s="73"/>
      <c r="K10" s="57">
        <f t="shared" ref="K10:L21" si="0">G10+I10</f>
        <v>0</v>
      </c>
      <c r="L10" s="58">
        <f t="shared" si="0"/>
        <v>0</v>
      </c>
      <c r="M10" s="74"/>
      <c r="N10" s="75"/>
      <c r="O10" s="74"/>
      <c r="P10" s="75"/>
      <c r="Q10" s="76"/>
      <c r="R10" s="77"/>
      <c r="S10" s="76"/>
      <c r="T10" s="77"/>
      <c r="U10" s="57">
        <f t="shared" ref="U10:V21" si="1">Q10+S10</f>
        <v>0</v>
      </c>
      <c r="V10" s="63">
        <f>R10+T10</f>
        <v>0</v>
      </c>
      <c r="W10" s="64">
        <f t="shared" ref="W10:W21" si="2">IFERROR(R10/H10,0)</f>
        <v>0</v>
      </c>
      <c r="X10" s="65">
        <f t="shared" ref="X10:X22" si="3">IFERROR((T10+P10)/J10,0)</f>
        <v>0</v>
      </c>
      <c r="Y10" s="66">
        <f t="shared" ref="Y10:Y22" si="4">IFERROR((V10+P10)/L10,0)</f>
        <v>0</v>
      </c>
    </row>
    <row r="11" spans="1:25" ht="85.5" customHeight="1" x14ac:dyDescent="0.25">
      <c r="A11" s="67">
        <v>3</v>
      </c>
      <c r="B11" s="68" t="s">
        <v>172</v>
      </c>
      <c r="C11" s="142"/>
      <c r="D11" s="144"/>
      <c r="E11" s="69">
        <v>0</v>
      </c>
      <c r="F11" s="70">
        <v>0</v>
      </c>
      <c r="G11" s="71">
        <v>0</v>
      </c>
      <c r="H11" s="72">
        <v>0</v>
      </c>
      <c r="I11" s="71">
        <v>3</v>
      </c>
      <c r="J11" s="73">
        <v>80000</v>
      </c>
      <c r="K11" s="57">
        <f t="shared" si="0"/>
        <v>3</v>
      </c>
      <c r="L11" s="58">
        <f t="shared" si="0"/>
        <v>80000</v>
      </c>
      <c r="M11" s="74">
        <v>0</v>
      </c>
      <c r="N11" s="75">
        <v>0</v>
      </c>
      <c r="O11" s="74">
        <v>0</v>
      </c>
      <c r="P11" s="75">
        <v>0</v>
      </c>
      <c r="Q11" s="76">
        <v>0</v>
      </c>
      <c r="R11" s="77">
        <v>0</v>
      </c>
      <c r="S11" s="76">
        <v>3</v>
      </c>
      <c r="T11" s="77">
        <v>38450</v>
      </c>
      <c r="U11" s="57">
        <f t="shared" si="1"/>
        <v>3</v>
      </c>
      <c r="V11" s="63">
        <f t="shared" si="1"/>
        <v>38450</v>
      </c>
      <c r="W11" s="64">
        <f t="shared" si="2"/>
        <v>0</v>
      </c>
      <c r="X11" s="65">
        <f t="shared" si="3"/>
        <v>0.48062500000000002</v>
      </c>
      <c r="Y11" s="66">
        <f t="shared" si="4"/>
        <v>0.48062500000000002</v>
      </c>
    </row>
    <row r="12" spans="1:25" ht="137.25" customHeight="1" x14ac:dyDescent="0.25">
      <c r="A12" s="67">
        <v>4</v>
      </c>
      <c r="B12" s="68" t="s">
        <v>32</v>
      </c>
      <c r="C12" s="142"/>
      <c r="D12" s="144"/>
      <c r="E12" s="69">
        <v>10</v>
      </c>
      <c r="F12" s="70">
        <v>621854.17000000004</v>
      </c>
      <c r="G12" s="71">
        <v>4</v>
      </c>
      <c r="H12" s="72">
        <v>240000</v>
      </c>
      <c r="I12" s="71">
        <v>2</v>
      </c>
      <c r="J12" s="73">
        <v>27000</v>
      </c>
      <c r="K12" s="57">
        <f t="shared" si="0"/>
        <v>6</v>
      </c>
      <c r="L12" s="58">
        <f t="shared" si="0"/>
        <v>267000</v>
      </c>
      <c r="M12" s="74">
        <v>0</v>
      </c>
      <c r="N12" s="75">
        <v>0</v>
      </c>
      <c r="O12" s="74">
        <v>0</v>
      </c>
      <c r="P12" s="75">
        <v>0</v>
      </c>
      <c r="Q12" s="76">
        <v>4</v>
      </c>
      <c r="R12" s="77">
        <v>239999.27</v>
      </c>
      <c r="S12" s="76">
        <v>2</v>
      </c>
      <c r="T12" s="77">
        <v>14648</v>
      </c>
      <c r="U12" s="57">
        <f t="shared" si="1"/>
        <v>6</v>
      </c>
      <c r="V12" s="63">
        <f t="shared" si="1"/>
        <v>254647.27</v>
      </c>
      <c r="W12" s="64">
        <f t="shared" si="2"/>
        <v>0.99999695833333324</v>
      </c>
      <c r="X12" s="65">
        <f t="shared" si="3"/>
        <v>0.54251851851851851</v>
      </c>
      <c r="Y12" s="66">
        <f t="shared" si="4"/>
        <v>0.95373509363295872</v>
      </c>
    </row>
    <row r="13" spans="1:25" ht="171.75" customHeight="1" x14ac:dyDescent="0.25">
      <c r="A13" s="67">
        <v>5</v>
      </c>
      <c r="B13" s="68" t="s">
        <v>71</v>
      </c>
      <c r="C13" s="142"/>
      <c r="D13" s="144"/>
      <c r="E13" s="69"/>
      <c r="F13" s="70"/>
      <c r="G13" s="71"/>
      <c r="H13" s="72"/>
      <c r="I13" s="71"/>
      <c r="J13" s="73"/>
      <c r="K13" s="57">
        <f t="shared" si="0"/>
        <v>0</v>
      </c>
      <c r="L13" s="58">
        <f t="shared" si="0"/>
        <v>0</v>
      </c>
      <c r="M13" s="74"/>
      <c r="N13" s="75"/>
      <c r="O13" s="74"/>
      <c r="P13" s="75"/>
      <c r="Q13" s="76"/>
      <c r="R13" s="77"/>
      <c r="S13" s="76"/>
      <c r="T13" s="77"/>
      <c r="U13" s="57">
        <f t="shared" si="1"/>
        <v>0</v>
      </c>
      <c r="V13" s="63">
        <f t="shared" si="1"/>
        <v>0</v>
      </c>
      <c r="W13" s="64">
        <f t="shared" si="2"/>
        <v>0</v>
      </c>
      <c r="X13" s="65">
        <f t="shared" si="3"/>
        <v>0</v>
      </c>
      <c r="Y13" s="66">
        <f t="shared" si="4"/>
        <v>0</v>
      </c>
    </row>
    <row r="14" spans="1:25" ht="116.25" customHeight="1" x14ac:dyDescent="0.25">
      <c r="A14" s="67">
        <v>6</v>
      </c>
      <c r="B14" s="68" t="s">
        <v>33</v>
      </c>
      <c r="C14" s="142"/>
      <c r="D14" s="144"/>
      <c r="E14" s="69">
        <v>48</v>
      </c>
      <c r="F14" s="70">
        <v>2391975.5899999994</v>
      </c>
      <c r="G14" s="71">
        <v>27</v>
      </c>
      <c r="H14" s="72">
        <v>1413379.55</v>
      </c>
      <c r="I14" s="71">
        <v>15</v>
      </c>
      <c r="J14" s="73">
        <v>568183.69999999995</v>
      </c>
      <c r="K14" s="57">
        <f t="shared" si="0"/>
        <v>42</v>
      </c>
      <c r="L14" s="58">
        <f t="shared" si="0"/>
        <v>1981563.25</v>
      </c>
      <c r="M14" s="74">
        <v>0</v>
      </c>
      <c r="N14" s="75">
        <v>0</v>
      </c>
      <c r="O14" s="74">
        <v>0</v>
      </c>
      <c r="P14" s="75">
        <v>0</v>
      </c>
      <c r="Q14" s="76">
        <v>27</v>
      </c>
      <c r="R14" s="77">
        <v>1336646.8299999998</v>
      </c>
      <c r="S14" s="76">
        <v>16</v>
      </c>
      <c r="T14" s="77">
        <v>562613.30999999994</v>
      </c>
      <c r="U14" s="57">
        <f t="shared" si="1"/>
        <v>43</v>
      </c>
      <c r="V14" s="63">
        <f t="shared" si="1"/>
        <v>1899260.1399999997</v>
      </c>
      <c r="W14" s="64">
        <f t="shared" si="2"/>
        <v>0.94570975644864808</v>
      </c>
      <c r="X14" s="65">
        <f t="shared" si="3"/>
        <v>0.99019614607036421</v>
      </c>
      <c r="Y14" s="66">
        <f t="shared" si="4"/>
        <v>0.95846556500278235</v>
      </c>
    </row>
    <row r="15" spans="1:25" ht="65.25" customHeight="1" x14ac:dyDescent="0.25">
      <c r="A15" s="67">
        <v>7</v>
      </c>
      <c r="B15" s="68" t="s">
        <v>34</v>
      </c>
      <c r="C15" s="142"/>
      <c r="D15" s="144"/>
      <c r="E15" s="69"/>
      <c r="F15" s="70"/>
      <c r="G15" s="71"/>
      <c r="H15" s="72"/>
      <c r="I15" s="71"/>
      <c r="J15" s="73"/>
      <c r="K15" s="57">
        <f t="shared" si="0"/>
        <v>0</v>
      </c>
      <c r="L15" s="58">
        <f t="shared" si="0"/>
        <v>0</v>
      </c>
      <c r="M15" s="74"/>
      <c r="N15" s="75"/>
      <c r="O15" s="74"/>
      <c r="P15" s="75"/>
      <c r="Q15" s="76"/>
      <c r="R15" s="77"/>
      <c r="S15" s="76"/>
      <c r="T15" s="77"/>
      <c r="U15" s="57">
        <f t="shared" si="1"/>
        <v>0</v>
      </c>
      <c r="V15" s="63">
        <f t="shared" si="1"/>
        <v>0</v>
      </c>
      <c r="W15" s="64">
        <f t="shared" si="2"/>
        <v>0</v>
      </c>
      <c r="X15" s="65">
        <f t="shared" si="3"/>
        <v>0</v>
      </c>
      <c r="Y15" s="66">
        <f t="shared" si="4"/>
        <v>0</v>
      </c>
    </row>
    <row r="16" spans="1:25" ht="59.25" customHeight="1" x14ac:dyDescent="0.25">
      <c r="A16" s="67">
        <v>8</v>
      </c>
      <c r="B16" s="68" t="s">
        <v>117</v>
      </c>
      <c r="C16" s="142"/>
      <c r="D16" s="144"/>
      <c r="E16" s="69"/>
      <c r="F16" s="70"/>
      <c r="G16" s="71"/>
      <c r="H16" s="72"/>
      <c r="I16" s="71">
        <v>43</v>
      </c>
      <c r="J16" s="73">
        <v>692930.5</v>
      </c>
      <c r="K16" s="57">
        <f t="shared" si="0"/>
        <v>43</v>
      </c>
      <c r="L16" s="58">
        <f t="shared" si="0"/>
        <v>692930.5</v>
      </c>
      <c r="M16" s="74"/>
      <c r="N16" s="75"/>
      <c r="O16" s="74">
        <v>0</v>
      </c>
      <c r="P16" s="75">
        <v>0</v>
      </c>
      <c r="Q16" s="76"/>
      <c r="R16" s="77"/>
      <c r="S16" s="76">
        <v>43</v>
      </c>
      <c r="T16" s="77">
        <v>666890.18999999994</v>
      </c>
      <c r="U16" s="57">
        <f t="shared" si="1"/>
        <v>43</v>
      </c>
      <c r="V16" s="63">
        <f t="shared" si="1"/>
        <v>666890.18999999994</v>
      </c>
      <c r="W16" s="64">
        <f t="shared" si="2"/>
        <v>0</v>
      </c>
      <c r="X16" s="65">
        <f t="shared" si="3"/>
        <v>0.96242002625082879</v>
      </c>
      <c r="Y16" s="66">
        <f t="shared" si="4"/>
        <v>0.96242002625082879</v>
      </c>
    </row>
    <row r="17" spans="1:25" ht="71.25" customHeight="1" x14ac:dyDescent="0.25">
      <c r="A17" s="67">
        <v>9</v>
      </c>
      <c r="B17" s="68" t="s">
        <v>35</v>
      </c>
      <c r="C17" s="142"/>
      <c r="D17" s="144"/>
      <c r="E17" s="69">
        <v>8</v>
      </c>
      <c r="F17" s="70">
        <v>307185.67</v>
      </c>
      <c r="G17" s="71">
        <v>6</v>
      </c>
      <c r="H17" s="72">
        <v>248465.16999999998</v>
      </c>
      <c r="I17" s="71">
        <v>0</v>
      </c>
      <c r="J17" s="73">
        <v>0</v>
      </c>
      <c r="K17" s="57">
        <f t="shared" si="0"/>
        <v>6</v>
      </c>
      <c r="L17" s="58">
        <f t="shared" si="0"/>
        <v>248465.16999999998</v>
      </c>
      <c r="M17" s="74">
        <v>0</v>
      </c>
      <c r="N17" s="75">
        <v>0</v>
      </c>
      <c r="O17" s="74">
        <v>0</v>
      </c>
      <c r="P17" s="75">
        <v>0</v>
      </c>
      <c r="Q17" s="76">
        <v>6</v>
      </c>
      <c r="R17" s="77">
        <v>227947.78</v>
      </c>
      <c r="S17" s="76">
        <v>0</v>
      </c>
      <c r="T17" s="77">
        <v>0</v>
      </c>
      <c r="U17" s="57">
        <f t="shared" si="1"/>
        <v>6</v>
      </c>
      <c r="V17" s="63">
        <f t="shared" si="1"/>
        <v>227947.78</v>
      </c>
      <c r="W17" s="64">
        <f t="shared" si="2"/>
        <v>0.91742347629649668</v>
      </c>
      <c r="X17" s="65">
        <f t="shared" si="3"/>
        <v>0</v>
      </c>
      <c r="Y17" s="66">
        <f t="shared" si="4"/>
        <v>0.91742347629649668</v>
      </c>
    </row>
    <row r="18" spans="1:25" ht="92.25" customHeight="1" x14ac:dyDescent="0.25">
      <c r="A18" s="67">
        <v>10</v>
      </c>
      <c r="B18" s="68" t="s">
        <v>36</v>
      </c>
      <c r="C18" s="142"/>
      <c r="D18" s="144"/>
      <c r="E18" s="69">
        <v>10</v>
      </c>
      <c r="F18" s="70">
        <v>518879.17</v>
      </c>
      <c r="G18" s="71">
        <v>8</v>
      </c>
      <c r="H18" s="72">
        <v>197585.42</v>
      </c>
      <c r="I18" s="71">
        <v>31</v>
      </c>
      <c r="J18" s="73">
        <v>1077584.73</v>
      </c>
      <c r="K18" s="57">
        <f t="shared" si="0"/>
        <v>39</v>
      </c>
      <c r="L18" s="58">
        <f t="shared" si="0"/>
        <v>1275170.1499999999</v>
      </c>
      <c r="M18" s="74">
        <v>0</v>
      </c>
      <c r="N18" s="75">
        <v>0</v>
      </c>
      <c r="O18" s="74">
        <v>0</v>
      </c>
      <c r="P18" s="75">
        <v>0</v>
      </c>
      <c r="Q18" s="76">
        <v>8</v>
      </c>
      <c r="R18" s="77">
        <v>177774.13</v>
      </c>
      <c r="S18" s="76">
        <v>31</v>
      </c>
      <c r="T18" s="77">
        <v>1009643.7300000001</v>
      </c>
      <c r="U18" s="57">
        <f t="shared" si="1"/>
        <v>39</v>
      </c>
      <c r="V18" s="63">
        <f t="shared" si="1"/>
        <v>1187417.8600000001</v>
      </c>
      <c r="W18" s="64">
        <f t="shared" si="2"/>
        <v>0.8997330369821821</v>
      </c>
      <c r="X18" s="65">
        <f t="shared" si="3"/>
        <v>0.93695066558710438</v>
      </c>
      <c r="Y18" s="66">
        <f t="shared" si="4"/>
        <v>0.93118385809140858</v>
      </c>
    </row>
    <row r="19" spans="1:25" ht="153.75" customHeight="1" x14ac:dyDescent="0.25">
      <c r="A19" s="67">
        <v>11</v>
      </c>
      <c r="B19" s="68" t="s">
        <v>37</v>
      </c>
      <c r="C19" s="142"/>
      <c r="D19" s="144"/>
      <c r="E19" s="69">
        <v>18</v>
      </c>
      <c r="F19" s="70">
        <v>822186.3</v>
      </c>
      <c r="G19" s="71">
        <v>5</v>
      </c>
      <c r="H19" s="72">
        <v>116945.05</v>
      </c>
      <c r="I19" s="71">
        <v>4</v>
      </c>
      <c r="J19" s="73">
        <v>52949.8</v>
      </c>
      <c r="K19" s="57">
        <f t="shared" si="0"/>
        <v>9</v>
      </c>
      <c r="L19" s="58">
        <f t="shared" si="0"/>
        <v>169894.85</v>
      </c>
      <c r="M19" s="74">
        <v>0</v>
      </c>
      <c r="N19" s="75">
        <v>0</v>
      </c>
      <c r="O19" s="74">
        <v>0</v>
      </c>
      <c r="P19" s="75">
        <v>0</v>
      </c>
      <c r="Q19" s="76">
        <v>5</v>
      </c>
      <c r="R19" s="77">
        <v>111819.59</v>
      </c>
      <c r="S19" s="76">
        <v>4</v>
      </c>
      <c r="T19" s="77">
        <v>54428.800000000003</v>
      </c>
      <c r="U19" s="57">
        <f t="shared" si="1"/>
        <v>9</v>
      </c>
      <c r="V19" s="63">
        <f t="shared" si="1"/>
        <v>166248.39000000001</v>
      </c>
      <c r="W19" s="64">
        <f t="shared" si="2"/>
        <v>0.95617206542730959</v>
      </c>
      <c r="X19" s="65">
        <f t="shared" si="3"/>
        <v>1.0279321168351911</v>
      </c>
      <c r="Y19" s="66">
        <f t="shared" si="4"/>
        <v>0.97853695977247113</v>
      </c>
    </row>
    <row r="20" spans="1:25" ht="87" customHeight="1" x14ac:dyDescent="0.25">
      <c r="A20" s="67">
        <v>12</v>
      </c>
      <c r="B20" s="68" t="s">
        <v>38</v>
      </c>
      <c r="C20" s="142"/>
      <c r="D20" s="144"/>
      <c r="E20" s="69">
        <v>2</v>
      </c>
      <c r="F20" s="70">
        <v>36922.5</v>
      </c>
      <c r="G20" s="71">
        <v>2</v>
      </c>
      <c r="H20" s="72">
        <v>36922.5</v>
      </c>
      <c r="I20" s="71">
        <v>0</v>
      </c>
      <c r="J20" s="73">
        <v>0</v>
      </c>
      <c r="K20" s="57">
        <f t="shared" si="0"/>
        <v>2</v>
      </c>
      <c r="L20" s="58">
        <f t="shared" si="0"/>
        <v>36922.5</v>
      </c>
      <c r="M20" s="74">
        <v>0</v>
      </c>
      <c r="N20" s="75">
        <v>0</v>
      </c>
      <c r="O20" s="74">
        <v>0</v>
      </c>
      <c r="P20" s="75">
        <v>0</v>
      </c>
      <c r="Q20" s="76">
        <v>2</v>
      </c>
      <c r="R20" s="77">
        <v>33833.83</v>
      </c>
      <c r="S20" s="76">
        <v>0</v>
      </c>
      <c r="T20" s="77">
        <v>0</v>
      </c>
      <c r="U20" s="57">
        <f t="shared" si="1"/>
        <v>2</v>
      </c>
      <c r="V20" s="63">
        <f t="shared" si="1"/>
        <v>33833.83</v>
      </c>
      <c r="W20" s="64">
        <f t="shared" si="2"/>
        <v>0.91634721375854833</v>
      </c>
      <c r="X20" s="65">
        <f t="shared" si="3"/>
        <v>0</v>
      </c>
      <c r="Y20" s="66">
        <f t="shared" si="4"/>
        <v>0.91634721375854833</v>
      </c>
    </row>
    <row r="21" spans="1:25" ht="62.25" customHeight="1" thickBot="1" x14ac:dyDescent="0.3">
      <c r="A21" s="78">
        <v>13</v>
      </c>
      <c r="B21" s="79" t="s">
        <v>39</v>
      </c>
      <c r="C21" s="143"/>
      <c r="D21" s="145"/>
      <c r="E21" s="80">
        <v>40</v>
      </c>
      <c r="F21" s="81">
        <v>1371525.3099999998</v>
      </c>
      <c r="G21" s="82">
        <v>16</v>
      </c>
      <c r="H21" s="83">
        <v>407650.23</v>
      </c>
      <c r="I21" s="82">
        <v>2</v>
      </c>
      <c r="J21" s="84">
        <v>137041</v>
      </c>
      <c r="K21" s="85">
        <f t="shared" si="0"/>
        <v>18</v>
      </c>
      <c r="L21" s="86">
        <f t="shared" si="0"/>
        <v>544691.23</v>
      </c>
      <c r="M21" s="87">
        <v>0</v>
      </c>
      <c r="N21" s="88">
        <v>0</v>
      </c>
      <c r="O21" s="87">
        <v>0</v>
      </c>
      <c r="P21" s="88">
        <v>0</v>
      </c>
      <c r="Q21" s="89">
        <v>16</v>
      </c>
      <c r="R21" s="90">
        <v>378398.12</v>
      </c>
      <c r="S21" s="89">
        <v>2</v>
      </c>
      <c r="T21" s="90">
        <v>129756.06</v>
      </c>
      <c r="U21" s="57">
        <f t="shared" si="1"/>
        <v>18</v>
      </c>
      <c r="V21" s="63">
        <f t="shared" si="1"/>
        <v>508154.18</v>
      </c>
      <c r="W21" s="64">
        <f t="shared" si="2"/>
        <v>0.92824213542084844</v>
      </c>
      <c r="X21" s="65">
        <f t="shared" si="3"/>
        <v>0.94684116432308574</v>
      </c>
      <c r="Y21" s="66">
        <f t="shared" si="4"/>
        <v>0.93292153795095989</v>
      </c>
    </row>
    <row r="22" spans="1:25" ht="29.25" customHeight="1" thickBot="1" x14ac:dyDescent="0.3">
      <c r="A22" s="123" t="s">
        <v>118</v>
      </c>
      <c r="B22" s="124"/>
      <c r="C22" s="91">
        <f>C9</f>
        <v>5296637.6500000004</v>
      </c>
      <c r="D22" s="91">
        <f>D9</f>
        <v>313788.01000000164</v>
      </c>
      <c r="E22" s="92">
        <f>SUM(E9:E21)</f>
        <v>136</v>
      </c>
      <c r="F22" s="93">
        <f>SUM(F9:F21)</f>
        <v>6070528.709999999</v>
      </c>
      <c r="G22" s="92">
        <f>SUM(G9:G21)</f>
        <v>68</v>
      </c>
      <c r="H22" s="93">
        <f>SUM(H9:H21)</f>
        <v>2660947.92</v>
      </c>
      <c r="I22" s="92">
        <f t="shared" ref="I22:V22" si="5">SUM(I9:I21)</f>
        <v>100</v>
      </c>
      <c r="J22" s="93">
        <f t="shared" si="5"/>
        <v>2635689.7299999995</v>
      </c>
      <c r="K22" s="92">
        <f t="shared" si="5"/>
        <v>168</v>
      </c>
      <c r="L22" s="93">
        <f t="shared" si="5"/>
        <v>5296637.6500000004</v>
      </c>
      <c r="M22" s="92">
        <f t="shared" si="5"/>
        <v>0</v>
      </c>
      <c r="N22" s="94">
        <f t="shared" si="5"/>
        <v>0</v>
      </c>
      <c r="O22" s="95">
        <f t="shared" si="5"/>
        <v>0</v>
      </c>
      <c r="P22" s="96">
        <f t="shared" si="5"/>
        <v>0</v>
      </c>
      <c r="Q22" s="95">
        <f t="shared" si="5"/>
        <v>68</v>
      </c>
      <c r="R22" s="97">
        <f t="shared" si="5"/>
        <v>2506419.5499999998</v>
      </c>
      <c r="S22" s="95">
        <f t="shared" si="5"/>
        <v>101</v>
      </c>
      <c r="T22" s="97">
        <f t="shared" si="5"/>
        <v>2476430.09</v>
      </c>
      <c r="U22" s="95">
        <f t="shared" si="5"/>
        <v>169</v>
      </c>
      <c r="V22" s="97">
        <f t="shared" si="5"/>
        <v>4982849.6399999987</v>
      </c>
      <c r="W22" s="98">
        <f>IFERROR(R22/H22,0)</f>
        <v>0.94192732265124524</v>
      </c>
      <c r="X22" s="99">
        <f t="shared" si="3"/>
        <v>0.93957572540224621</v>
      </c>
      <c r="Y22" s="99">
        <f t="shared" si="4"/>
        <v>0.94075713108296133</v>
      </c>
    </row>
    <row r="23" spans="1:25" ht="29.25" customHeight="1" thickBot="1" x14ac:dyDescent="0.3">
      <c r="A23" s="100"/>
      <c r="B23" s="101" t="s">
        <v>28</v>
      </c>
      <c r="C23" s="102"/>
      <c r="D23" s="102"/>
      <c r="E23" s="102"/>
      <c r="F23" s="102"/>
      <c r="G23" s="102"/>
      <c r="H23" s="102"/>
      <c r="I23" s="102"/>
      <c r="J23" s="102"/>
      <c r="K23" s="102"/>
      <c r="L23" s="102"/>
      <c r="M23" s="102"/>
      <c r="N23" s="102"/>
      <c r="O23" s="102"/>
      <c r="P23" s="102"/>
      <c r="Q23" s="102"/>
      <c r="R23" s="102"/>
      <c r="S23" s="102"/>
      <c r="T23" s="102"/>
      <c r="U23" s="102"/>
      <c r="V23" s="103">
        <v>2039811.54</v>
      </c>
      <c r="W23" s="104"/>
      <c r="X23" s="104"/>
      <c r="Y23" s="105"/>
    </row>
    <row r="24" spans="1:25" ht="29.25" customHeight="1" thickBot="1" x14ac:dyDescent="0.45">
      <c r="A24" s="106"/>
      <c r="B24" s="106"/>
      <c r="C24" s="107"/>
      <c r="D24" s="107"/>
      <c r="E24" s="108"/>
      <c r="F24" s="107"/>
      <c r="G24" s="108"/>
      <c r="H24" s="109"/>
      <c r="I24" s="110"/>
      <c r="J24" s="109"/>
      <c r="K24" s="111"/>
      <c r="L24" s="109"/>
      <c r="M24" s="110"/>
      <c r="N24" s="109"/>
      <c r="O24" s="110"/>
      <c r="P24" s="109"/>
      <c r="Q24" s="110"/>
      <c r="R24" s="109"/>
      <c r="S24" s="110"/>
      <c r="T24" s="112" t="s">
        <v>119</v>
      </c>
      <c r="U24" s="113">
        <v>4.4112999999999998</v>
      </c>
      <c r="V24" s="114">
        <f>(V22+P22)/U24</f>
        <v>1129564.8992360525</v>
      </c>
      <c r="W24" s="115"/>
      <c r="X24" s="115"/>
      <c r="Y24" s="116"/>
    </row>
    <row r="25" spans="1:25" ht="15.75" thickTop="1" x14ac:dyDescent="0.25">
      <c r="A25" s="125" t="s">
        <v>120</v>
      </c>
      <c r="B25" s="126"/>
      <c r="C25" s="126"/>
      <c r="D25" s="126"/>
      <c r="E25" s="126"/>
      <c r="F25" s="126"/>
      <c r="G25" s="126"/>
      <c r="H25" s="126"/>
      <c r="I25" s="126"/>
      <c r="J25" s="126"/>
      <c r="K25" s="126"/>
      <c r="L25" s="126"/>
      <c r="M25" s="126"/>
      <c r="N25" s="126"/>
      <c r="O25" s="127"/>
      <c r="P25" s="117"/>
      <c r="U25" s="21"/>
    </row>
    <row r="26" spans="1:25" ht="18.75" x14ac:dyDescent="0.3">
      <c r="A26" s="128"/>
      <c r="B26" s="129"/>
      <c r="C26" s="129"/>
      <c r="D26" s="129"/>
      <c r="E26" s="129"/>
      <c r="F26" s="129"/>
      <c r="G26" s="129"/>
      <c r="H26" s="129"/>
      <c r="I26" s="129"/>
      <c r="J26" s="129"/>
      <c r="K26" s="129"/>
      <c r="L26" s="129"/>
      <c r="M26" s="129"/>
      <c r="N26" s="129"/>
      <c r="O26" s="130"/>
      <c r="P26" s="117"/>
      <c r="T26" s="118"/>
      <c r="U26" s="21"/>
    </row>
    <row r="27" spans="1:25" ht="15.75" x14ac:dyDescent="0.25">
      <c r="A27" s="128"/>
      <c r="B27" s="129"/>
      <c r="C27" s="129"/>
      <c r="D27" s="129"/>
      <c r="E27" s="129"/>
      <c r="F27" s="129"/>
      <c r="G27" s="129"/>
      <c r="H27" s="129"/>
      <c r="I27" s="129"/>
      <c r="J27" s="129"/>
      <c r="K27" s="129"/>
      <c r="L27" s="129"/>
      <c r="M27" s="129"/>
      <c r="N27" s="129"/>
      <c r="O27" s="130"/>
      <c r="P27" s="117"/>
      <c r="S27" s="119"/>
      <c r="T27" s="120"/>
      <c r="U27" s="21"/>
    </row>
    <row r="28" spans="1:25" ht="15.75" x14ac:dyDescent="0.25">
      <c r="A28" s="128"/>
      <c r="B28" s="129"/>
      <c r="C28" s="129"/>
      <c r="D28" s="129"/>
      <c r="E28" s="129"/>
      <c r="F28" s="129"/>
      <c r="G28" s="129"/>
      <c r="H28" s="129"/>
      <c r="I28" s="129"/>
      <c r="J28" s="129"/>
      <c r="K28" s="129"/>
      <c r="L28" s="129"/>
      <c r="M28" s="129"/>
      <c r="N28" s="129"/>
      <c r="O28" s="130"/>
      <c r="P28" s="117"/>
      <c r="S28" s="119"/>
      <c r="T28" s="121"/>
      <c r="U28" s="21"/>
    </row>
    <row r="29" spans="1:25" ht="15.75" x14ac:dyDescent="0.25">
      <c r="A29" s="128"/>
      <c r="B29" s="129"/>
      <c r="C29" s="129"/>
      <c r="D29" s="129"/>
      <c r="E29" s="129"/>
      <c r="F29" s="129"/>
      <c r="G29" s="129"/>
      <c r="H29" s="129"/>
      <c r="I29" s="129"/>
      <c r="J29" s="129"/>
      <c r="K29" s="129"/>
      <c r="L29" s="129"/>
      <c r="M29" s="129"/>
      <c r="N29" s="129"/>
      <c r="O29" s="130"/>
      <c r="P29" s="117"/>
      <c r="S29" s="119"/>
      <c r="T29" s="121"/>
      <c r="U29" s="21"/>
    </row>
    <row r="30" spans="1:25" ht="15.75" x14ac:dyDescent="0.25">
      <c r="A30" s="128"/>
      <c r="B30" s="129"/>
      <c r="C30" s="129"/>
      <c r="D30" s="129"/>
      <c r="E30" s="129"/>
      <c r="F30" s="129"/>
      <c r="G30" s="129"/>
      <c r="H30" s="129"/>
      <c r="I30" s="129"/>
      <c r="J30" s="129"/>
      <c r="K30" s="129"/>
      <c r="L30" s="129"/>
      <c r="M30" s="129"/>
      <c r="N30" s="129"/>
      <c r="O30" s="130"/>
      <c r="P30" s="117"/>
      <c r="S30" s="119"/>
      <c r="T30" s="121"/>
      <c r="U30" s="21"/>
    </row>
    <row r="31" spans="1:25" ht="15.75" x14ac:dyDescent="0.25">
      <c r="A31" s="128"/>
      <c r="B31" s="129"/>
      <c r="C31" s="129"/>
      <c r="D31" s="129"/>
      <c r="E31" s="129"/>
      <c r="F31" s="129"/>
      <c r="G31" s="129"/>
      <c r="H31" s="129"/>
      <c r="I31" s="129"/>
      <c r="J31" s="129"/>
      <c r="K31" s="129"/>
      <c r="L31" s="129"/>
      <c r="M31" s="129"/>
      <c r="N31" s="129"/>
      <c r="O31" s="130"/>
      <c r="P31" s="117"/>
      <c r="S31" s="119"/>
      <c r="T31" s="122"/>
      <c r="U31" s="21"/>
    </row>
    <row r="32" spans="1:25" x14ac:dyDescent="0.25">
      <c r="A32" s="128"/>
      <c r="B32" s="129"/>
      <c r="C32" s="129"/>
      <c r="D32" s="129"/>
      <c r="E32" s="129"/>
      <c r="F32" s="129"/>
      <c r="G32" s="129"/>
      <c r="H32" s="129"/>
      <c r="I32" s="129"/>
      <c r="J32" s="129"/>
      <c r="K32" s="129"/>
      <c r="L32" s="129"/>
      <c r="M32" s="129"/>
      <c r="N32" s="129"/>
      <c r="O32" s="130"/>
      <c r="P32" s="117"/>
      <c r="U32" s="21"/>
    </row>
    <row r="33" spans="1:25" ht="15.75" thickBot="1" x14ac:dyDescent="0.3">
      <c r="A33" s="131"/>
      <c r="B33" s="132"/>
      <c r="C33" s="132"/>
      <c r="D33" s="132"/>
      <c r="E33" s="132"/>
      <c r="F33" s="132"/>
      <c r="G33" s="132"/>
      <c r="H33" s="132"/>
      <c r="I33" s="132"/>
      <c r="J33" s="132"/>
      <c r="K33" s="132"/>
      <c r="L33" s="132"/>
      <c r="M33" s="132"/>
      <c r="N33" s="132"/>
      <c r="O33" s="133"/>
      <c r="P33" s="117"/>
      <c r="U33" s="21"/>
    </row>
    <row r="34" spans="1:25" ht="15.75" thickTop="1" x14ac:dyDescent="0.25">
      <c r="K34" s="21"/>
      <c r="U34" s="21"/>
    </row>
    <row r="37" spans="1:25" ht="26.25" x14ac:dyDescent="0.4">
      <c r="A37" s="25"/>
      <c r="B37" s="26" t="s">
        <v>121</v>
      </c>
      <c r="C37" s="27"/>
      <c r="D37" s="27"/>
      <c r="E37" s="27"/>
      <c r="F37" s="28"/>
      <c r="G37" s="27"/>
      <c r="H37" s="28"/>
      <c r="I37" s="29"/>
      <c r="J37" s="28"/>
      <c r="K37" s="29"/>
      <c r="L37" s="28"/>
      <c r="M37" s="29"/>
      <c r="N37" s="28"/>
      <c r="O37" s="27"/>
      <c r="P37" s="28"/>
      <c r="Q37" s="27"/>
      <c r="R37" s="28"/>
      <c r="S37" s="29"/>
      <c r="T37" s="28"/>
      <c r="U37" s="27"/>
      <c r="V37" s="28"/>
      <c r="W37" s="28"/>
      <c r="X37" s="29"/>
      <c r="Y37" s="28"/>
    </row>
    <row r="38" spans="1:25" ht="15.75" thickBot="1" x14ac:dyDescent="0.3"/>
    <row r="39" spans="1:25" ht="52.5" customHeight="1" thickBot="1" x14ac:dyDescent="0.3">
      <c r="A39" s="169" t="s">
        <v>159</v>
      </c>
      <c r="B39" s="170"/>
      <c r="C39" s="173" t="s">
        <v>102</v>
      </c>
      <c r="D39" s="174"/>
      <c r="E39" s="175" t="s">
        <v>0</v>
      </c>
      <c r="F39" s="176"/>
      <c r="G39" s="177" t="s">
        <v>103</v>
      </c>
      <c r="H39" s="177"/>
      <c r="I39" s="177"/>
      <c r="J39" s="177"/>
      <c r="K39" s="177"/>
      <c r="L39" s="178"/>
      <c r="M39" s="179" t="s">
        <v>104</v>
      </c>
      <c r="N39" s="180"/>
      <c r="O39" s="180"/>
      <c r="P39" s="181"/>
      <c r="Q39" s="154" t="s">
        <v>105</v>
      </c>
      <c r="R39" s="152"/>
      <c r="S39" s="152"/>
      <c r="T39" s="152"/>
      <c r="U39" s="152"/>
      <c r="V39" s="153"/>
      <c r="W39" s="155" t="s">
        <v>106</v>
      </c>
      <c r="X39" s="156"/>
      <c r="Y39" s="138"/>
    </row>
    <row r="40" spans="1:25" ht="52.5" customHeight="1" thickBot="1" x14ac:dyDescent="0.3">
      <c r="A40" s="171"/>
      <c r="B40" s="172"/>
      <c r="C40" s="157" t="s">
        <v>107</v>
      </c>
      <c r="D40" s="159" t="s">
        <v>108</v>
      </c>
      <c r="E40" s="161" t="s">
        <v>10</v>
      </c>
      <c r="F40" s="161" t="s">
        <v>11</v>
      </c>
      <c r="G40" s="163" t="s">
        <v>12</v>
      </c>
      <c r="H40" s="165" t="s">
        <v>13</v>
      </c>
      <c r="I40" s="165" t="s">
        <v>14</v>
      </c>
      <c r="J40" s="167" t="s">
        <v>15</v>
      </c>
      <c r="K40" s="146" t="s">
        <v>2</v>
      </c>
      <c r="L40" s="147"/>
      <c r="M40" s="148" t="s">
        <v>109</v>
      </c>
      <c r="N40" s="149"/>
      <c r="O40" s="148" t="s">
        <v>110</v>
      </c>
      <c r="P40" s="149"/>
      <c r="Q40" s="150" t="s">
        <v>111</v>
      </c>
      <c r="R40" s="151"/>
      <c r="S40" s="152" t="s">
        <v>112</v>
      </c>
      <c r="T40" s="153"/>
      <c r="U40" s="154" t="s">
        <v>2</v>
      </c>
      <c r="V40" s="153"/>
      <c r="W40" s="134" t="s">
        <v>113</v>
      </c>
      <c r="X40" s="136" t="s">
        <v>114</v>
      </c>
      <c r="Y40" s="138" t="s">
        <v>115</v>
      </c>
    </row>
    <row r="41" spans="1:25" ht="139.5" customHeight="1" thickBot="1" x14ac:dyDescent="0.3">
      <c r="A41" s="171"/>
      <c r="B41" s="172"/>
      <c r="C41" s="158"/>
      <c r="D41" s="160"/>
      <c r="E41" s="162"/>
      <c r="F41" s="162"/>
      <c r="G41" s="164"/>
      <c r="H41" s="166"/>
      <c r="I41" s="166"/>
      <c r="J41" s="168"/>
      <c r="K41" s="30" t="s">
        <v>16</v>
      </c>
      <c r="L41" s="31" t="s">
        <v>17</v>
      </c>
      <c r="M41" s="32" t="s">
        <v>18</v>
      </c>
      <c r="N41" s="33" t="s">
        <v>19</v>
      </c>
      <c r="O41" s="32" t="s">
        <v>20</v>
      </c>
      <c r="P41" s="33" t="s">
        <v>21</v>
      </c>
      <c r="Q41" s="34" t="s">
        <v>12</v>
      </c>
      <c r="R41" s="35" t="s">
        <v>13</v>
      </c>
      <c r="S41" s="36" t="s">
        <v>22</v>
      </c>
      <c r="T41" s="37" t="s">
        <v>23</v>
      </c>
      <c r="U41" s="38" t="s">
        <v>24</v>
      </c>
      <c r="V41" s="39" t="s">
        <v>25</v>
      </c>
      <c r="W41" s="135"/>
      <c r="X41" s="137"/>
      <c r="Y41" s="139"/>
    </row>
    <row r="42" spans="1:25" ht="38.25" customHeight="1" thickBot="1" x14ac:dyDescent="0.3">
      <c r="A42" s="140">
        <v>1</v>
      </c>
      <c r="B42" s="141"/>
      <c r="C42" s="40">
        <v>2</v>
      </c>
      <c r="D42" s="41">
        <v>3</v>
      </c>
      <c r="E42" s="42">
        <v>4</v>
      </c>
      <c r="F42" s="43">
        <v>5</v>
      </c>
      <c r="G42" s="44">
        <v>6</v>
      </c>
      <c r="H42" s="45">
        <v>7</v>
      </c>
      <c r="I42" s="45">
        <v>8</v>
      </c>
      <c r="J42" s="45">
        <v>9</v>
      </c>
      <c r="K42" s="45">
        <v>10</v>
      </c>
      <c r="L42" s="45">
        <v>11</v>
      </c>
      <c r="M42" s="46">
        <v>12</v>
      </c>
      <c r="N42" s="46">
        <v>13</v>
      </c>
      <c r="O42" s="46">
        <v>14</v>
      </c>
      <c r="P42" s="46">
        <v>15</v>
      </c>
      <c r="Q42" s="47">
        <v>16</v>
      </c>
      <c r="R42" s="47">
        <v>17</v>
      </c>
      <c r="S42" s="47">
        <v>18</v>
      </c>
      <c r="T42" s="47">
        <v>19</v>
      </c>
      <c r="U42" s="47">
        <v>20</v>
      </c>
      <c r="V42" s="47">
        <v>21</v>
      </c>
      <c r="W42" s="48">
        <v>22</v>
      </c>
      <c r="X42" s="48">
        <v>23</v>
      </c>
      <c r="Y42" s="49">
        <v>24</v>
      </c>
    </row>
    <row r="43" spans="1:25" ht="108.75" customHeight="1" x14ac:dyDescent="0.25">
      <c r="A43" s="50">
        <v>1</v>
      </c>
      <c r="B43" s="51" t="s">
        <v>116</v>
      </c>
      <c r="C43" s="142">
        <f>L56</f>
        <v>6766225.6400000006</v>
      </c>
      <c r="D43" s="144">
        <f>C43-V56</f>
        <v>300172.63000000175</v>
      </c>
      <c r="E43" s="52"/>
      <c r="F43" s="53"/>
      <c r="G43" s="54"/>
      <c r="H43" s="55"/>
      <c r="I43" s="54"/>
      <c r="J43" s="56"/>
      <c r="K43" s="57">
        <f>G43+I43</f>
        <v>0</v>
      </c>
      <c r="L43" s="58">
        <f>H43+J43</f>
        <v>0</v>
      </c>
      <c r="M43" s="59"/>
      <c r="N43" s="60"/>
      <c r="O43" s="59"/>
      <c r="P43" s="60"/>
      <c r="Q43" s="61"/>
      <c r="R43" s="62"/>
      <c r="S43" s="61"/>
      <c r="T43" s="62"/>
      <c r="U43" s="57">
        <f>Q43+S43</f>
        <v>0</v>
      </c>
      <c r="V43" s="63">
        <f>R43+T43</f>
        <v>0</v>
      </c>
      <c r="W43" s="64">
        <f>IFERROR(R43/H43,0)</f>
        <v>0</v>
      </c>
      <c r="X43" s="65">
        <f>IFERROR((T43+P43)/J43,0)</f>
        <v>0</v>
      </c>
      <c r="Y43" s="66">
        <f>IFERROR((V43+P43)/L43,0)</f>
        <v>0</v>
      </c>
    </row>
    <row r="44" spans="1:25" ht="87" customHeight="1" x14ac:dyDescent="0.25">
      <c r="A44" s="67">
        <v>2</v>
      </c>
      <c r="B44" s="68" t="s">
        <v>54</v>
      </c>
      <c r="C44" s="142"/>
      <c r="D44" s="144"/>
      <c r="E44" s="69"/>
      <c r="F44" s="70"/>
      <c r="G44" s="71"/>
      <c r="H44" s="72"/>
      <c r="I44" s="71"/>
      <c r="J44" s="73"/>
      <c r="K44" s="57">
        <f t="shared" ref="K44:L55" si="6">G44+I44</f>
        <v>0</v>
      </c>
      <c r="L44" s="58">
        <f t="shared" si="6"/>
        <v>0</v>
      </c>
      <c r="M44" s="74"/>
      <c r="N44" s="75"/>
      <c r="O44" s="74"/>
      <c r="P44" s="75"/>
      <c r="Q44" s="76"/>
      <c r="R44" s="77"/>
      <c r="S44" s="76"/>
      <c r="T44" s="77"/>
      <c r="U44" s="57">
        <f t="shared" ref="U44:V55" si="7">Q44+S44</f>
        <v>0</v>
      </c>
      <c r="V44" s="63">
        <f>R44+T44</f>
        <v>0</v>
      </c>
      <c r="W44" s="64">
        <f t="shared" ref="W44:W55" si="8">IFERROR(R44/H44,0)</f>
        <v>0</v>
      </c>
      <c r="X44" s="65">
        <f t="shared" ref="X44:X56" si="9">IFERROR((T44+P44)/J44,0)</f>
        <v>0</v>
      </c>
      <c r="Y44" s="66">
        <f t="shared" ref="Y44:Y56" si="10">IFERROR((V44+P44)/L44,0)</f>
        <v>0</v>
      </c>
    </row>
    <row r="45" spans="1:25" ht="85.5" customHeight="1" x14ac:dyDescent="0.25">
      <c r="A45" s="67">
        <v>3</v>
      </c>
      <c r="B45" s="68" t="s">
        <v>172</v>
      </c>
      <c r="C45" s="142"/>
      <c r="D45" s="144"/>
      <c r="E45" s="69">
        <v>0</v>
      </c>
      <c r="F45" s="70">
        <v>0</v>
      </c>
      <c r="G45" s="71">
        <v>0</v>
      </c>
      <c r="H45" s="72">
        <v>0</v>
      </c>
      <c r="I45" s="71">
        <v>6</v>
      </c>
      <c r="J45" s="73">
        <v>432400</v>
      </c>
      <c r="K45" s="57">
        <f t="shared" si="6"/>
        <v>6</v>
      </c>
      <c r="L45" s="58">
        <f t="shared" si="6"/>
        <v>432400</v>
      </c>
      <c r="M45" s="74">
        <v>0</v>
      </c>
      <c r="N45" s="75">
        <v>0</v>
      </c>
      <c r="O45" s="74">
        <v>0</v>
      </c>
      <c r="P45" s="75">
        <v>0</v>
      </c>
      <c r="Q45" s="76">
        <v>0</v>
      </c>
      <c r="R45" s="77">
        <v>0</v>
      </c>
      <c r="S45" s="76">
        <v>6</v>
      </c>
      <c r="T45" s="77">
        <v>409933.26</v>
      </c>
      <c r="U45" s="57">
        <f t="shared" si="7"/>
        <v>6</v>
      </c>
      <c r="V45" s="63">
        <f t="shared" si="7"/>
        <v>409933.26</v>
      </c>
      <c r="W45" s="64">
        <f t="shared" si="8"/>
        <v>0</v>
      </c>
      <c r="X45" s="65">
        <f t="shared" si="9"/>
        <v>0.94804176688251618</v>
      </c>
      <c r="Y45" s="66">
        <f t="shared" si="10"/>
        <v>0.94804176688251618</v>
      </c>
    </row>
    <row r="46" spans="1:25" ht="137.25" customHeight="1" x14ac:dyDescent="0.25">
      <c r="A46" s="67">
        <v>4</v>
      </c>
      <c r="B46" s="68" t="s">
        <v>32</v>
      </c>
      <c r="C46" s="142"/>
      <c r="D46" s="144"/>
      <c r="E46" s="69">
        <v>9</v>
      </c>
      <c r="F46" s="70">
        <v>400798.88</v>
      </c>
      <c r="G46" s="71">
        <v>8</v>
      </c>
      <c r="H46" s="72">
        <v>314183.82</v>
      </c>
      <c r="I46" s="71">
        <v>10</v>
      </c>
      <c r="J46" s="73">
        <v>340900</v>
      </c>
      <c r="K46" s="57">
        <f t="shared" si="6"/>
        <v>18</v>
      </c>
      <c r="L46" s="58">
        <f t="shared" si="6"/>
        <v>655083.82000000007</v>
      </c>
      <c r="M46" s="74">
        <v>0</v>
      </c>
      <c r="N46" s="75">
        <v>0</v>
      </c>
      <c r="O46" s="74">
        <v>0</v>
      </c>
      <c r="P46" s="75">
        <v>0</v>
      </c>
      <c r="Q46" s="76">
        <v>8</v>
      </c>
      <c r="R46" s="77">
        <v>311595.51</v>
      </c>
      <c r="S46" s="76">
        <v>10</v>
      </c>
      <c r="T46" s="77">
        <v>319898.3</v>
      </c>
      <c r="U46" s="57">
        <f t="shared" si="7"/>
        <v>18</v>
      </c>
      <c r="V46" s="63">
        <f t="shared" si="7"/>
        <v>631493.81000000006</v>
      </c>
      <c r="W46" s="64">
        <f t="shared" si="8"/>
        <v>0.99176179728160418</v>
      </c>
      <c r="X46" s="65">
        <f t="shared" si="9"/>
        <v>0.9383933704898797</v>
      </c>
      <c r="Y46" s="66">
        <f t="shared" si="10"/>
        <v>0.96398932582398389</v>
      </c>
    </row>
    <row r="47" spans="1:25" ht="171.75" customHeight="1" x14ac:dyDescent="0.25">
      <c r="A47" s="67">
        <v>5</v>
      </c>
      <c r="B47" s="68" t="s">
        <v>71</v>
      </c>
      <c r="C47" s="142"/>
      <c r="D47" s="144"/>
      <c r="E47" s="69"/>
      <c r="F47" s="70"/>
      <c r="G47" s="71"/>
      <c r="H47" s="72"/>
      <c r="I47" s="71"/>
      <c r="J47" s="73"/>
      <c r="K47" s="57">
        <f t="shared" si="6"/>
        <v>0</v>
      </c>
      <c r="L47" s="58">
        <f t="shared" si="6"/>
        <v>0</v>
      </c>
      <c r="M47" s="74"/>
      <c r="N47" s="75"/>
      <c r="O47" s="74"/>
      <c r="P47" s="75"/>
      <c r="Q47" s="76"/>
      <c r="R47" s="77"/>
      <c r="S47" s="76"/>
      <c r="T47" s="77"/>
      <c r="U47" s="57">
        <f t="shared" si="7"/>
        <v>0</v>
      </c>
      <c r="V47" s="63">
        <f t="shared" si="7"/>
        <v>0</v>
      </c>
      <c r="W47" s="64">
        <f t="shared" si="8"/>
        <v>0</v>
      </c>
      <c r="X47" s="65">
        <f t="shared" si="9"/>
        <v>0</v>
      </c>
      <c r="Y47" s="66">
        <f t="shared" si="10"/>
        <v>0</v>
      </c>
    </row>
    <row r="48" spans="1:25" ht="116.25" customHeight="1" x14ac:dyDescent="0.25">
      <c r="A48" s="67">
        <v>6</v>
      </c>
      <c r="B48" s="68" t="s">
        <v>33</v>
      </c>
      <c r="C48" s="142"/>
      <c r="D48" s="144"/>
      <c r="E48" s="69">
        <v>68</v>
      </c>
      <c r="F48" s="70">
        <v>3597686.2399999998</v>
      </c>
      <c r="G48" s="71">
        <v>40</v>
      </c>
      <c r="H48" s="72">
        <v>1584116.8499999999</v>
      </c>
      <c r="I48" s="71">
        <v>21</v>
      </c>
      <c r="J48" s="73">
        <v>619280</v>
      </c>
      <c r="K48" s="57">
        <f t="shared" si="6"/>
        <v>61</v>
      </c>
      <c r="L48" s="58">
        <f t="shared" si="6"/>
        <v>2203396.8499999996</v>
      </c>
      <c r="M48" s="74">
        <v>0</v>
      </c>
      <c r="N48" s="75">
        <v>0</v>
      </c>
      <c r="O48" s="74">
        <v>0</v>
      </c>
      <c r="P48" s="75">
        <v>0</v>
      </c>
      <c r="Q48" s="76">
        <v>40</v>
      </c>
      <c r="R48" s="77">
        <v>1519943.17</v>
      </c>
      <c r="S48" s="76">
        <v>22</v>
      </c>
      <c r="T48" s="77">
        <v>563784.90999999992</v>
      </c>
      <c r="U48" s="57">
        <f t="shared" si="7"/>
        <v>62</v>
      </c>
      <c r="V48" s="63">
        <f t="shared" si="7"/>
        <v>2083728.0799999998</v>
      </c>
      <c r="W48" s="64">
        <f t="shared" si="8"/>
        <v>0.95948930156257095</v>
      </c>
      <c r="X48" s="65">
        <f t="shared" si="9"/>
        <v>0.91038772445420479</v>
      </c>
      <c r="Y48" s="66">
        <f t="shared" si="10"/>
        <v>0.9456889620224338</v>
      </c>
    </row>
    <row r="49" spans="1:25" ht="65.25" customHeight="1" x14ac:dyDescent="0.25">
      <c r="A49" s="67">
        <v>7</v>
      </c>
      <c r="B49" s="68" t="s">
        <v>34</v>
      </c>
      <c r="C49" s="142"/>
      <c r="D49" s="144"/>
      <c r="E49" s="69"/>
      <c r="F49" s="70"/>
      <c r="G49" s="71"/>
      <c r="H49" s="72"/>
      <c r="I49" s="71"/>
      <c r="J49" s="73"/>
      <c r="K49" s="57">
        <f t="shared" si="6"/>
        <v>0</v>
      </c>
      <c r="L49" s="58">
        <f t="shared" si="6"/>
        <v>0</v>
      </c>
      <c r="M49" s="74"/>
      <c r="N49" s="75"/>
      <c r="O49" s="74"/>
      <c r="P49" s="75"/>
      <c r="Q49" s="76"/>
      <c r="R49" s="77"/>
      <c r="S49" s="76"/>
      <c r="T49" s="77"/>
      <c r="U49" s="57">
        <f t="shared" si="7"/>
        <v>0</v>
      </c>
      <c r="V49" s="63">
        <f t="shared" si="7"/>
        <v>0</v>
      </c>
      <c r="W49" s="64">
        <f t="shared" si="8"/>
        <v>0</v>
      </c>
      <c r="X49" s="65">
        <f t="shared" si="9"/>
        <v>0</v>
      </c>
      <c r="Y49" s="66">
        <f t="shared" si="10"/>
        <v>0</v>
      </c>
    </row>
    <row r="50" spans="1:25" ht="59.25" customHeight="1" x14ac:dyDescent="0.25">
      <c r="A50" s="67">
        <v>8</v>
      </c>
      <c r="B50" s="68" t="s">
        <v>117</v>
      </c>
      <c r="C50" s="142"/>
      <c r="D50" s="144"/>
      <c r="E50" s="69"/>
      <c r="F50" s="70"/>
      <c r="G50" s="71"/>
      <c r="H50" s="72"/>
      <c r="I50" s="71">
        <v>55</v>
      </c>
      <c r="J50" s="73">
        <v>842314.91999999993</v>
      </c>
      <c r="K50" s="57">
        <f t="shared" si="6"/>
        <v>55</v>
      </c>
      <c r="L50" s="58">
        <f t="shared" si="6"/>
        <v>842314.91999999993</v>
      </c>
      <c r="M50" s="74"/>
      <c r="N50" s="75"/>
      <c r="O50" s="74">
        <v>0</v>
      </c>
      <c r="P50" s="75">
        <v>0</v>
      </c>
      <c r="Q50" s="76"/>
      <c r="R50" s="77"/>
      <c r="S50" s="76">
        <v>55</v>
      </c>
      <c r="T50" s="77">
        <v>808834.75</v>
      </c>
      <c r="U50" s="57">
        <f t="shared" si="7"/>
        <v>55</v>
      </c>
      <c r="V50" s="63">
        <f t="shared" si="7"/>
        <v>808834.75</v>
      </c>
      <c r="W50" s="64">
        <f t="shared" si="8"/>
        <v>0</v>
      </c>
      <c r="X50" s="65">
        <f t="shared" si="9"/>
        <v>0.96025219403688122</v>
      </c>
      <c r="Y50" s="66">
        <f t="shared" si="10"/>
        <v>0.96025219403688122</v>
      </c>
    </row>
    <row r="51" spans="1:25" ht="71.25" customHeight="1" x14ac:dyDescent="0.25">
      <c r="A51" s="67">
        <v>9</v>
      </c>
      <c r="B51" s="68" t="s">
        <v>35</v>
      </c>
      <c r="C51" s="142"/>
      <c r="D51" s="144"/>
      <c r="E51" s="69">
        <v>12</v>
      </c>
      <c r="F51" s="70">
        <v>582940.35</v>
      </c>
      <c r="G51" s="71">
        <v>10</v>
      </c>
      <c r="H51" s="72">
        <v>418533.81</v>
      </c>
      <c r="I51" s="71">
        <v>7</v>
      </c>
      <c r="J51" s="73">
        <v>287450</v>
      </c>
      <c r="K51" s="57">
        <f t="shared" si="6"/>
        <v>17</v>
      </c>
      <c r="L51" s="58">
        <f t="shared" si="6"/>
        <v>705983.81</v>
      </c>
      <c r="M51" s="74">
        <v>0</v>
      </c>
      <c r="N51" s="75">
        <v>0</v>
      </c>
      <c r="O51" s="74">
        <v>0</v>
      </c>
      <c r="P51" s="75">
        <v>0</v>
      </c>
      <c r="Q51" s="76">
        <v>10</v>
      </c>
      <c r="R51" s="77">
        <v>411791.91000000003</v>
      </c>
      <c r="S51" s="76">
        <v>7</v>
      </c>
      <c r="T51" s="77">
        <v>250569.69</v>
      </c>
      <c r="U51" s="57">
        <f t="shared" si="7"/>
        <v>17</v>
      </c>
      <c r="V51" s="63">
        <f t="shared" si="7"/>
        <v>662361.60000000009</v>
      </c>
      <c r="W51" s="64">
        <f t="shared" si="8"/>
        <v>0.98389162395267427</v>
      </c>
      <c r="X51" s="65">
        <f t="shared" si="9"/>
        <v>0.87169834753870235</v>
      </c>
      <c r="Y51" s="66">
        <f t="shared" si="10"/>
        <v>0.93821075018703337</v>
      </c>
    </row>
    <row r="52" spans="1:25" ht="92.25" customHeight="1" x14ac:dyDescent="0.25">
      <c r="A52" s="67">
        <v>10</v>
      </c>
      <c r="B52" s="68" t="s">
        <v>36</v>
      </c>
      <c r="C52" s="142"/>
      <c r="D52" s="144"/>
      <c r="E52" s="69">
        <v>14</v>
      </c>
      <c r="F52" s="70">
        <v>451961.1</v>
      </c>
      <c r="G52" s="71">
        <v>9</v>
      </c>
      <c r="H52" s="72">
        <v>290147.01</v>
      </c>
      <c r="I52" s="71">
        <v>10</v>
      </c>
      <c r="J52" s="73">
        <v>350689.56</v>
      </c>
      <c r="K52" s="57">
        <f t="shared" si="6"/>
        <v>19</v>
      </c>
      <c r="L52" s="58">
        <f t="shared" si="6"/>
        <v>640836.57000000007</v>
      </c>
      <c r="M52" s="74">
        <v>0</v>
      </c>
      <c r="N52" s="75">
        <v>0</v>
      </c>
      <c r="O52" s="74">
        <v>0</v>
      </c>
      <c r="P52" s="75">
        <v>0</v>
      </c>
      <c r="Q52" s="76">
        <v>9</v>
      </c>
      <c r="R52" s="77">
        <v>261893.3</v>
      </c>
      <c r="S52" s="76">
        <v>10</v>
      </c>
      <c r="T52" s="77">
        <v>347153.71</v>
      </c>
      <c r="U52" s="57">
        <f t="shared" si="7"/>
        <v>19</v>
      </c>
      <c r="V52" s="63">
        <f t="shared" si="7"/>
        <v>609047.01</v>
      </c>
      <c r="W52" s="64">
        <f t="shared" si="8"/>
        <v>0.90262277732932683</v>
      </c>
      <c r="X52" s="65">
        <f t="shared" si="9"/>
        <v>0.98991743580846836</v>
      </c>
      <c r="Y52" s="66">
        <f t="shared" si="10"/>
        <v>0.95039365496884787</v>
      </c>
    </row>
    <row r="53" spans="1:25" ht="153.75" customHeight="1" x14ac:dyDescent="0.25">
      <c r="A53" s="67">
        <v>11</v>
      </c>
      <c r="B53" s="68" t="s">
        <v>37</v>
      </c>
      <c r="C53" s="142"/>
      <c r="D53" s="144"/>
      <c r="E53" s="69">
        <v>30</v>
      </c>
      <c r="F53" s="70">
        <v>820908.32</v>
      </c>
      <c r="G53" s="71">
        <v>8</v>
      </c>
      <c r="H53" s="72">
        <v>237105.53</v>
      </c>
      <c r="I53" s="71">
        <v>2</v>
      </c>
      <c r="J53" s="73">
        <v>207400</v>
      </c>
      <c r="K53" s="57">
        <f t="shared" si="6"/>
        <v>10</v>
      </c>
      <c r="L53" s="58">
        <f t="shared" si="6"/>
        <v>444505.53</v>
      </c>
      <c r="M53" s="74">
        <v>0</v>
      </c>
      <c r="N53" s="75">
        <v>0</v>
      </c>
      <c r="O53" s="74">
        <v>0</v>
      </c>
      <c r="P53" s="75">
        <v>0</v>
      </c>
      <c r="Q53" s="76">
        <v>8</v>
      </c>
      <c r="R53" s="77">
        <v>233085.27</v>
      </c>
      <c r="S53" s="76">
        <v>2</v>
      </c>
      <c r="T53" s="77">
        <v>197372.79</v>
      </c>
      <c r="U53" s="57">
        <f t="shared" si="7"/>
        <v>10</v>
      </c>
      <c r="V53" s="63">
        <f t="shared" si="7"/>
        <v>430458.06</v>
      </c>
      <c r="W53" s="64">
        <f t="shared" si="8"/>
        <v>0.98304442751714816</v>
      </c>
      <c r="X53" s="65">
        <f t="shared" si="9"/>
        <v>0.95165279652844748</v>
      </c>
      <c r="Y53" s="66">
        <f t="shared" si="10"/>
        <v>0.96839753602165524</v>
      </c>
    </row>
    <row r="54" spans="1:25" ht="87" customHeight="1" x14ac:dyDescent="0.25">
      <c r="A54" s="67">
        <v>12</v>
      </c>
      <c r="B54" s="68" t="s">
        <v>38</v>
      </c>
      <c r="C54" s="142"/>
      <c r="D54" s="144"/>
      <c r="E54" s="69">
        <v>8</v>
      </c>
      <c r="F54" s="70">
        <v>183834.56</v>
      </c>
      <c r="G54" s="71">
        <v>4</v>
      </c>
      <c r="H54" s="72">
        <v>72839.929999999993</v>
      </c>
      <c r="I54" s="71">
        <v>1</v>
      </c>
      <c r="J54" s="73">
        <v>45500</v>
      </c>
      <c r="K54" s="57">
        <f t="shared" si="6"/>
        <v>5</v>
      </c>
      <c r="L54" s="58">
        <f t="shared" si="6"/>
        <v>118339.93</v>
      </c>
      <c r="M54" s="74">
        <v>0</v>
      </c>
      <c r="N54" s="75">
        <v>0</v>
      </c>
      <c r="O54" s="74">
        <v>0</v>
      </c>
      <c r="P54" s="75">
        <v>0</v>
      </c>
      <c r="Q54" s="76">
        <v>4</v>
      </c>
      <c r="R54" s="77">
        <v>72211.539999999994</v>
      </c>
      <c r="S54" s="76">
        <v>1</v>
      </c>
      <c r="T54" s="77">
        <v>45246.43</v>
      </c>
      <c r="U54" s="57">
        <f t="shared" si="7"/>
        <v>5</v>
      </c>
      <c r="V54" s="63">
        <f t="shared" si="7"/>
        <v>117457.97</v>
      </c>
      <c r="W54" s="64">
        <f t="shared" si="8"/>
        <v>0.9913730010448939</v>
      </c>
      <c r="X54" s="65">
        <f t="shared" si="9"/>
        <v>0.99442703296703294</v>
      </c>
      <c r="Y54" s="66">
        <f t="shared" si="10"/>
        <v>0.99254723236696196</v>
      </c>
    </row>
    <row r="55" spans="1:25" ht="62.25" customHeight="1" thickBot="1" x14ac:dyDescent="0.3">
      <c r="A55" s="78">
        <v>13</v>
      </c>
      <c r="B55" s="79" t="s">
        <v>39</v>
      </c>
      <c r="C55" s="143"/>
      <c r="D55" s="145"/>
      <c r="E55" s="80">
        <v>38</v>
      </c>
      <c r="F55" s="81">
        <v>1030431.5</v>
      </c>
      <c r="G55" s="82">
        <v>15</v>
      </c>
      <c r="H55" s="83">
        <v>283818.01</v>
      </c>
      <c r="I55" s="82">
        <v>13</v>
      </c>
      <c r="J55" s="84">
        <v>439546.2</v>
      </c>
      <c r="K55" s="85">
        <f t="shared" si="6"/>
        <v>28</v>
      </c>
      <c r="L55" s="86">
        <f t="shared" si="6"/>
        <v>723364.21</v>
      </c>
      <c r="M55" s="87">
        <v>0</v>
      </c>
      <c r="N55" s="88">
        <v>0</v>
      </c>
      <c r="O55" s="87">
        <v>0</v>
      </c>
      <c r="P55" s="88">
        <v>0</v>
      </c>
      <c r="Q55" s="89">
        <v>15</v>
      </c>
      <c r="R55" s="90">
        <v>276168.90000000002</v>
      </c>
      <c r="S55" s="89">
        <v>13</v>
      </c>
      <c r="T55" s="90">
        <v>436569.57</v>
      </c>
      <c r="U55" s="57">
        <f t="shared" si="7"/>
        <v>28</v>
      </c>
      <c r="V55" s="63">
        <f t="shared" si="7"/>
        <v>712738.47</v>
      </c>
      <c r="W55" s="64">
        <f t="shared" si="8"/>
        <v>0.97304924377420587</v>
      </c>
      <c r="X55" s="65">
        <f t="shared" si="9"/>
        <v>0.99322794736935505</v>
      </c>
      <c r="Y55" s="66">
        <f t="shared" si="10"/>
        <v>0.98531066390470168</v>
      </c>
    </row>
    <row r="56" spans="1:25" ht="29.25" customHeight="1" thickBot="1" x14ac:dyDescent="0.3">
      <c r="A56" s="123" t="s">
        <v>118</v>
      </c>
      <c r="B56" s="124"/>
      <c r="C56" s="91">
        <f>C43</f>
        <v>6766225.6400000006</v>
      </c>
      <c r="D56" s="91">
        <f>D43</f>
        <v>300172.63000000175</v>
      </c>
      <c r="E56" s="92">
        <f>SUM(E43:E55)</f>
        <v>179</v>
      </c>
      <c r="F56" s="93">
        <f>SUM(F43:F55)</f>
        <v>7068560.9499999993</v>
      </c>
      <c r="G56" s="92">
        <f>SUM(G43:G55)</f>
        <v>94</v>
      </c>
      <c r="H56" s="93">
        <f>SUM(H43:H55)</f>
        <v>3200744.96</v>
      </c>
      <c r="I56" s="92">
        <f t="shared" ref="I56:V56" si="11">SUM(I43:I55)</f>
        <v>125</v>
      </c>
      <c r="J56" s="93">
        <f t="shared" si="11"/>
        <v>3565480.68</v>
      </c>
      <c r="K56" s="92">
        <f t="shared" si="11"/>
        <v>219</v>
      </c>
      <c r="L56" s="93">
        <f t="shared" si="11"/>
        <v>6766225.6400000006</v>
      </c>
      <c r="M56" s="92">
        <f t="shared" si="11"/>
        <v>0</v>
      </c>
      <c r="N56" s="94">
        <f t="shared" si="11"/>
        <v>0</v>
      </c>
      <c r="O56" s="95">
        <f t="shared" si="11"/>
        <v>0</v>
      </c>
      <c r="P56" s="96">
        <f t="shared" si="11"/>
        <v>0</v>
      </c>
      <c r="Q56" s="95">
        <f t="shared" si="11"/>
        <v>94</v>
      </c>
      <c r="R56" s="97">
        <f t="shared" si="11"/>
        <v>3086689.5999999996</v>
      </c>
      <c r="S56" s="95">
        <f t="shared" si="11"/>
        <v>126</v>
      </c>
      <c r="T56" s="97">
        <f t="shared" si="11"/>
        <v>3379363.4099999997</v>
      </c>
      <c r="U56" s="95">
        <f t="shared" si="11"/>
        <v>220</v>
      </c>
      <c r="V56" s="97">
        <f t="shared" si="11"/>
        <v>6466053.0099999988</v>
      </c>
      <c r="W56" s="98">
        <f>IFERROR(R56/H56,0)</f>
        <v>0.96436599559622505</v>
      </c>
      <c r="X56" s="99">
        <f t="shared" si="9"/>
        <v>0.94780023040259453</v>
      </c>
      <c r="Y56" s="99">
        <f t="shared" si="10"/>
        <v>0.95563662136458083</v>
      </c>
    </row>
    <row r="57" spans="1:25" ht="29.25" customHeight="1" thickBot="1" x14ac:dyDescent="0.3">
      <c r="A57" s="100"/>
      <c r="B57" s="101" t="s">
        <v>28</v>
      </c>
      <c r="C57" s="102"/>
      <c r="D57" s="102"/>
      <c r="E57" s="102"/>
      <c r="F57" s="102"/>
      <c r="G57" s="102"/>
      <c r="H57" s="102"/>
      <c r="I57" s="102"/>
      <c r="J57" s="102"/>
      <c r="K57" s="102"/>
      <c r="L57" s="102"/>
      <c r="M57" s="102"/>
      <c r="N57" s="102"/>
      <c r="O57" s="102"/>
      <c r="P57" s="102"/>
      <c r="Q57" s="102"/>
      <c r="R57" s="102"/>
      <c r="S57" s="102"/>
      <c r="T57" s="102"/>
      <c r="U57" s="102"/>
      <c r="V57" s="103">
        <v>2213226.64</v>
      </c>
      <c r="W57" s="104"/>
      <c r="X57" s="104"/>
      <c r="Y57" s="105"/>
    </row>
    <row r="58" spans="1:25" ht="29.25" customHeight="1" thickBot="1" x14ac:dyDescent="0.45">
      <c r="A58" s="106"/>
      <c r="B58" s="106"/>
      <c r="C58" s="107"/>
      <c r="D58" s="107"/>
      <c r="E58" s="108"/>
      <c r="F58" s="107"/>
      <c r="G58" s="108"/>
      <c r="H58" s="109"/>
      <c r="I58" s="110"/>
      <c r="J58" s="109"/>
      <c r="K58" s="111"/>
      <c r="L58" s="109"/>
      <c r="M58" s="110"/>
      <c r="N58" s="109"/>
      <c r="O58" s="110"/>
      <c r="P58" s="109"/>
      <c r="Q58" s="110"/>
      <c r="R58" s="109"/>
      <c r="S58" s="110"/>
      <c r="T58" s="112" t="s">
        <v>119</v>
      </c>
      <c r="U58" s="113">
        <v>4.4112999999999998</v>
      </c>
      <c r="V58" s="114">
        <f>(V56+P56)/U58</f>
        <v>1465793.0791376689</v>
      </c>
      <c r="W58" s="115"/>
      <c r="X58" s="115"/>
      <c r="Y58" s="116"/>
    </row>
    <row r="59" spans="1:25" ht="15.75" thickTop="1" x14ac:dyDescent="0.25">
      <c r="A59" s="125" t="s">
        <v>173</v>
      </c>
      <c r="B59" s="126"/>
      <c r="C59" s="126"/>
      <c r="D59" s="126"/>
      <c r="E59" s="126"/>
      <c r="F59" s="126"/>
      <c r="G59" s="126"/>
      <c r="H59" s="126"/>
      <c r="I59" s="126"/>
      <c r="J59" s="126"/>
      <c r="K59" s="126"/>
      <c r="L59" s="126"/>
      <c r="M59" s="126"/>
      <c r="N59" s="126"/>
      <c r="O59" s="127"/>
      <c r="P59" s="117"/>
      <c r="U59" s="21"/>
    </row>
    <row r="60" spans="1:25" ht="18.75" x14ac:dyDescent="0.3">
      <c r="A60" s="128"/>
      <c r="B60" s="129"/>
      <c r="C60" s="129"/>
      <c r="D60" s="129"/>
      <c r="E60" s="129"/>
      <c r="F60" s="129"/>
      <c r="G60" s="129"/>
      <c r="H60" s="129"/>
      <c r="I60" s="129"/>
      <c r="J60" s="129"/>
      <c r="K60" s="129"/>
      <c r="L60" s="129"/>
      <c r="M60" s="129"/>
      <c r="N60" s="129"/>
      <c r="O60" s="130"/>
      <c r="P60" s="117"/>
      <c r="T60" s="118"/>
      <c r="U60" s="21"/>
    </row>
    <row r="61" spans="1:25" ht="15.75" x14ac:dyDescent="0.25">
      <c r="A61" s="128"/>
      <c r="B61" s="129"/>
      <c r="C61" s="129"/>
      <c r="D61" s="129"/>
      <c r="E61" s="129"/>
      <c r="F61" s="129"/>
      <c r="G61" s="129"/>
      <c r="H61" s="129"/>
      <c r="I61" s="129"/>
      <c r="J61" s="129"/>
      <c r="K61" s="129"/>
      <c r="L61" s="129"/>
      <c r="M61" s="129"/>
      <c r="N61" s="129"/>
      <c r="O61" s="130"/>
      <c r="P61" s="117"/>
      <c r="S61" s="119"/>
      <c r="T61" s="120"/>
      <c r="U61" s="21"/>
    </row>
    <row r="62" spans="1:25" ht="15.75" x14ac:dyDescent="0.25">
      <c r="A62" s="128"/>
      <c r="B62" s="129"/>
      <c r="C62" s="129"/>
      <c r="D62" s="129"/>
      <c r="E62" s="129"/>
      <c r="F62" s="129"/>
      <c r="G62" s="129"/>
      <c r="H62" s="129"/>
      <c r="I62" s="129"/>
      <c r="J62" s="129"/>
      <c r="K62" s="129"/>
      <c r="L62" s="129"/>
      <c r="M62" s="129"/>
      <c r="N62" s="129"/>
      <c r="O62" s="130"/>
      <c r="P62" s="117"/>
      <c r="S62" s="119"/>
      <c r="T62" s="121"/>
      <c r="U62" s="21"/>
    </row>
    <row r="63" spans="1:25" ht="15.75" x14ac:dyDescent="0.25">
      <c r="A63" s="128"/>
      <c r="B63" s="129"/>
      <c r="C63" s="129"/>
      <c r="D63" s="129"/>
      <c r="E63" s="129"/>
      <c r="F63" s="129"/>
      <c r="G63" s="129"/>
      <c r="H63" s="129"/>
      <c r="I63" s="129"/>
      <c r="J63" s="129"/>
      <c r="K63" s="129"/>
      <c r="L63" s="129"/>
      <c r="M63" s="129"/>
      <c r="N63" s="129"/>
      <c r="O63" s="130"/>
      <c r="P63" s="117"/>
      <c r="S63" s="119"/>
      <c r="T63" s="121"/>
      <c r="U63" s="21"/>
    </row>
    <row r="64" spans="1:25" ht="15.75" x14ac:dyDescent="0.25">
      <c r="A64" s="128"/>
      <c r="B64" s="129"/>
      <c r="C64" s="129"/>
      <c r="D64" s="129"/>
      <c r="E64" s="129"/>
      <c r="F64" s="129"/>
      <c r="G64" s="129"/>
      <c r="H64" s="129"/>
      <c r="I64" s="129"/>
      <c r="J64" s="129"/>
      <c r="K64" s="129"/>
      <c r="L64" s="129"/>
      <c r="M64" s="129"/>
      <c r="N64" s="129"/>
      <c r="O64" s="130"/>
      <c r="P64" s="117"/>
      <c r="S64" s="119"/>
      <c r="T64" s="121"/>
      <c r="U64" s="21"/>
    </row>
    <row r="65" spans="1:25" ht="15.75" x14ac:dyDescent="0.25">
      <c r="A65" s="128"/>
      <c r="B65" s="129"/>
      <c r="C65" s="129"/>
      <c r="D65" s="129"/>
      <c r="E65" s="129"/>
      <c r="F65" s="129"/>
      <c r="G65" s="129"/>
      <c r="H65" s="129"/>
      <c r="I65" s="129"/>
      <c r="J65" s="129"/>
      <c r="K65" s="129"/>
      <c r="L65" s="129"/>
      <c r="M65" s="129"/>
      <c r="N65" s="129"/>
      <c r="O65" s="130"/>
      <c r="P65" s="117"/>
      <c r="S65" s="119"/>
      <c r="T65" s="122"/>
      <c r="U65" s="21"/>
    </row>
    <row r="66" spans="1:25" x14ac:dyDescent="0.25">
      <c r="A66" s="128"/>
      <c r="B66" s="129"/>
      <c r="C66" s="129"/>
      <c r="D66" s="129"/>
      <c r="E66" s="129"/>
      <c r="F66" s="129"/>
      <c r="G66" s="129"/>
      <c r="H66" s="129"/>
      <c r="I66" s="129"/>
      <c r="J66" s="129"/>
      <c r="K66" s="129"/>
      <c r="L66" s="129"/>
      <c r="M66" s="129"/>
      <c r="N66" s="129"/>
      <c r="O66" s="130"/>
      <c r="P66" s="117"/>
      <c r="U66" s="21"/>
    </row>
    <row r="67" spans="1:25" ht="15.75" thickBot="1" x14ac:dyDescent="0.3">
      <c r="A67" s="131"/>
      <c r="B67" s="132"/>
      <c r="C67" s="132"/>
      <c r="D67" s="132"/>
      <c r="E67" s="132"/>
      <c r="F67" s="132"/>
      <c r="G67" s="132"/>
      <c r="H67" s="132"/>
      <c r="I67" s="132"/>
      <c r="J67" s="132"/>
      <c r="K67" s="132"/>
      <c r="L67" s="132"/>
      <c r="M67" s="132"/>
      <c r="N67" s="132"/>
      <c r="O67" s="133"/>
      <c r="P67" s="117"/>
      <c r="U67" s="21"/>
    </row>
    <row r="68" spans="1:25" ht="15.75" thickTop="1" x14ac:dyDescent="0.25">
      <c r="K68" s="21"/>
      <c r="U68" s="21"/>
    </row>
    <row r="71" spans="1:25" ht="26.25" x14ac:dyDescent="0.4">
      <c r="A71" s="25"/>
      <c r="B71" s="26" t="s">
        <v>122</v>
      </c>
      <c r="C71" s="27"/>
      <c r="D71" s="27"/>
      <c r="E71" s="27"/>
      <c r="F71" s="28"/>
      <c r="G71" s="27"/>
      <c r="H71" s="28"/>
      <c r="I71" s="29"/>
      <c r="J71" s="28"/>
      <c r="K71" s="29"/>
      <c r="L71" s="28"/>
      <c r="M71" s="29"/>
      <c r="N71" s="28"/>
      <c r="O71" s="27"/>
      <c r="P71" s="28"/>
      <c r="Q71" s="27"/>
      <c r="R71" s="28"/>
      <c r="S71" s="29"/>
      <c r="T71" s="28"/>
      <c r="U71" s="27"/>
      <c r="V71" s="28"/>
      <c r="W71" s="28"/>
      <c r="X71" s="29"/>
      <c r="Y71" s="28"/>
    </row>
    <row r="72" spans="1:25" ht="15.75" thickBot="1" x14ac:dyDescent="0.3"/>
    <row r="73" spans="1:25" ht="52.5" customHeight="1" thickBot="1" x14ac:dyDescent="0.3">
      <c r="A73" s="169" t="s">
        <v>159</v>
      </c>
      <c r="B73" s="170"/>
      <c r="C73" s="173" t="s">
        <v>102</v>
      </c>
      <c r="D73" s="174"/>
      <c r="E73" s="175" t="s">
        <v>0</v>
      </c>
      <c r="F73" s="176"/>
      <c r="G73" s="177" t="s">
        <v>103</v>
      </c>
      <c r="H73" s="177"/>
      <c r="I73" s="177"/>
      <c r="J73" s="177"/>
      <c r="K73" s="177"/>
      <c r="L73" s="178"/>
      <c r="M73" s="179" t="s">
        <v>104</v>
      </c>
      <c r="N73" s="180"/>
      <c r="O73" s="180"/>
      <c r="P73" s="181"/>
      <c r="Q73" s="154" t="s">
        <v>105</v>
      </c>
      <c r="R73" s="152"/>
      <c r="S73" s="152"/>
      <c r="T73" s="152"/>
      <c r="U73" s="152"/>
      <c r="V73" s="153"/>
      <c r="W73" s="155" t="s">
        <v>106</v>
      </c>
      <c r="X73" s="156"/>
      <c r="Y73" s="138"/>
    </row>
    <row r="74" spans="1:25" ht="52.5" customHeight="1" thickBot="1" x14ac:dyDescent="0.3">
      <c r="A74" s="171"/>
      <c r="B74" s="172"/>
      <c r="C74" s="157" t="s">
        <v>107</v>
      </c>
      <c r="D74" s="159" t="s">
        <v>108</v>
      </c>
      <c r="E74" s="161" t="s">
        <v>10</v>
      </c>
      <c r="F74" s="161" t="s">
        <v>11</v>
      </c>
      <c r="G74" s="163" t="s">
        <v>12</v>
      </c>
      <c r="H74" s="165" t="s">
        <v>13</v>
      </c>
      <c r="I74" s="165" t="s">
        <v>14</v>
      </c>
      <c r="J74" s="167" t="s">
        <v>15</v>
      </c>
      <c r="K74" s="146" t="s">
        <v>2</v>
      </c>
      <c r="L74" s="147"/>
      <c r="M74" s="148" t="s">
        <v>109</v>
      </c>
      <c r="N74" s="149"/>
      <c r="O74" s="148" t="s">
        <v>110</v>
      </c>
      <c r="P74" s="149"/>
      <c r="Q74" s="150" t="s">
        <v>111</v>
      </c>
      <c r="R74" s="151"/>
      <c r="S74" s="152" t="s">
        <v>112</v>
      </c>
      <c r="T74" s="153"/>
      <c r="U74" s="154" t="s">
        <v>2</v>
      </c>
      <c r="V74" s="153"/>
      <c r="W74" s="134" t="s">
        <v>113</v>
      </c>
      <c r="X74" s="136" t="s">
        <v>114</v>
      </c>
      <c r="Y74" s="138" t="s">
        <v>115</v>
      </c>
    </row>
    <row r="75" spans="1:25" ht="139.5" customHeight="1" thickBot="1" x14ac:dyDescent="0.3">
      <c r="A75" s="171"/>
      <c r="B75" s="172"/>
      <c r="C75" s="158"/>
      <c r="D75" s="160"/>
      <c r="E75" s="162"/>
      <c r="F75" s="162"/>
      <c r="G75" s="164"/>
      <c r="H75" s="166"/>
      <c r="I75" s="166"/>
      <c r="J75" s="168"/>
      <c r="K75" s="30" t="s">
        <v>16</v>
      </c>
      <c r="L75" s="31" t="s">
        <v>17</v>
      </c>
      <c r="M75" s="32" t="s">
        <v>18</v>
      </c>
      <c r="N75" s="33" t="s">
        <v>19</v>
      </c>
      <c r="O75" s="32" t="s">
        <v>20</v>
      </c>
      <c r="P75" s="33" t="s">
        <v>21</v>
      </c>
      <c r="Q75" s="34" t="s">
        <v>12</v>
      </c>
      <c r="R75" s="35" t="s">
        <v>13</v>
      </c>
      <c r="S75" s="36" t="s">
        <v>22</v>
      </c>
      <c r="T75" s="37" t="s">
        <v>23</v>
      </c>
      <c r="U75" s="38" t="s">
        <v>24</v>
      </c>
      <c r="V75" s="39" t="s">
        <v>25</v>
      </c>
      <c r="W75" s="135"/>
      <c r="X75" s="137"/>
      <c r="Y75" s="139"/>
    </row>
    <row r="76" spans="1:25" ht="38.25" customHeight="1" thickBot="1" x14ac:dyDescent="0.3">
      <c r="A76" s="140">
        <v>1</v>
      </c>
      <c r="B76" s="141"/>
      <c r="C76" s="40">
        <v>2</v>
      </c>
      <c r="D76" s="41">
        <v>3</v>
      </c>
      <c r="E76" s="42">
        <v>4</v>
      </c>
      <c r="F76" s="43">
        <v>5</v>
      </c>
      <c r="G76" s="44">
        <v>6</v>
      </c>
      <c r="H76" s="45">
        <v>7</v>
      </c>
      <c r="I76" s="45">
        <v>8</v>
      </c>
      <c r="J76" s="45">
        <v>9</v>
      </c>
      <c r="K76" s="45">
        <v>10</v>
      </c>
      <c r="L76" s="45">
        <v>11</v>
      </c>
      <c r="M76" s="46">
        <v>12</v>
      </c>
      <c r="N76" s="46">
        <v>13</v>
      </c>
      <c r="O76" s="46">
        <v>14</v>
      </c>
      <c r="P76" s="46">
        <v>15</v>
      </c>
      <c r="Q76" s="47">
        <v>16</v>
      </c>
      <c r="R76" s="47">
        <v>17</v>
      </c>
      <c r="S76" s="47">
        <v>18</v>
      </c>
      <c r="T76" s="47">
        <v>19</v>
      </c>
      <c r="U76" s="47">
        <v>20</v>
      </c>
      <c r="V76" s="47">
        <v>21</v>
      </c>
      <c r="W76" s="48">
        <v>22</v>
      </c>
      <c r="X76" s="48">
        <v>23</v>
      </c>
      <c r="Y76" s="49">
        <v>24</v>
      </c>
    </row>
    <row r="77" spans="1:25" ht="108.75" customHeight="1" x14ac:dyDescent="0.25">
      <c r="A77" s="50">
        <v>1</v>
      </c>
      <c r="B77" s="51" t="s">
        <v>116</v>
      </c>
      <c r="C77" s="142">
        <f>L90</f>
        <v>10389987.719999999</v>
      </c>
      <c r="D77" s="144">
        <f>C77-V90</f>
        <v>960196.03999999724</v>
      </c>
      <c r="E77" s="52"/>
      <c r="F77" s="53"/>
      <c r="G77" s="54"/>
      <c r="H77" s="55"/>
      <c r="I77" s="54"/>
      <c r="J77" s="56"/>
      <c r="K77" s="57">
        <f>G77+I77</f>
        <v>0</v>
      </c>
      <c r="L77" s="58">
        <f>H77+J77</f>
        <v>0</v>
      </c>
      <c r="M77" s="59"/>
      <c r="N77" s="60"/>
      <c r="O77" s="59"/>
      <c r="P77" s="60"/>
      <c r="Q77" s="61"/>
      <c r="R77" s="62"/>
      <c r="S77" s="61"/>
      <c r="T77" s="62"/>
      <c r="U77" s="57">
        <f>Q77+S77</f>
        <v>0</v>
      </c>
      <c r="V77" s="63">
        <f>R77+T77</f>
        <v>0</v>
      </c>
      <c r="W77" s="64">
        <f>IFERROR(R77/H77,0)</f>
        <v>0</v>
      </c>
      <c r="X77" s="65">
        <f>IFERROR((T77+P77)/J77,0)</f>
        <v>0</v>
      </c>
      <c r="Y77" s="66">
        <f>IFERROR((V77+P77)/L77,0)</f>
        <v>0</v>
      </c>
    </row>
    <row r="78" spans="1:25" ht="87" customHeight="1" x14ac:dyDescent="0.25">
      <c r="A78" s="67">
        <v>2</v>
      </c>
      <c r="B78" s="68" t="s">
        <v>54</v>
      </c>
      <c r="C78" s="142"/>
      <c r="D78" s="144"/>
      <c r="E78" s="69"/>
      <c r="F78" s="70"/>
      <c r="G78" s="71"/>
      <c r="H78" s="72"/>
      <c r="I78" s="71"/>
      <c r="J78" s="73"/>
      <c r="K78" s="57">
        <f t="shared" ref="K78:L89" si="12">G78+I78</f>
        <v>0</v>
      </c>
      <c r="L78" s="58">
        <f t="shared" si="12"/>
        <v>0</v>
      </c>
      <c r="M78" s="74"/>
      <c r="N78" s="75"/>
      <c r="O78" s="74"/>
      <c r="P78" s="75"/>
      <c r="Q78" s="76"/>
      <c r="R78" s="77"/>
      <c r="S78" s="76"/>
      <c r="T78" s="77"/>
      <c r="U78" s="57">
        <f t="shared" ref="U78:V89" si="13">Q78+S78</f>
        <v>0</v>
      </c>
      <c r="V78" s="63">
        <f>R78+T78</f>
        <v>0</v>
      </c>
      <c r="W78" s="64">
        <f t="shared" ref="W78:W89" si="14">IFERROR(R78/H78,0)</f>
        <v>0</v>
      </c>
      <c r="X78" s="65">
        <f t="shared" ref="X78:X90" si="15">IFERROR((T78+P78)/J78,0)</f>
        <v>0</v>
      </c>
      <c r="Y78" s="66">
        <f t="shared" ref="Y78:Y90" si="16">IFERROR((V78+P78)/L78,0)</f>
        <v>0</v>
      </c>
    </row>
    <row r="79" spans="1:25" ht="85.5" customHeight="1" x14ac:dyDescent="0.25">
      <c r="A79" s="67">
        <v>3</v>
      </c>
      <c r="B79" s="68" t="s">
        <v>172</v>
      </c>
      <c r="C79" s="142"/>
      <c r="D79" s="144"/>
      <c r="E79" s="69">
        <v>5</v>
      </c>
      <c r="F79" s="70">
        <v>111729.16</v>
      </c>
      <c r="G79" s="71">
        <v>3</v>
      </c>
      <c r="H79" s="72">
        <v>58013.33</v>
      </c>
      <c r="I79" s="71">
        <v>5</v>
      </c>
      <c r="J79" s="73">
        <v>122142</v>
      </c>
      <c r="K79" s="57">
        <f t="shared" si="12"/>
        <v>8</v>
      </c>
      <c r="L79" s="58">
        <f t="shared" si="12"/>
        <v>180155.33000000002</v>
      </c>
      <c r="M79" s="74">
        <v>0</v>
      </c>
      <c r="N79" s="75">
        <v>0</v>
      </c>
      <c r="O79" s="74">
        <v>0</v>
      </c>
      <c r="P79" s="75">
        <v>0</v>
      </c>
      <c r="Q79" s="76">
        <v>3</v>
      </c>
      <c r="R79" s="77">
        <v>53460</v>
      </c>
      <c r="S79" s="76">
        <v>5</v>
      </c>
      <c r="T79" s="77">
        <v>119984</v>
      </c>
      <c r="U79" s="57">
        <f t="shared" si="13"/>
        <v>8</v>
      </c>
      <c r="V79" s="63">
        <f t="shared" si="13"/>
        <v>173444</v>
      </c>
      <c r="W79" s="64">
        <f t="shared" si="14"/>
        <v>0.92151234897221035</v>
      </c>
      <c r="X79" s="65">
        <f t="shared" si="15"/>
        <v>0.98233203975700412</v>
      </c>
      <c r="Y79" s="66">
        <f t="shared" si="16"/>
        <v>0.96274698061944652</v>
      </c>
    </row>
    <row r="80" spans="1:25" ht="137.25" customHeight="1" x14ac:dyDescent="0.25">
      <c r="A80" s="67">
        <v>4</v>
      </c>
      <c r="B80" s="68" t="s">
        <v>32</v>
      </c>
      <c r="C80" s="142"/>
      <c r="D80" s="144"/>
      <c r="E80" s="69">
        <v>11</v>
      </c>
      <c r="F80" s="70">
        <v>470041</v>
      </c>
      <c r="G80" s="71">
        <v>6</v>
      </c>
      <c r="H80" s="72">
        <v>243711</v>
      </c>
      <c r="I80" s="71">
        <v>4</v>
      </c>
      <c r="J80" s="73">
        <v>241300</v>
      </c>
      <c r="K80" s="57">
        <f t="shared" si="12"/>
        <v>10</v>
      </c>
      <c r="L80" s="58">
        <f t="shared" si="12"/>
        <v>485011</v>
      </c>
      <c r="M80" s="74">
        <v>0</v>
      </c>
      <c r="N80" s="75">
        <v>0</v>
      </c>
      <c r="O80" s="74">
        <v>0</v>
      </c>
      <c r="P80" s="75">
        <v>0</v>
      </c>
      <c r="Q80" s="76">
        <v>6</v>
      </c>
      <c r="R80" s="77">
        <v>243705.99</v>
      </c>
      <c r="S80" s="76">
        <v>4</v>
      </c>
      <c r="T80" s="77">
        <v>241300</v>
      </c>
      <c r="U80" s="57">
        <f t="shared" si="13"/>
        <v>10</v>
      </c>
      <c r="V80" s="63">
        <f t="shared" si="13"/>
        <v>485005.99</v>
      </c>
      <c r="W80" s="64">
        <f t="shared" si="14"/>
        <v>0.99997944286470442</v>
      </c>
      <c r="X80" s="65">
        <f t="shared" si="15"/>
        <v>1</v>
      </c>
      <c r="Y80" s="66">
        <f t="shared" si="16"/>
        <v>0.99998967033737374</v>
      </c>
    </row>
    <row r="81" spans="1:25" ht="171.75" customHeight="1" x14ac:dyDescent="0.25">
      <c r="A81" s="67">
        <v>5</v>
      </c>
      <c r="B81" s="68" t="s">
        <v>71</v>
      </c>
      <c r="C81" s="142"/>
      <c r="D81" s="144"/>
      <c r="E81" s="69"/>
      <c r="F81" s="70"/>
      <c r="G81" s="71"/>
      <c r="H81" s="72"/>
      <c r="I81" s="71"/>
      <c r="J81" s="73"/>
      <c r="K81" s="57">
        <f t="shared" si="12"/>
        <v>0</v>
      </c>
      <c r="L81" s="58">
        <f t="shared" si="12"/>
        <v>0</v>
      </c>
      <c r="M81" s="74"/>
      <c r="N81" s="75"/>
      <c r="O81" s="74"/>
      <c r="P81" s="75"/>
      <c r="Q81" s="76"/>
      <c r="R81" s="77"/>
      <c r="S81" s="76"/>
      <c r="T81" s="77"/>
      <c r="U81" s="57">
        <f t="shared" si="13"/>
        <v>0</v>
      </c>
      <c r="V81" s="63">
        <f t="shared" si="13"/>
        <v>0</v>
      </c>
      <c r="W81" s="64">
        <f t="shared" si="14"/>
        <v>0</v>
      </c>
      <c r="X81" s="65">
        <f t="shared" si="15"/>
        <v>0</v>
      </c>
      <c r="Y81" s="66">
        <f t="shared" si="16"/>
        <v>0</v>
      </c>
    </row>
    <row r="82" spans="1:25" ht="116.25" customHeight="1" x14ac:dyDescent="0.25">
      <c r="A82" s="67">
        <v>6</v>
      </c>
      <c r="B82" s="68" t="s">
        <v>33</v>
      </c>
      <c r="C82" s="142"/>
      <c r="D82" s="144"/>
      <c r="E82" s="69">
        <v>104</v>
      </c>
      <c r="F82" s="70">
        <v>5429588.2699999996</v>
      </c>
      <c r="G82" s="71">
        <v>33</v>
      </c>
      <c r="H82" s="72">
        <v>1327974.18</v>
      </c>
      <c r="I82" s="71">
        <v>13</v>
      </c>
      <c r="J82" s="73">
        <v>1035454</v>
      </c>
      <c r="K82" s="57">
        <f t="shared" si="12"/>
        <v>46</v>
      </c>
      <c r="L82" s="58">
        <f t="shared" si="12"/>
        <v>2363428.1799999997</v>
      </c>
      <c r="M82" s="74">
        <v>0</v>
      </c>
      <c r="N82" s="75">
        <v>0</v>
      </c>
      <c r="O82" s="74">
        <v>0</v>
      </c>
      <c r="P82" s="75">
        <v>0</v>
      </c>
      <c r="Q82" s="76">
        <v>33</v>
      </c>
      <c r="R82" s="77">
        <v>1286134.6099999999</v>
      </c>
      <c r="S82" s="76">
        <v>13</v>
      </c>
      <c r="T82" s="77">
        <v>937049.22</v>
      </c>
      <c r="U82" s="57">
        <f t="shared" si="13"/>
        <v>46</v>
      </c>
      <c r="V82" s="63">
        <f t="shared" si="13"/>
        <v>2223183.83</v>
      </c>
      <c r="W82" s="64">
        <f t="shared" si="14"/>
        <v>0.96849368712876627</v>
      </c>
      <c r="X82" s="65">
        <f t="shared" si="15"/>
        <v>0.90496460489794817</v>
      </c>
      <c r="Y82" s="66">
        <f t="shared" si="16"/>
        <v>0.94066062544790352</v>
      </c>
    </row>
    <row r="83" spans="1:25" ht="65.25" customHeight="1" x14ac:dyDescent="0.25">
      <c r="A83" s="67">
        <v>7</v>
      </c>
      <c r="B83" s="68" t="s">
        <v>34</v>
      </c>
      <c r="C83" s="142"/>
      <c r="D83" s="144"/>
      <c r="E83" s="69"/>
      <c r="F83" s="70"/>
      <c r="G83" s="71"/>
      <c r="H83" s="72"/>
      <c r="I83" s="71"/>
      <c r="J83" s="73"/>
      <c r="K83" s="57">
        <f t="shared" si="12"/>
        <v>0</v>
      </c>
      <c r="L83" s="58">
        <f t="shared" si="12"/>
        <v>0</v>
      </c>
      <c r="M83" s="74"/>
      <c r="N83" s="75"/>
      <c r="O83" s="74"/>
      <c r="P83" s="75"/>
      <c r="Q83" s="76"/>
      <c r="R83" s="77"/>
      <c r="S83" s="76"/>
      <c r="T83" s="77"/>
      <c r="U83" s="57">
        <f t="shared" si="13"/>
        <v>0</v>
      </c>
      <c r="V83" s="63">
        <f t="shared" si="13"/>
        <v>0</v>
      </c>
      <c r="W83" s="64">
        <f t="shared" si="14"/>
        <v>0</v>
      </c>
      <c r="X83" s="65">
        <f t="shared" si="15"/>
        <v>0</v>
      </c>
      <c r="Y83" s="66">
        <f t="shared" si="16"/>
        <v>0</v>
      </c>
    </row>
    <row r="84" spans="1:25" ht="59.25" customHeight="1" x14ac:dyDescent="0.25">
      <c r="A84" s="67">
        <v>8</v>
      </c>
      <c r="B84" s="68" t="s">
        <v>117</v>
      </c>
      <c r="C84" s="142"/>
      <c r="D84" s="144"/>
      <c r="E84" s="69"/>
      <c r="F84" s="70"/>
      <c r="G84" s="71"/>
      <c r="H84" s="72"/>
      <c r="I84" s="71">
        <v>39</v>
      </c>
      <c r="J84" s="73">
        <v>1351315</v>
      </c>
      <c r="K84" s="57">
        <f t="shared" si="12"/>
        <v>39</v>
      </c>
      <c r="L84" s="58">
        <f t="shared" si="12"/>
        <v>1351315</v>
      </c>
      <c r="M84" s="74"/>
      <c r="N84" s="75"/>
      <c r="O84" s="74">
        <v>0</v>
      </c>
      <c r="P84" s="75">
        <v>0</v>
      </c>
      <c r="Q84" s="76"/>
      <c r="R84" s="77"/>
      <c r="S84" s="76">
        <v>39</v>
      </c>
      <c r="T84" s="77">
        <v>1098130.32</v>
      </c>
      <c r="U84" s="57">
        <f t="shared" si="13"/>
        <v>39</v>
      </c>
      <c r="V84" s="63">
        <f t="shared" si="13"/>
        <v>1098130.32</v>
      </c>
      <c r="W84" s="64">
        <f t="shared" si="14"/>
        <v>0</v>
      </c>
      <c r="X84" s="65">
        <f t="shared" si="15"/>
        <v>0.81263829677018318</v>
      </c>
      <c r="Y84" s="66">
        <f t="shared" si="16"/>
        <v>0.81263829677018318</v>
      </c>
    </row>
    <row r="85" spans="1:25" ht="71.25" customHeight="1" x14ac:dyDescent="0.25">
      <c r="A85" s="67">
        <v>9</v>
      </c>
      <c r="B85" s="68" t="s">
        <v>35</v>
      </c>
      <c r="C85" s="142"/>
      <c r="D85" s="144"/>
      <c r="E85" s="69">
        <v>62</v>
      </c>
      <c r="F85" s="70">
        <v>3609634.2700000005</v>
      </c>
      <c r="G85" s="71">
        <v>30</v>
      </c>
      <c r="H85" s="72">
        <v>1296489.42</v>
      </c>
      <c r="I85" s="71">
        <v>14</v>
      </c>
      <c r="J85" s="73">
        <v>921780</v>
      </c>
      <c r="K85" s="57">
        <f t="shared" si="12"/>
        <v>44</v>
      </c>
      <c r="L85" s="58">
        <f t="shared" si="12"/>
        <v>2218269.42</v>
      </c>
      <c r="M85" s="74">
        <v>0</v>
      </c>
      <c r="N85" s="75">
        <v>0</v>
      </c>
      <c r="O85" s="74">
        <v>0</v>
      </c>
      <c r="P85" s="75">
        <v>0</v>
      </c>
      <c r="Q85" s="76">
        <v>28</v>
      </c>
      <c r="R85" s="77">
        <v>1257368</v>
      </c>
      <c r="S85" s="76">
        <v>12</v>
      </c>
      <c r="T85" s="77">
        <v>906192.83</v>
      </c>
      <c r="U85" s="57">
        <f t="shared" si="13"/>
        <v>40</v>
      </c>
      <c r="V85" s="63">
        <f t="shared" si="13"/>
        <v>2163560.83</v>
      </c>
      <c r="W85" s="64">
        <f t="shared" si="14"/>
        <v>0.9698251143460932</v>
      </c>
      <c r="X85" s="65">
        <f t="shared" si="15"/>
        <v>0.98309014081451096</v>
      </c>
      <c r="Y85" s="66">
        <f t="shared" si="16"/>
        <v>0.97533726538952159</v>
      </c>
    </row>
    <row r="86" spans="1:25" ht="92.25" customHeight="1" x14ac:dyDescent="0.25">
      <c r="A86" s="67">
        <v>10</v>
      </c>
      <c r="B86" s="68" t="s">
        <v>36</v>
      </c>
      <c r="C86" s="142"/>
      <c r="D86" s="144"/>
      <c r="E86" s="69">
        <v>11</v>
      </c>
      <c r="F86" s="70">
        <v>614371.75</v>
      </c>
      <c r="G86" s="71">
        <v>3</v>
      </c>
      <c r="H86" s="72">
        <v>308538</v>
      </c>
      <c r="I86" s="71">
        <v>9</v>
      </c>
      <c r="J86" s="73">
        <v>399468</v>
      </c>
      <c r="K86" s="57">
        <f t="shared" si="12"/>
        <v>12</v>
      </c>
      <c r="L86" s="58">
        <f t="shared" si="12"/>
        <v>708006</v>
      </c>
      <c r="M86" s="74">
        <v>0</v>
      </c>
      <c r="N86" s="75">
        <v>0</v>
      </c>
      <c r="O86" s="74">
        <v>0</v>
      </c>
      <c r="P86" s="75">
        <v>0</v>
      </c>
      <c r="Q86" s="76">
        <v>3</v>
      </c>
      <c r="R86" s="77">
        <v>227517.17</v>
      </c>
      <c r="S86" s="76">
        <v>9</v>
      </c>
      <c r="T86" s="77">
        <v>354316.74</v>
      </c>
      <c r="U86" s="57">
        <f t="shared" si="13"/>
        <v>12</v>
      </c>
      <c r="V86" s="63">
        <f t="shared" si="13"/>
        <v>581833.91</v>
      </c>
      <c r="W86" s="64">
        <f t="shared" si="14"/>
        <v>0.73740404747551358</v>
      </c>
      <c r="X86" s="65">
        <f t="shared" si="15"/>
        <v>0.88697152212442543</v>
      </c>
      <c r="Y86" s="66">
        <f t="shared" si="16"/>
        <v>0.82179234356770992</v>
      </c>
    </row>
    <row r="87" spans="1:25" ht="153.75" customHeight="1" x14ac:dyDescent="0.25">
      <c r="A87" s="67">
        <v>11</v>
      </c>
      <c r="B87" s="68" t="s">
        <v>37</v>
      </c>
      <c r="C87" s="142"/>
      <c r="D87" s="144"/>
      <c r="E87" s="69">
        <v>57</v>
      </c>
      <c r="F87" s="70">
        <v>2376031.3899999997</v>
      </c>
      <c r="G87" s="71">
        <v>16</v>
      </c>
      <c r="H87" s="72">
        <v>505124.27</v>
      </c>
      <c r="I87" s="71">
        <v>7</v>
      </c>
      <c r="J87" s="73">
        <v>513142.99</v>
      </c>
      <c r="K87" s="57">
        <f t="shared" si="12"/>
        <v>23</v>
      </c>
      <c r="L87" s="58">
        <f t="shared" si="12"/>
        <v>1018267.26</v>
      </c>
      <c r="M87" s="74">
        <v>0</v>
      </c>
      <c r="N87" s="75">
        <v>0</v>
      </c>
      <c r="O87" s="74">
        <v>0</v>
      </c>
      <c r="P87" s="75">
        <v>0</v>
      </c>
      <c r="Q87" s="76">
        <v>15</v>
      </c>
      <c r="R87" s="77">
        <v>397158.96</v>
      </c>
      <c r="S87" s="76">
        <v>7</v>
      </c>
      <c r="T87" s="77">
        <v>457822.99</v>
      </c>
      <c r="U87" s="57">
        <f t="shared" si="13"/>
        <v>22</v>
      </c>
      <c r="V87" s="63">
        <f t="shared" si="13"/>
        <v>854981.95</v>
      </c>
      <c r="W87" s="64">
        <f t="shared" si="14"/>
        <v>0.78625990392423628</v>
      </c>
      <c r="X87" s="65">
        <f t="shared" si="15"/>
        <v>0.89219379183178549</v>
      </c>
      <c r="Y87" s="66">
        <f t="shared" si="16"/>
        <v>0.83964395555642235</v>
      </c>
    </row>
    <row r="88" spans="1:25" ht="87" customHeight="1" x14ac:dyDescent="0.25">
      <c r="A88" s="67">
        <v>12</v>
      </c>
      <c r="B88" s="68" t="s">
        <v>38</v>
      </c>
      <c r="C88" s="142"/>
      <c r="D88" s="144"/>
      <c r="E88" s="69">
        <v>6</v>
      </c>
      <c r="F88" s="70">
        <v>366568.55</v>
      </c>
      <c r="G88" s="71">
        <v>0</v>
      </c>
      <c r="H88" s="72">
        <v>0</v>
      </c>
      <c r="I88" s="71">
        <v>1</v>
      </c>
      <c r="J88" s="73">
        <v>35000</v>
      </c>
      <c r="K88" s="57">
        <f t="shared" si="12"/>
        <v>1</v>
      </c>
      <c r="L88" s="58">
        <f t="shared" si="12"/>
        <v>35000</v>
      </c>
      <c r="M88" s="74">
        <v>0</v>
      </c>
      <c r="N88" s="75">
        <v>0</v>
      </c>
      <c r="O88" s="74">
        <v>0</v>
      </c>
      <c r="P88" s="75">
        <v>0</v>
      </c>
      <c r="Q88" s="76">
        <v>0</v>
      </c>
      <c r="R88" s="77">
        <v>0</v>
      </c>
      <c r="S88" s="76">
        <v>1</v>
      </c>
      <c r="T88" s="77">
        <v>28481.25</v>
      </c>
      <c r="U88" s="57">
        <f t="shared" si="13"/>
        <v>1</v>
      </c>
      <c r="V88" s="63">
        <f t="shared" si="13"/>
        <v>28481.25</v>
      </c>
      <c r="W88" s="64">
        <f t="shared" si="14"/>
        <v>0</v>
      </c>
      <c r="X88" s="65">
        <f t="shared" si="15"/>
        <v>0.81374999999999997</v>
      </c>
      <c r="Y88" s="66">
        <f t="shared" si="16"/>
        <v>0.81374999999999997</v>
      </c>
    </row>
    <row r="89" spans="1:25" ht="62.25" customHeight="1" thickBot="1" x14ac:dyDescent="0.3">
      <c r="A89" s="78">
        <v>13</v>
      </c>
      <c r="B89" s="79" t="s">
        <v>39</v>
      </c>
      <c r="C89" s="143"/>
      <c r="D89" s="145"/>
      <c r="E89" s="80">
        <v>110</v>
      </c>
      <c r="F89" s="81">
        <v>4240343.16</v>
      </c>
      <c r="G89" s="82">
        <v>29</v>
      </c>
      <c r="H89" s="83">
        <v>1135775.8</v>
      </c>
      <c r="I89" s="82">
        <v>21</v>
      </c>
      <c r="J89" s="84">
        <v>894759.73</v>
      </c>
      <c r="K89" s="85">
        <f t="shared" si="12"/>
        <v>50</v>
      </c>
      <c r="L89" s="86">
        <f t="shared" si="12"/>
        <v>2030535.53</v>
      </c>
      <c r="M89" s="87">
        <v>0</v>
      </c>
      <c r="N89" s="88">
        <v>0</v>
      </c>
      <c r="O89" s="87">
        <v>0</v>
      </c>
      <c r="P89" s="88">
        <v>0</v>
      </c>
      <c r="Q89" s="89">
        <v>29</v>
      </c>
      <c r="R89" s="90">
        <v>1029665.37</v>
      </c>
      <c r="S89" s="89">
        <v>18</v>
      </c>
      <c r="T89" s="90">
        <v>791504.23</v>
      </c>
      <c r="U89" s="57">
        <f t="shared" si="13"/>
        <v>47</v>
      </c>
      <c r="V89" s="63">
        <f t="shared" si="13"/>
        <v>1821169.6</v>
      </c>
      <c r="W89" s="64">
        <f t="shared" si="14"/>
        <v>0.90657449295890968</v>
      </c>
      <c r="X89" s="65">
        <f t="shared" si="15"/>
        <v>0.8845997461240237</v>
      </c>
      <c r="Y89" s="66">
        <f t="shared" si="16"/>
        <v>0.89689127478601671</v>
      </c>
    </row>
    <row r="90" spans="1:25" ht="29.25" customHeight="1" thickBot="1" x14ac:dyDescent="0.3">
      <c r="A90" s="123" t="s">
        <v>118</v>
      </c>
      <c r="B90" s="124"/>
      <c r="C90" s="91">
        <f>C77</f>
        <v>10389987.719999999</v>
      </c>
      <c r="D90" s="91">
        <f>D77</f>
        <v>960196.03999999724</v>
      </c>
      <c r="E90" s="92">
        <f>SUM(E77:E89)</f>
        <v>366</v>
      </c>
      <c r="F90" s="93">
        <f>SUM(F77:F89)</f>
        <v>17218307.550000001</v>
      </c>
      <c r="G90" s="92">
        <f>SUM(G77:G89)</f>
        <v>120</v>
      </c>
      <c r="H90" s="93">
        <f>SUM(H77:H89)</f>
        <v>4875626</v>
      </c>
      <c r="I90" s="92">
        <f t="shared" ref="I90:V90" si="17">SUM(I77:I89)</f>
        <v>113</v>
      </c>
      <c r="J90" s="93">
        <f t="shared" si="17"/>
        <v>5514361.7200000007</v>
      </c>
      <c r="K90" s="92">
        <f t="shared" si="17"/>
        <v>233</v>
      </c>
      <c r="L90" s="93">
        <f t="shared" si="17"/>
        <v>10389987.719999999</v>
      </c>
      <c r="M90" s="92">
        <f t="shared" si="17"/>
        <v>0</v>
      </c>
      <c r="N90" s="94">
        <f t="shared" si="17"/>
        <v>0</v>
      </c>
      <c r="O90" s="95">
        <f t="shared" si="17"/>
        <v>0</v>
      </c>
      <c r="P90" s="96">
        <f t="shared" si="17"/>
        <v>0</v>
      </c>
      <c r="Q90" s="95">
        <f t="shared" si="17"/>
        <v>117</v>
      </c>
      <c r="R90" s="97">
        <f t="shared" si="17"/>
        <v>4495010.0999999996</v>
      </c>
      <c r="S90" s="95">
        <f t="shared" si="17"/>
        <v>108</v>
      </c>
      <c r="T90" s="97">
        <f t="shared" si="17"/>
        <v>4934781.58</v>
      </c>
      <c r="U90" s="95">
        <f t="shared" si="17"/>
        <v>225</v>
      </c>
      <c r="V90" s="97">
        <f t="shared" si="17"/>
        <v>9429791.6800000016</v>
      </c>
      <c r="W90" s="98">
        <f>IFERROR(R90/H90,0)</f>
        <v>0.92193496794052698</v>
      </c>
      <c r="X90" s="99">
        <f t="shared" si="15"/>
        <v>0.89489624195345663</v>
      </c>
      <c r="Y90" s="99">
        <f t="shared" si="16"/>
        <v>0.90758448750120391</v>
      </c>
    </row>
    <row r="91" spans="1:25" ht="29.25" customHeight="1" thickBot="1" x14ac:dyDescent="0.3">
      <c r="A91" s="100"/>
      <c r="B91" s="101" t="s">
        <v>28</v>
      </c>
      <c r="C91" s="102"/>
      <c r="D91" s="102"/>
      <c r="E91" s="102"/>
      <c r="F91" s="102"/>
      <c r="G91" s="102"/>
      <c r="H91" s="102"/>
      <c r="I91" s="102"/>
      <c r="J91" s="102"/>
      <c r="K91" s="102"/>
      <c r="L91" s="102"/>
      <c r="M91" s="102"/>
      <c r="N91" s="102"/>
      <c r="O91" s="102"/>
      <c r="P91" s="102"/>
      <c r="Q91" s="102"/>
      <c r="R91" s="102"/>
      <c r="S91" s="102"/>
      <c r="T91" s="102"/>
      <c r="U91" s="102"/>
      <c r="V91" s="103">
        <v>2819513.69</v>
      </c>
      <c r="W91" s="104"/>
      <c r="X91" s="104"/>
      <c r="Y91" s="105"/>
    </row>
    <row r="92" spans="1:25" ht="29.25" customHeight="1" thickBot="1" x14ac:dyDescent="0.45">
      <c r="A92" s="106"/>
      <c r="B92" s="106"/>
      <c r="C92" s="107"/>
      <c r="D92" s="107"/>
      <c r="E92" s="108"/>
      <c r="F92" s="107"/>
      <c r="G92" s="108"/>
      <c r="H92" s="109"/>
      <c r="I92" s="110"/>
      <c r="J92" s="109"/>
      <c r="K92" s="111"/>
      <c r="L92" s="109"/>
      <c r="M92" s="110"/>
      <c r="N92" s="109"/>
      <c r="O92" s="110"/>
      <c r="P92" s="109"/>
      <c r="Q92" s="110"/>
      <c r="R92" s="109"/>
      <c r="S92" s="110"/>
      <c r="T92" s="112" t="s">
        <v>119</v>
      </c>
      <c r="U92" s="113">
        <v>4.4112999999999998</v>
      </c>
      <c r="V92" s="114">
        <f>(V90+P90)/U92</f>
        <v>2137644.6126992046</v>
      </c>
      <c r="W92" s="115"/>
      <c r="X92" s="115"/>
      <c r="Y92" s="116"/>
    </row>
    <row r="93" spans="1:25" ht="15.75" thickTop="1" x14ac:dyDescent="0.25">
      <c r="A93" s="125" t="s">
        <v>120</v>
      </c>
      <c r="B93" s="126"/>
      <c r="C93" s="126"/>
      <c r="D93" s="126"/>
      <c r="E93" s="126"/>
      <c r="F93" s="126"/>
      <c r="G93" s="126"/>
      <c r="H93" s="126"/>
      <c r="I93" s="126"/>
      <c r="J93" s="126"/>
      <c r="K93" s="126"/>
      <c r="L93" s="126"/>
      <c r="M93" s="126"/>
      <c r="N93" s="126"/>
      <c r="O93" s="127"/>
      <c r="P93" s="117"/>
      <c r="U93" s="21"/>
    </row>
    <row r="94" spans="1:25" ht="18.75" x14ac:dyDescent="0.3">
      <c r="A94" s="128"/>
      <c r="B94" s="129"/>
      <c r="C94" s="129"/>
      <c r="D94" s="129"/>
      <c r="E94" s="129"/>
      <c r="F94" s="129"/>
      <c r="G94" s="129"/>
      <c r="H94" s="129"/>
      <c r="I94" s="129"/>
      <c r="J94" s="129"/>
      <c r="K94" s="129"/>
      <c r="L94" s="129"/>
      <c r="M94" s="129"/>
      <c r="N94" s="129"/>
      <c r="O94" s="130"/>
      <c r="P94" s="117"/>
      <c r="T94" s="118"/>
      <c r="U94" s="21"/>
    </row>
    <row r="95" spans="1:25" ht="15.75" x14ac:dyDescent="0.25">
      <c r="A95" s="128"/>
      <c r="B95" s="129"/>
      <c r="C95" s="129"/>
      <c r="D95" s="129"/>
      <c r="E95" s="129"/>
      <c r="F95" s="129"/>
      <c r="G95" s="129"/>
      <c r="H95" s="129"/>
      <c r="I95" s="129"/>
      <c r="J95" s="129"/>
      <c r="K95" s="129"/>
      <c r="L95" s="129"/>
      <c r="M95" s="129"/>
      <c r="N95" s="129"/>
      <c r="O95" s="130"/>
      <c r="P95" s="117"/>
      <c r="S95" s="119"/>
      <c r="T95" s="120"/>
      <c r="U95" s="21"/>
    </row>
    <row r="96" spans="1:25" ht="15.75" x14ac:dyDescent="0.25">
      <c r="A96" s="128"/>
      <c r="B96" s="129"/>
      <c r="C96" s="129"/>
      <c r="D96" s="129"/>
      <c r="E96" s="129"/>
      <c r="F96" s="129"/>
      <c r="G96" s="129"/>
      <c r="H96" s="129"/>
      <c r="I96" s="129"/>
      <c r="J96" s="129"/>
      <c r="K96" s="129"/>
      <c r="L96" s="129"/>
      <c r="M96" s="129"/>
      <c r="N96" s="129"/>
      <c r="O96" s="130"/>
      <c r="P96" s="117"/>
      <c r="S96" s="119"/>
      <c r="T96" s="121"/>
      <c r="U96" s="21"/>
    </row>
    <row r="97" spans="1:25" ht="15.75" x14ac:dyDescent="0.25">
      <c r="A97" s="128"/>
      <c r="B97" s="129"/>
      <c r="C97" s="129"/>
      <c r="D97" s="129"/>
      <c r="E97" s="129"/>
      <c r="F97" s="129"/>
      <c r="G97" s="129"/>
      <c r="H97" s="129"/>
      <c r="I97" s="129"/>
      <c r="J97" s="129"/>
      <c r="K97" s="129"/>
      <c r="L97" s="129"/>
      <c r="M97" s="129"/>
      <c r="N97" s="129"/>
      <c r="O97" s="130"/>
      <c r="P97" s="117"/>
      <c r="S97" s="119"/>
      <c r="T97" s="121"/>
      <c r="U97" s="21"/>
    </row>
    <row r="98" spans="1:25" ht="15.75" x14ac:dyDescent="0.25">
      <c r="A98" s="128"/>
      <c r="B98" s="129"/>
      <c r="C98" s="129"/>
      <c r="D98" s="129"/>
      <c r="E98" s="129"/>
      <c r="F98" s="129"/>
      <c r="G98" s="129"/>
      <c r="H98" s="129"/>
      <c r="I98" s="129"/>
      <c r="J98" s="129"/>
      <c r="K98" s="129"/>
      <c r="L98" s="129"/>
      <c r="M98" s="129"/>
      <c r="N98" s="129"/>
      <c r="O98" s="130"/>
      <c r="P98" s="117"/>
      <c r="S98" s="119"/>
      <c r="T98" s="121"/>
      <c r="U98" s="21"/>
    </row>
    <row r="99" spans="1:25" ht="15.75" x14ac:dyDescent="0.25">
      <c r="A99" s="128"/>
      <c r="B99" s="129"/>
      <c r="C99" s="129"/>
      <c r="D99" s="129"/>
      <c r="E99" s="129"/>
      <c r="F99" s="129"/>
      <c r="G99" s="129"/>
      <c r="H99" s="129"/>
      <c r="I99" s="129"/>
      <c r="J99" s="129"/>
      <c r="K99" s="129"/>
      <c r="L99" s="129"/>
      <c r="M99" s="129"/>
      <c r="N99" s="129"/>
      <c r="O99" s="130"/>
      <c r="P99" s="117"/>
      <c r="S99" s="119"/>
      <c r="T99" s="122"/>
      <c r="U99" s="21"/>
    </row>
    <row r="100" spans="1:25" x14ac:dyDescent="0.25">
      <c r="A100" s="128"/>
      <c r="B100" s="129"/>
      <c r="C100" s="129"/>
      <c r="D100" s="129"/>
      <c r="E100" s="129"/>
      <c r="F100" s="129"/>
      <c r="G100" s="129"/>
      <c r="H100" s="129"/>
      <c r="I100" s="129"/>
      <c r="J100" s="129"/>
      <c r="K100" s="129"/>
      <c r="L100" s="129"/>
      <c r="M100" s="129"/>
      <c r="N100" s="129"/>
      <c r="O100" s="130"/>
      <c r="P100" s="117"/>
      <c r="U100" s="21"/>
    </row>
    <row r="101" spans="1:25" ht="15.75" thickBot="1" x14ac:dyDescent="0.3">
      <c r="A101" s="131"/>
      <c r="B101" s="132"/>
      <c r="C101" s="132"/>
      <c r="D101" s="132"/>
      <c r="E101" s="132"/>
      <c r="F101" s="132"/>
      <c r="G101" s="132"/>
      <c r="H101" s="132"/>
      <c r="I101" s="132"/>
      <c r="J101" s="132"/>
      <c r="K101" s="132"/>
      <c r="L101" s="132"/>
      <c r="M101" s="132"/>
      <c r="N101" s="132"/>
      <c r="O101" s="133"/>
      <c r="P101" s="117"/>
      <c r="U101" s="21"/>
    </row>
    <row r="102" spans="1:25" ht="15.75" thickTop="1" x14ac:dyDescent="0.25">
      <c r="K102" s="21"/>
      <c r="U102" s="21"/>
    </row>
    <row r="105" spans="1:25" ht="26.25" x14ac:dyDescent="0.4">
      <c r="A105" s="25"/>
      <c r="B105" s="26" t="s">
        <v>123</v>
      </c>
      <c r="C105" s="27"/>
      <c r="D105" s="27"/>
      <c r="E105" s="27"/>
      <c r="F105" s="28"/>
      <c r="G105" s="27"/>
      <c r="H105" s="28"/>
      <c r="I105" s="29"/>
      <c r="J105" s="28"/>
      <c r="K105" s="29"/>
      <c r="L105" s="28"/>
      <c r="M105" s="29"/>
      <c r="N105" s="28"/>
      <c r="O105" s="27"/>
      <c r="P105" s="28"/>
      <c r="Q105" s="27"/>
      <c r="R105" s="28"/>
      <c r="S105" s="29"/>
      <c r="T105" s="28"/>
      <c r="U105" s="27"/>
      <c r="V105" s="28"/>
      <c r="W105" s="28"/>
      <c r="X105" s="29"/>
      <c r="Y105" s="28"/>
    </row>
    <row r="106" spans="1:25" ht="15.75" thickBot="1" x14ac:dyDescent="0.3"/>
    <row r="107" spans="1:25" ht="52.5" customHeight="1" thickBot="1" x14ac:dyDescent="0.3">
      <c r="A107" s="169" t="s">
        <v>159</v>
      </c>
      <c r="B107" s="170"/>
      <c r="C107" s="173" t="s">
        <v>102</v>
      </c>
      <c r="D107" s="174"/>
      <c r="E107" s="175" t="s">
        <v>0</v>
      </c>
      <c r="F107" s="176"/>
      <c r="G107" s="177" t="s">
        <v>103</v>
      </c>
      <c r="H107" s="177"/>
      <c r="I107" s="177"/>
      <c r="J107" s="177"/>
      <c r="K107" s="177"/>
      <c r="L107" s="178"/>
      <c r="M107" s="179" t="s">
        <v>104</v>
      </c>
      <c r="N107" s="180"/>
      <c r="O107" s="180"/>
      <c r="P107" s="181"/>
      <c r="Q107" s="154" t="s">
        <v>105</v>
      </c>
      <c r="R107" s="152"/>
      <c r="S107" s="152"/>
      <c r="T107" s="152"/>
      <c r="U107" s="152"/>
      <c r="V107" s="153"/>
      <c r="W107" s="155" t="s">
        <v>106</v>
      </c>
      <c r="X107" s="156"/>
      <c r="Y107" s="138"/>
    </row>
    <row r="108" spans="1:25" ht="52.5" customHeight="1" thickBot="1" x14ac:dyDescent="0.3">
      <c r="A108" s="171"/>
      <c r="B108" s="172"/>
      <c r="C108" s="157" t="s">
        <v>107</v>
      </c>
      <c r="D108" s="159" t="s">
        <v>108</v>
      </c>
      <c r="E108" s="161" t="s">
        <v>10</v>
      </c>
      <c r="F108" s="161" t="s">
        <v>11</v>
      </c>
      <c r="G108" s="163" t="s">
        <v>12</v>
      </c>
      <c r="H108" s="165" t="s">
        <v>13</v>
      </c>
      <c r="I108" s="165" t="s">
        <v>14</v>
      </c>
      <c r="J108" s="167" t="s">
        <v>15</v>
      </c>
      <c r="K108" s="146" t="s">
        <v>2</v>
      </c>
      <c r="L108" s="147"/>
      <c r="M108" s="148" t="s">
        <v>109</v>
      </c>
      <c r="N108" s="149"/>
      <c r="O108" s="148" t="s">
        <v>110</v>
      </c>
      <c r="P108" s="149"/>
      <c r="Q108" s="150" t="s">
        <v>111</v>
      </c>
      <c r="R108" s="151"/>
      <c r="S108" s="152" t="s">
        <v>112</v>
      </c>
      <c r="T108" s="153"/>
      <c r="U108" s="154" t="s">
        <v>2</v>
      </c>
      <c r="V108" s="153"/>
      <c r="W108" s="134" t="s">
        <v>113</v>
      </c>
      <c r="X108" s="136" t="s">
        <v>114</v>
      </c>
      <c r="Y108" s="138" t="s">
        <v>115</v>
      </c>
    </row>
    <row r="109" spans="1:25" ht="139.5" customHeight="1" thickBot="1" x14ac:dyDescent="0.3">
      <c r="A109" s="171"/>
      <c r="B109" s="172"/>
      <c r="C109" s="158"/>
      <c r="D109" s="160"/>
      <c r="E109" s="162"/>
      <c r="F109" s="162"/>
      <c r="G109" s="164"/>
      <c r="H109" s="166"/>
      <c r="I109" s="166"/>
      <c r="J109" s="168"/>
      <c r="K109" s="30" t="s">
        <v>16</v>
      </c>
      <c r="L109" s="31" t="s">
        <v>17</v>
      </c>
      <c r="M109" s="32" t="s">
        <v>18</v>
      </c>
      <c r="N109" s="33" t="s">
        <v>19</v>
      </c>
      <c r="O109" s="32" t="s">
        <v>20</v>
      </c>
      <c r="P109" s="33" t="s">
        <v>21</v>
      </c>
      <c r="Q109" s="34" t="s">
        <v>12</v>
      </c>
      <c r="R109" s="35" t="s">
        <v>13</v>
      </c>
      <c r="S109" s="36" t="s">
        <v>22</v>
      </c>
      <c r="T109" s="37" t="s">
        <v>23</v>
      </c>
      <c r="U109" s="38" t="s">
        <v>24</v>
      </c>
      <c r="V109" s="39" t="s">
        <v>25</v>
      </c>
      <c r="W109" s="135"/>
      <c r="X109" s="137"/>
      <c r="Y109" s="139"/>
    </row>
    <row r="110" spans="1:25" ht="38.25" customHeight="1" thickBot="1" x14ac:dyDescent="0.3">
      <c r="A110" s="140">
        <v>1</v>
      </c>
      <c r="B110" s="141"/>
      <c r="C110" s="40">
        <v>2</v>
      </c>
      <c r="D110" s="41">
        <v>3</v>
      </c>
      <c r="E110" s="42">
        <v>4</v>
      </c>
      <c r="F110" s="43">
        <v>5</v>
      </c>
      <c r="G110" s="44">
        <v>6</v>
      </c>
      <c r="H110" s="45">
        <v>7</v>
      </c>
      <c r="I110" s="45">
        <v>8</v>
      </c>
      <c r="J110" s="45">
        <v>9</v>
      </c>
      <c r="K110" s="45">
        <v>10</v>
      </c>
      <c r="L110" s="45">
        <v>11</v>
      </c>
      <c r="M110" s="46">
        <v>12</v>
      </c>
      <c r="N110" s="46">
        <v>13</v>
      </c>
      <c r="O110" s="46">
        <v>14</v>
      </c>
      <c r="P110" s="46">
        <v>15</v>
      </c>
      <c r="Q110" s="47">
        <v>16</v>
      </c>
      <c r="R110" s="47">
        <v>17</v>
      </c>
      <c r="S110" s="47">
        <v>18</v>
      </c>
      <c r="T110" s="47">
        <v>19</v>
      </c>
      <c r="U110" s="47">
        <v>20</v>
      </c>
      <c r="V110" s="47">
        <v>21</v>
      </c>
      <c r="W110" s="48">
        <v>22</v>
      </c>
      <c r="X110" s="48">
        <v>23</v>
      </c>
      <c r="Y110" s="49">
        <v>24</v>
      </c>
    </row>
    <row r="111" spans="1:25" ht="108.75" customHeight="1" x14ac:dyDescent="0.25">
      <c r="A111" s="50">
        <v>1</v>
      </c>
      <c r="B111" s="51" t="s">
        <v>116</v>
      </c>
      <c r="C111" s="142">
        <f>L124</f>
        <v>5040430.75</v>
      </c>
      <c r="D111" s="144">
        <f>C111-V124</f>
        <v>90770.459999999963</v>
      </c>
      <c r="E111" s="52"/>
      <c r="F111" s="53"/>
      <c r="G111" s="54"/>
      <c r="H111" s="55"/>
      <c r="I111" s="54"/>
      <c r="J111" s="56"/>
      <c r="K111" s="57">
        <f>G111+I111</f>
        <v>0</v>
      </c>
      <c r="L111" s="58">
        <f>H111+J111</f>
        <v>0</v>
      </c>
      <c r="M111" s="59"/>
      <c r="N111" s="60"/>
      <c r="O111" s="59"/>
      <c r="P111" s="60"/>
      <c r="Q111" s="61"/>
      <c r="R111" s="62"/>
      <c r="S111" s="61"/>
      <c r="T111" s="62"/>
      <c r="U111" s="57">
        <f>Q111+S111</f>
        <v>0</v>
      </c>
      <c r="V111" s="63">
        <f>R111+T111</f>
        <v>0</v>
      </c>
      <c r="W111" s="64">
        <f>IFERROR(R111/H111,0)</f>
        <v>0</v>
      </c>
      <c r="X111" s="65">
        <f>IFERROR((T111+P111)/J111,0)</f>
        <v>0</v>
      </c>
      <c r="Y111" s="66">
        <f>IFERROR((V111+P111)/L111,0)</f>
        <v>0</v>
      </c>
    </row>
    <row r="112" spans="1:25" ht="87" customHeight="1" x14ac:dyDescent="0.25">
      <c r="A112" s="67">
        <v>2</v>
      </c>
      <c r="B112" s="68" t="s">
        <v>54</v>
      </c>
      <c r="C112" s="142"/>
      <c r="D112" s="144"/>
      <c r="E112" s="69"/>
      <c r="F112" s="70"/>
      <c r="G112" s="71"/>
      <c r="H112" s="72"/>
      <c r="I112" s="71"/>
      <c r="J112" s="73"/>
      <c r="K112" s="57">
        <f t="shared" ref="K112:L123" si="18">G112+I112</f>
        <v>0</v>
      </c>
      <c r="L112" s="58">
        <f t="shared" si="18"/>
        <v>0</v>
      </c>
      <c r="M112" s="74"/>
      <c r="N112" s="75"/>
      <c r="O112" s="74"/>
      <c r="P112" s="75"/>
      <c r="Q112" s="76"/>
      <c r="R112" s="77"/>
      <c r="S112" s="76"/>
      <c r="T112" s="77"/>
      <c r="U112" s="57">
        <f t="shared" ref="U112:V123" si="19">Q112+S112</f>
        <v>0</v>
      </c>
      <c r="V112" s="63">
        <f>R112+T112</f>
        <v>0</v>
      </c>
      <c r="W112" s="64">
        <f t="shared" ref="W112:W123" si="20">IFERROR(R112/H112,0)</f>
        <v>0</v>
      </c>
      <c r="X112" s="65">
        <f t="shared" ref="X112:X124" si="21">IFERROR((T112+P112)/J112,0)</f>
        <v>0</v>
      </c>
      <c r="Y112" s="66">
        <f t="shared" ref="Y112:Y124" si="22">IFERROR((V112+P112)/L112,0)</f>
        <v>0</v>
      </c>
    </row>
    <row r="113" spans="1:25" ht="85.5" customHeight="1" x14ac:dyDescent="0.25">
      <c r="A113" s="67">
        <v>3</v>
      </c>
      <c r="B113" s="68" t="s">
        <v>172</v>
      </c>
      <c r="C113" s="142"/>
      <c r="D113" s="144"/>
      <c r="E113" s="69">
        <v>2</v>
      </c>
      <c r="F113" s="70">
        <v>67499.5</v>
      </c>
      <c r="G113" s="71">
        <v>0</v>
      </c>
      <c r="H113" s="72">
        <v>0</v>
      </c>
      <c r="I113" s="71">
        <v>2</v>
      </c>
      <c r="J113" s="73">
        <v>20188.7</v>
      </c>
      <c r="K113" s="57">
        <f t="shared" si="18"/>
        <v>2</v>
      </c>
      <c r="L113" s="58">
        <f t="shared" si="18"/>
        <v>20188.7</v>
      </c>
      <c r="M113" s="74">
        <v>0</v>
      </c>
      <c r="N113" s="75">
        <v>0</v>
      </c>
      <c r="O113" s="74">
        <v>0</v>
      </c>
      <c r="P113" s="75">
        <v>0</v>
      </c>
      <c r="Q113" s="76">
        <v>0</v>
      </c>
      <c r="R113" s="77">
        <v>0</v>
      </c>
      <c r="S113" s="76">
        <v>2</v>
      </c>
      <c r="T113" s="77">
        <v>20188.7</v>
      </c>
      <c r="U113" s="57">
        <f t="shared" si="19"/>
        <v>2</v>
      </c>
      <c r="V113" s="63">
        <f t="shared" si="19"/>
        <v>20188.7</v>
      </c>
      <c r="W113" s="64">
        <f t="shared" si="20"/>
        <v>0</v>
      </c>
      <c r="X113" s="65">
        <f t="shared" si="21"/>
        <v>1</v>
      </c>
      <c r="Y113" s="66">
        <f t="shared" si="22"/>
        <v>1</v>
      </c>
    </row>
    <row r="114" spans="1:25" ht="137.25" customHeight="1" x14ac:dyDescent="0.25">
      <c r="A114" s="67">
        <v>4</v>
      </c>
      <c r="B114" s="68" t="s">
        <v>32</v>
      </c>
      <c r="C114" s="142"/>
      <c r="D114" s="144"/>
      <c r="E114" s="69">
        <v>15</v>
      </c>
      <c r="F114" s="70">
        <v>799961.76</v>
      </c>
      <c r="G114" s="71">
        <v>11</v>
      </c>
      <c r="H114" s="72">
        <v>560837.61</v>
      </c>
      <c r="I114" s="71">
        <v>3</v>
      </c>
      <c r="J114" s="73">
        <v>40153</v>
      </c>
      <c r="K114" s="57">
        <f t="shared" si="18"/>
        <v>14</v>
      </c>
      <c r="L114" s="58">
        <f t="shared" si="18"/>
        <v>600990.61</v>
      </c>
      <c r="M114" s="74">
        <v>0</v>
      </c>
      <c r="N114" s="75">
        <v>0</v>
      </c>
      <c r="O114" s="74">
        <v>0</v>
      </c>
      <c r="P114" s="75">
        <v>0</v>
      </c>
      <c r="Q114" s="76">
        <v>11</v>
      </c>
      <c r="R114" s="77">
        <v>560837.61</v>
      </c>
      <c r="S114" s="76">
        <v>3</v>
      </c>
      <c r="T114" s="77">
        <v>40137.160000000003</v>
      </c>
      <c r="U114" s="57">
        <f t="shared" si="19"/>
        <v>14</v>
      </c>
      <c r="V114" s="63">
        <f t="shared" si="19"/>
        <v>600974.77</v>
      </c>
      <c r="W114" s="64">
        <f t="shared" si="20"/>
        <v>1</v>
      </c>
      <c r="X114" s="65">
        <f t="shared" si="21"/>
        <v>0.99960550892834921</v>
      </c>
      <c r="Y114" s="66">
        <f t="shared" si="22"/>
        <v>0.99997364351499607</v>
      </c>
    </row>
    <row r="115" spans="1:25" ht="171.75" customHeight="1" x14ac:dyDescent="0.25">
      <c r="A115" s="67">
        <v>5</v>
      </c>
      <c r="B115" s="68" t="s">
        <v>71</v>
      </c>
      <c r="C115" s="142"/>
      <c r="D115" s="144"/>
      <c r="E115" s="69"/>
      <c r="F115" s="70"/>
      <c r="G115" s="71"/>
      <c r="H115" s="72"/>
      <c r="I115" s="71"/>
      <c r="J115" s="73"/>
      <c r="K115" s="57">
        <f t="shared" si="18"/>
        <v>0</v>
      </c>
      <c r="L115" s="58">
        <f t="shared" si="18"/>
        <v>0</v>
      </c>
      <c r="M115" s="74"/>
      <c r="N115" s="75"/>
      <c r="O115" s="74"/>
      <c r="P115" s="75"/>
      <c r="Q115" s="76"/>
      <c r="R115" s="77"/>
      <c r="S115" s="76"/>
      <c r="T115" s="77"/>
      <c r="U115" s="57">
        <f t="shared" si="19"/>
        <v>0</v>
      </c>
      <c r="V115" s="63">
        <f t="shared" si="19"/>
        <v>0</v>
      </c>
      <c r="W115" s="64">
        <f t="shared" si="20"/>
        <v>0</v>
      </c>
      <c r="X115" s="65">
        <f t="shared" si="21"/>
        <v>0</v>
      </c>
      <c r="Y115" s="66">
        <f t="shared" si="22"/>
        <v>0</v>
      </c>
    </row>
    <row r="116" spans="1:25" ht="116.25" customHeight="1" x14ac:dyDescent="0.25">
      <c r="A116" s="67">
        <v>6</v>
      </c>
      <c r="B116" s="68" t="s">
        <v>33</v>
      </c>
      <c r="C116" s="142"/>
      <c r="D116" s="144"/>
      <c r="E116" s="69">
        <v>63</v>
      </c>
      <c r="F116" s="70">
        <v>1577151.25</v>
      </c>
      <c r="G116" s="71">
        <v>34</v>
      </c>
      <c r="H116" s="72">
        <v>718874.34</v>
      </c>
      <c r="I116" s="71">
        <v>16</v>
      </c>
      <c r="J116" s="73">
        <v>494989.26</v>
      </c>
      <c r="K116" s="57">
        <f t="shared" si="18"/>
        <v>50</v>
      </c>
      <c r="L116" s="58">
        <f t="shared" si="18"/>
        <v>1213863.6000000001</v>
      </c>
      <c r="M116" s="74">
        <v>0</v>
      </c>
      <c r="N116" s="75">
        <v>0</v>
      </c>
      <c r="O116" s="74">
        <v>0</v>
      </c>
      <c r="P116" s="75">
        <v>0</v>
      </c>
      <c r="Q116" s="76">
        <v>34</v>
      </c>
      <c r="R116" s="77">
        <v>695648.85</v>
      </c>
      <c r="S116" s="76">
        <v>15</v>
      </c>
      <c r="T116" s="77">
        <v>474989.26</v>
      </c>
      <c r="U116" s="57">
        <f t="shared" si="19"/>
        <v>49</v>
      </c>
      <c r="V116" s="63">
        <f t="shared" si="19"/>
        <v>1170638.1099999999</v>
      </c>
      <c r="W116" s="64">
        <f t="shared" si="20"/>
        <v>0.96769186392158613</v>
      </c>
      <c r="X116" s="65">
        <f t="shared" si="21"/>
        <v>0.95959508293169837</v>
      </c>
      <c r="Y116" s="66">
        <f t="shared" si="22"/>
        <v>0.96439015882838874</v>
      </c>
    </row>
    <row r="117" spans="1:25" ht="65.25" customHeight="1" x14ac:dyDescent="0.25">
      <c r="A117" s="67">
        <v>7</v>
      </c>
      <c r="B117" s="68" t="s">
        <v>34</v>
      </c>
      <c r="C117" s="142"/>
      <c r="D117" s="144"/>
      <c r="E117" s="69"/>
      <c r="F117" s="70"/>
      <c r="G117" s="71"/>
      <c r="H117" s="72"/>
      <c r="I117" s="71"/>
      <c r="J117" s="73"/>
      <c r="K117" s="57">
        <f t="shared" si="18"/>
        <v>0</v>
      </c>
      <c r="L117" s="58">
        <f t="shared" si="18"/>
        <v>0</v>
      </c>
      <c r="M117" s="74"/>
      <c r="N117" s="75"/>
      <c r="O117" s="74"/>
      <c r="P117" s="75"/>
      <c r="Q117" s="76"/>
      <c r="R117" s="77"/>
      <c r="S117" s="76"/>
      <c r="T117" s="77"/>
      <c r="U117" s="57">
        <f t="shared" si="19"/>
        <v>0</v>
      </c>
      <c r="V117" s="63">
        <f t="shared" si="19"/>
        <v>0</v>
      </c>
      <c r="W117" s="64">
        <f t="shared" si="20"/>
        <v>0</v>
      </c>
      <c r="X117" s="65">
        <f t="shared" si="21"/>
        <v>0</v>
      </c>
      <c r="Y117" s="66">
        <f t="shared" si="22"/>
        <v>0</v>
      </c>
    </row>
    <row r="118" spans="1:25" ht="59.25" customHeight="1" x14ac:dyDescent="0.25">
      <c r="A118" s="67">
        <v>8</v>
      </c>
      <c r="B118" s="68" t="s">
        <v>117</v>
      </c>
      <c r="C118" s="142"/>
      <c r="D118" s="144"/>
      <c r="E118" s="69"/>
      <c r="F118" s="70"/>
      <c r="G118" s="71"/>
      <c r="H118" s="72"/>
      <c r="I118" s="71">
        <v>41</v>
      </c>
      <c r="J118" s="73">
        <v>459325.9</v>
      </c>
      <c r="K118" s="57">
        <f t="shared" si="18"/>
        <v>41</v>
      </c>
      <c r="L118" s="58">
        <f t="shared" si="18"/>
        <v>459325.9</v>
      </c>
      <c r="M118" s="74"/>
      <c r="N118" s="75"/>
      <c r="O118" s="74">
        <v>0</v>
      </c>
      <c r="P118" s="75">
        <v>0</v>
      </c>
      <c r="Q118" s="76"/>
      <c r="R118" s="77"/>
      <c r="S118" s="76">
        <v>41</v>
      </c>
      <c r="T118" s="77">
        <v>433092.95</v>
      </c>
      <c r="U118" s="57">
        <f t="shared" si="19"/>
        <v>41</v>
      </c>
      <c r="V118" s="63">
        <f t="shared" si="19"/>
        <v>433092.95</v>
      </c>
      <c r="W118" s="64">
        <f t="shared" si="20"/>
        <v>0</v>
      </c>
      <c r="X118" s="65">
        <f t="shared" si="21"/>
        <v>0.94288815414066562</v>
      </c>
      <c r="Y118" s="66">
        <f t="shared" si="22"/>
        <v>0.94288815414066562</v>
      </c>
    </row>
    <row r="119" spans="1:25" ht="71.25" customHeight="1" x14ac:dyDescent="0.25">
      <c r="A119" s="67">
        <v>9</v>
      </c>
      <c r="B119" s="68" t="s">
        <v>35</v>
      </c>
      <c r="C119" s="142"/>
      <c r="D119" s="144"/>
      <c r="E119" s="69">
        <v>36</v>
      </c>
      <c r="F119" s="70">
        <v>852460.93</v>
      </c>
      <c r="G119" s="71">
        <v>29</v>
      </c>
      <c r="H119" s="72">
        <v>560518.67000000004</v>
      </c>
      <c r="I119" s="71">
        <v>12</v>
      </c>
      <c r="J119" s="73">
        <v>238967.44</v>
      </c>
      <c r="K119" s="57">
        <f t="shared" si="18"/>
        <v>41</v>
      </c>
      <c r="L119" s="58">
        <f t="shared" si="18"/>
        <v>799486.1100000001</v>
      </c>
      <c r="M119" s="74">
        <v>0</v>
      </c>
      <c r="N119" s="75">
        <v>0</v>
      </c>
      <c r="O119" s="74">
        <v>0</v>
      </c>
      <c r="P119" s="75">
        <v>0</v>
      </c>
      <c r="Q119" s="76">
        <v>28</v>
      </c>
      <c r="R119" s="77">
        <v>549791.56999999995</v>
      </c>
      <c r="S119" s="76">
        <v>11</v>
      </c>
      <c r="T119" s="77">
        <v>223967.44</v>
      </c>
      <c r="U119" s="57">
        <f t="shared" si="19"/>
        <v>39</v>
      </c>
      <c r="V119" s="63">
        <f t="shared" si="19"/>
        <v>773759.01</v>
      </c>
      <c r="W119" s="64">
        <f t="shared" si="20"/>
        <v>0.98086218965730421</v>
      </c>
      <c r="X119" s="65">
        <f t="shared" si="21"/>
        <v>0.93722994228837198</v>
      </c>
      <c r="Y119" s="66">
        <f t="shared" si="22"/>
        <v>0.96782045406642514</v>
      </c>
    </row>
    <row r="120" spans="1:25" ht="92.25" customHeight="1" x14ac:dyDescent="0.25">
      <c r="A120" s="67">
        <v>10</v>
      </c>
      <c r="B120" s="68" t="s">
        <v>36</v>
      </c>
      <c r="C120" s="142"/>
      <c r="D120" s="144"/>
      <c r="E120" s="69">
        <v>21</v>
      </c>
      <c r="F120" s="70">
        <v>456158.66</v>
      </c>
      <c r="G120" s="71">
        <v>15</v>
      </c>
      <c r="H120" s="72">
        <v>268762.76</v>
      </c>
      <c r="I120" s="71">
        <v>16</v>
      </c>
      <c r="J120" s="73">
        <v>653815.24</v>
      </c>
      <c r="K120" s="57">
        <f t="shared" si="18"/>
        <v>31</v>
      </c>
      <c r="L120" s="58">
        <f t="shared" si="18"/>
        <v>922578</v>
      </c>
      <c r="M120" s="74">
        <v>0</v>
      </c>
      <c r="N120" s="75">
        <v>0</v>
      </c>
      <c r="O120" s="74">
        <v>0</v>
      </c>
      <c r="P120" s="75">
        <v>0</v>
      </c>
      <c r="Q120" s="76">
        <v>15</v>
      </c>
      <c r="R120" s="77">
        <v>268762.76</v>
      </c>
      <c r="S120" s="76">
        <v>16</v>
      </c>
      <c r="T120" s="77">
        <v>667849.56000000006</v>
      </c>
      <c r="U120" s="57">
        <f t="shared" si="19"/>
        <v>31</v>
      </c>
      <c r="V120" s="63">
        <f t="shared" si="19"/>
        <v>936612.32000000007</v>
      </c>
      <c r="W120" s="64">
        <f t="shared" si="20"/>
        <v>1</v>
      </c>
      <c r="X120" s="65">
        <f t="shared" si="21"/>
        <v>1.0214652689955652</v>
      </c>
      <c r="Y120" s="66">
        <f t="shared" si="22"/>
        <v>1.0152120687898476</v>
      </c>
    </row>
    <row r="121" spans="1:25" ht="153.75" customHeight="1" x14ac:dyDescent="0.25">
      <c r="A121" s="67">
        <v>11</v>
      </c>
      <c r="B121" s="68" t="s">
        <v>37</v>
      </c>
      <c r="C121" s="142"/>
      <c r="D121" s="144"/>
      <c r="E121" s="69">
        <v>19</v>
      </c>
      <c r="F121" s="70">
        <v>358204.82</v>
      </c>
      <c r="G121" s="71">
        <v>12</v>
      </c>
      <c r="H121" s="72">
        <v>141740.49</v>
      </c>
      <c r="I121" s="71">
        <v>7</v>
      </c>
      <c r="J121" s="73">
        <v>213265.35</v>
      </c>
      <c r="K121" s="57">
        <f t="shared" si="18"/>
        <v>19</v>
      </c>
      <c r="L121" s="58">
        <f t="shared" si="18"/>
        <v>355005.83999999997</v>
      </c>
      <c r="M121" s="74">
        <v>0</v>
      </c>
      <c r="N121" s="75">
        <v>0</v>
      </c>
      <c r="O121" s="74">
        <v>0</v>
      </c>
      <c r="P121" s="75">
        <v>0</v>
      </c>
      <c r="Q121" s="76">
        <v>12</v>
      </c>
      <c r="R121" s="77">
        <v>139028.93</v>
      </c>
      <c r="S121" s="76">
        <v>6</v>
      </c>
      <c r="T121" s="77">
        <v>178265.35</v>
      </c>
      <c r="U121" s="57">
        <f t="shared" si="19"/>
        <v>18</v>
      </c>
      <c r="V121" s="63">
        <f t="shared" si="19"/>
        <v>317294.28000000003</v>
      </c>
      <c r="W121" s="64">
        <f t="shared" si="20"/>
        <v>0.98086954546297955</v>
      </c>
      <c r="X121" s="65">
        <f t="shared" si="21"/>
        <v>0.8358852012293605</v>
      </c>
      <c r="Y121" s="66">
        <f t="shared" si="22"/>
        <v>0.89377200104651811</v>
      </c>
    </row>
    <row r="122" spans="1:25" ht="87" customHeight="1" x14ac:dyDescent="0.25">
      <c r="A122" s="67">
        <v>12</v>
      </c>
      <c r="B122" s="68" t="s">
        <v>38</v>
      </c>
      <c r="C122" s="142"/>
      <c r="D122" s="144"/>
      <c r="E122" s="69">
        <v>12</v>
      </c>
      <c r="F122" s="70">
        <v>171653.8</v>
      </c>
      <c r="G122" s="71">
        <v>5</v>
      </c>
      <c r="H122" s="72">
        <v>63468.76</v>
      </c>
      <c r="I122" s="71">
        <v>6</v>
      </c>
      <c r="J122" s="73">
        <v>83598.789999999994</v>
      </c>
      <c r="K122" s="57">
        <f t="shared" si="18"/>
        <v>11</v>
      </c>
      <c r="L122" s="58">
        <f t="shared" si="18"/>
        <v>147067.54999999999</v>
      </c>
      <c r="M122" s="74">
        <v>0</v>
      </c>
      <c r="N122" s="75">
        <v>0</v>
      </c>
      <c r="O122" s="74">
        <v>0</v>
      </c>
      <c r="P122" s="75">
        <v>0</v>
      </c>
      <c r="Q122" s="76">
        <v>5</v>
      </c>
      <c r="R122" s="77">
        <v>63288.76</v>
      </c>
      <c r="S122" s="76">
        <v>6</v>
      </c>
      <c r="T122" s="77">
        <v>83598.789999999994</v>
      </c>
      <c r="U122" s="57">
        <f t="shared" si="19"/>
        <v>11</v>
      </c>
      <c r="V122" s="63">
        <f t="shared" si="19"/>
        <v>146887.54999999999</v>
      </c>
      <c r="W122" s="64">
        <f t="shared" si="20"/>
        <v>0.99716395908790401</v>
      </c>
      <c r="X122" s="65">
        <f t="shared" si="21"/>
        <v>1</v>
      </c>
      <c r="Y122" s="66">
        <f t="shared" si="22"/>
        <v>0.99877607262785029</v>
      </c>
    </row>
    <row r="123" spans="1:25" ht="62.25" customHeight="1" thickBot="1" x14ac:dyDescent="0.3">
      <c r="A123" s="78">
        <v>13</v>
      </c>
      <c r="B123" s="79" t="s">
        <v>39</v>
      </c>
      <c r="C123" s="143"/>
      <c r="D123" s="145"/>
      <c r="E123" s="80">
        <v>44</v>
      </c>
      <c r="F123" s="81">
        <v>586609.75</v>
      </c>
      <c r="G123" s="82">
        <v>25</v>
      </c>
      <c r="H123" s="83">
        <v>315280.59000000003</v>
      </c>
      <c r="I123" s="82">
        <v>13</v>
      </c>
      <c r="J123" s="84">
        <v>206643.85</v>
      </c>
      <c r="K123" s="85">
        <f t="shared" si="18"/>
        <v>38</v>
      </c>
      <c r="L123" s="86">
        <f t="shared" si="18"/>
        <v>521924.44000000006</v>
      </c>
      <c r="M123" s="87">
        <v>0</v>
      </c>
      <c r="N123" s="88">
        <v>0</v>
      </c>
      <c r="O123" s="87">
        <v>0</v>
      </c>
      <c r="P123" s="88">
        <v>0</v>
      </c>
      <c r="Q123" s="89">
        <v>25</v>
      </c>
      <c r="R123" s="90">
        <v>315218.75</v>
      </c>
      <c r="S123" s="89">
        <v>14</v>
      </c>
      <c r="T123" s="90">
        <v>234993.85</v>
      </c>
      <c r="U123" s="57">
        <f t="shared" si="19"/>
        <v>39</v>
      </c>
      <c r="V123" s="63">
        <f t="shared" si="19"/>
        <v>550212.6</v>
      </c>
      <c r="W123" s="64">
        <f t="shared" si="20"/>
        <v>0.99980385725616661</v>
      </c>
      <c r="X123" s="65">
        <f t="shared" si="21"/>
        <v>1.1371925658566659</v>
      </c>
      <c r="Y123" s="66">
        <f t="shared" si="22"/>
        <v>1.0541997228564348</v>
      </c>
    </row>
    <row r="124" spans="1:25" ht="29.25" customHeight="1" thickBot="1" x14ac:dyDescent="0.3">
      <c r="A124" s="123" t="s">
        <v>118</v>
      </c>
      <c r="B124" s="124"/>
      <c r="C124" s="91">
        <f>C111</f>
        <v>5040430.75</v>
      </c>
      <c r="D124" s="91">
        <f>D111</f>
        <v>90770.459999999963</v>
      </c>
      <c r="E124" s="92">
        <f>SUM(E111:E123)</f>
        <v>212</v>
      </c>
      <c r="F124" s="93">
        <f>SUM(F111:F123)</f>
        <v>4869700.47</v>
      </c>
      <c r="G124" s="92">
        <f>SUM(G111:G123)</f>
        <v>131</v>
      </c>
      <c r="H124" s="93">
        <f>SUM(H111:H123)</f>
        <v>2629483.2199999997</v>
      </c>
      <c r="I124" s="92">
        <f t="shared" ref="I124:V124" si="23">SUM(I111:I123)</f>
        <v>116</v>
      </c>
      <c r="J124" s="93">
        <f t="shared" si="23"/>
        <v>2410947.5300000003</v>
      </c>
      <c r="K124" s="92">
        <f t="shared" si="23"/>
        <v>247</v>
      </c>
      <c r="L124" s="93">
        <f t="shared" si="23"/>
        <v>5040430.75</v>
      </c>
      <c r="M124" s="92">
        <f t="shared" si="23"/>
        <v>0</v>
      </c>
      <c r="N124" s="94">
        <f t="shared" si="23"/>
        <v>0</v>
      </c>
      <c r="O124" s="95">
        <f t="shared" si="23"/>
        <v>0</v>
      </c>
      <c r="P124" s="96">
        <f t="shared" si="23"/>
        <v>0</v>
      </c>
      <c r="Q124" s="95">
        <f t="shared" si="23"/>
        <v>130</v>
      </c>
      <c r="R124" s="97">
        <f t="shared" si="23"/>
        <v>2592577.2299999995</v>
      </c>
      <c r="S124" s="95">
        <f t="shared" si="23"/>
        <v>114</v>
      </c>
      <c r="T124" s="97">
        <f t="shared" si="23"/>
        <v>2357083.06</v>
      </c>
      <c r="U124" s="95">
        <f t="shared" si="23"/>
        <v>244</v>
      </c>
      <c r="V124" s="97">
        <f t="shared" si="23"/>
        <v>4949660.29</v>
      </c>
      <c r="W124" s="98">
        <f>IFERROR(R124/H124,0)</f>
        <v>0.98596454629590669</v>
      </c>
      <c r="X124" s="99">
        <f t="shared" si="21"/>
        <v>0.97765838147460626</v>
      </c>
      <c r="Y124" s="99">
        <f t="shared" si="22"/>
        <v>0.98199152721223282</v>
      </c>
    </row>
    <row r="125" spans="1:25" ht="29.25" customHeight="1" thickBot="1" x14ac:dyDescent="0.3">
      <c r="A125" s="100"/>
      <c r="B125" s="101" t="s">
        <v>28</v>
      </c>
      <c r="C125" s="102"/>
      <c r="D125" s="102"/>
      <c r="E125" s="102"/>
      <c r="F125" s="102"/>
      <c r="G125" s="102"/>
      <c r="H125" s="102"/>
      <c r="I125" s="102"/>
      <c r="J125" s="102"/>
      <c r="K125" s="102"/>
      <c r="L125" s="102"/>
      <c r="M125" s="102"/>
      <c r="N125" s="102"/>
      <c r="O125" s="102"/>
      <c r="P125" s="102"/>
      <c r="Q125" s="102"/>
      <c r="R125" s="102"/>
      <c r="S125" s="102"/>
      <c r="T125" s="102"/>
      <c r="U125" s="102"/>
      <c r="V125" s="103">
        <v>1750983.71</v>
      </c>
      <c r="W125" s="104"/>
      <c r="X125" s="104"/>
      <c r="Y125" s="105"/>
    </row>
    <row r="126" spans="1:25" ht="29.25" customHeight="1" thickBot="1" x14ac:dyDescent="0.45">
      <c r="A126" s="106"/>
      <c r="B126" s="106"/>
      <c r="C126" s="107"/>
      <c r="D126" s="107"/>
      <c r="E126" s="108"/>
      <c r="F126" s="107"/>
      <c r="G126" s="108"/>
      <c r="H126" s="109"/>
      <c r="I126" s="110"/>
      <c r="J126" s="109"/>
      <c r="K126" s="111"/>
      <c r="L126" s="109"/>
      <c r="M126" s="110"/>
      <c r="N126" s="109"/>
      <c r="O126" s="110"/>
      <c r="P126" s="109"/>
      <c r="Q126" s="110"/>
      <c r="R126" s="109"/>
      <c r="S126" s="110"/>
      <c r="T126" s="112" t="s">
        <v>119</v>
      </c>
      <c r="U126" s="113">
        <v>4.4112999999999998</v>
      </c>
      <c r="V126" s="114">
        <f>(V124+P124)/U126</f>
        <v>1122041.1874050733</v>
      </c>
      <c r="W126" s="115"/>
      <c r="X126" s="115"/>
      <c r="Y126" s="116"/>
    </row>
    <row r="127" spans="1:25" ht="15.75" thickTop="1" x14ac:dyDescent="0.25">
      <c r="A127" s="125" t="s">
        <v>174</v>
      </c>
      <c r="B127" s="126"/>
      <c r="C127" s="126"/>
      <c r="D127" s="126"/>
      <c r="E127" s="126"/>
      <c r="F127" s="126"/>
      <c r="G127" s="126"/>
      <c r="H127" s="126"/>
      <c r="I127" s="126"/>
      <c r="J127" s="126"/>
      <c r="K127" s="126"/>
      <c r="L127" s="126"/>
      <c r="M127" s="126"/>
      <c r="N127" s="126"/>
      <c r="O127" s="127"/>
      <c r="P127" s="117"/>
      <c r="U127" s="21"/>
    </row>
    <row r="128" spans="1:25" ht="18.75" x14ac:dyDescent="0.3">
      <c r="A128" s="128"/>
      <c r="B128" s="129"/>
      <c r="C128" s="129"/>
      <c r="D128" s="129"/>
      <c r="E128" s="129"/>
      <c r="F128" s="129"/>
      <c r="G128" s="129"/>
      <c r="H128" s="129"/>
      <c r="I128" s="129"/>
      <c r="J128" s="129"/>
      <c r="K128" s="129"/>
      <c r="L128" s="129"/>
      <c r="M128" s="129"/>
      <c r="N128" s="129"/>
      <c r="O128" s="130"/>
      <c r="P128" s="117"/>
      <c r="T128" s="118"/>
      <c r="U128" s="21"/>
    </row>
    <row r="129" spans="1:25" ht="15.75" x14ac:dyDescent="0.25">
      <c r="A129" s="128"/>
      <c r="B129" s="129"/>
      <c r="C129" s="129"/>
      <c r="D129" s="129"/>
      <c r="E129" s="129"/>
      <c r="F129" s="129"/>
      <c r="G129" s="129"/>
      <c r="H129" s="129"/>
      <c r="I129" s="129"/>
      <c r="J129" s="129"/>
      <c r="K129" s="129"/>
      <c r="L129" s="129"/>
      <c r="M129" s="129"/>
      <c r="N129" s="129"/>
      <c r="O129" s="130"/>
      <c r="P129" s="117"/>
      <c r="S129" s="119"/>
      <c r="T129" s="120"/>
      <c r="U129" s="21"/>
    </row>
    <row r="130" spans="1:25" ht="15.75" x14ac:dyDescent="0.25">
      <c r="A130" s="128"/>
      <c r="B130" s="129"/>
      <c r="C130" s="129"/>
      <c r="D130" s="129"/>
      <c r="E130" s="129"/>
      <c r="F130" s="129"/>
      <c r="G130" s="129"/>
      <c r="H130" s="129"/>
      <c r="I130" s="129"/>
      <c r="J130" s="129"/>
      <c r="K130" s="129"/>
      <c r="L130" s="129"/>
      <c r="M130" s="129"/>
      <c r="N130" s="129"/>
      <c r="O130" s="130"/>
      <c r="P130" s="117"/>
      <c r="S130" s="119"/>
      <c r="T130" s="121"/>
      <c r="U130" s="21"/>
    </row>
    <row r="131" spans="1:25" ht="15.75" x14ac:dyDescent="0.25">
      <c r="A131" s="128"/>
      <c r="B131" s="129"/>
      <c r="C131" s="129"/>
      <c r="D131" s="129"/>
      <c r="E131" s="129"/>
      <c r="F131" s="129"/>
      <c r="G131" s="129"/>
      <c r="H131" s="129"/>
      <c r="I131" s="129"/>
      <c r="J131" s="129"/>
      <c r="K131" s="129"/>
      <c r="L131" s="129"/>
      <c r="M131" s="129"/>
      <c r="N131" s="129"/>
      <c r="O131" s="130"/>
      <c r="P131" s="117"/>
      <c r="S131" s="119"/>
      <c r="T131" s="121"/>
      <c r="U131" s="21"/>
    </row>
    <row r="132" spans="1:25" ht="15.75" x14ac:dyDescent="0.25">
      <c r="A132" s="128"/>
      <c r="B132" s="129"/>
      <c r="C132" s="129"/>
      <c r="D132" s="129"/>
      <c r="E132" s="129"/>
      <c r="F132" s="129"/>
      <c r="G132" s="129"/>
      <c r="H132" s="129"/>
      <c r="I132" s="129"/>
      <c r="J132" s="129"/>
      <c r="K132" s="129"/>
      <c r="L132" s="129"/>
      <c r="M132" s="129"/>
      <c r="N132" s="129"/>
      <c r="O132" s="130"/>
      <c r="P132" s="117"/>
      <c r="S132" s="119"/>
      <c r="T132" s="121"/>
      <c r="U132" s="21"/>
    </row>
    <row r="133" spans="1:25" ht="15.75" x14ac:dyDescent="0.25">
      <c r="A133" s="128"/>
      <c r="B133" s="129"/>
      <c r="C133" s="129"/>
      <c r="D133" s="129"/>
      <c r="E133" s="129"/>
      <c r="F133" s="129"/>
      <c r="G133" s="129"/>
      <c r="H133" s="129"/>
      <c r="I133" s="129"/>
      <c r="J133" s="129"/>
      <c r="K133" s="129"/>
      <c r="L133" s="129"/>
      <c r="M133" s="129"/>
      <c r="N133" s="129"/>
      <c r="O133" s="130"/>
      <c r="P133" s="117"/>
      <c r="S133" s="119"/>
      <c r="T133" s="122"/>
      <c r="U133" s="21"/>
    </row>
    <row r="134" spans="1:25" x14ac:dyDescent="0.25">
      <c r="A134" s="128"/>
      <c r="B134" s="129"/>
      <c r="C134" s="129"/>
      <c r="D134" s="129"/>
      <c r="E134" s="129"/>
      <c r="F134" s="129"/>
      <c r="G134" s="129"/>
      <c r="H134" s="129"/>
      <c r="I134" s="129"/>
      <c r="J134" s="129"/>
      <c r="K134" s="129"/>
      <c r="L134" s="129"/>
      <c r="M134" s="129"/>
      <c r="N134" s="129"/>
      <c r="O134" s="130"/>
      <c r="P134" s="117"/>
      <c r="U134" s="21"/>
    </row>
    <row r="135" spans="1:25" ht="15.75" thickBot="1" x14ac:dyDescent="0.3">
      <c r="A135" s="131"/>
      <c r="B135" s="132"/>
      <c r="C135" s="132"/>
      <c r="D135" s="132"/>
      <c r="E135" s="132"/>
      <c r="F135" s="132"/>
      <c r="G135" s="132"/>
      <c r="H135" s="132"/>
      <c r="I135" s="132"/>
      <c r="J135" s="132"/>
      <c r="K135" s="132"/>
      <c r="L135" s="132"/>
      <c r="M135" s="132"/>
      <c r="N135" s="132"/>
      <c r="O135" s="133"/>
      <c r="P135" s="117"/>
      <c r="U135" s="21"/>
    </row>
    <row r="136" spans="1:25" ht="15.75" thickTop="1" x14ac:dyDescent="0.25">
      <c r="K136" s="21"/>
      <c r="U136" s="21"/>
    </row>
    <row r="139" spans="1:25" ht="26.25" x14ac:dyDescent="0.4">
      <c r="A139" s="25"/>
      <c r="B139" s="26" t="s">
        <v>124</v>
      </c>
      <c r="C139" s="27"/>
      <c r="D139" s="27"/>
      <c r="E139" s="27"/>
      <c r="F139" s="28"/>
      <c r="G139" s="27"/>
      <c r="H139" s="28"/>
      <c r="I139" s="29"/>
      <c r="J139" s="28"/>
      <c r="K139" s="29"/>
      <c r="L139" s="28"/>
      <c r="M139" s="29"/>
      <c r="N139" s="28"/>
      <c r="O139" s="27"/>
      <c r="P139" s="28"/>
      <c r="Q139" s="27"/>
      <c r="R139" s="28"/>
      <c r="S139" s="29"/>
      <c r="T139" s="28"/>
      <c r="U139" s="27"/>
      <c r="V139" s="28"/>
      <c r="W139" s="28"/>
      <c r="X139" s="29"/>
      <c r="Y139" s="28"/>
    </row>
    <row r="140" spans="1:25" ht="15.75" thickBot="1" x14ac:dyDescent="0.3"/>
    <row r="141" spans="1:25" ht="52.5" customHeight="1" thickBot="1" x14ac:dyDescent="0.3">
      <c r="A141" s="169" t="s">
        <v>159</v>
      </c>
      <c r="B141" s="170"/>
      <c r="C141" s="173" t="s">
        <v>102</v>
      </c>
      <c r="D141" s="174"/>
      <c r="E141" s="175" t="s">
        <v>0</v>
      </c>
      <c r="F141" s="176"/>
      <c r="G141" s="177" t="s">
        <v>103</v>
      </c>
      <c r="H141" s="177"/>
      <c r="I141" s="177"/>
      <c r="J141" s="177"/>
      <c r="K141" s="177"/>
      <c r="L141" s="178"/>
      <c r="M141" s="179" t="s">
        <v>104</v>
      </c>
      <c r="N141" s="180"/>
      <c r="O141" s="180"/>
      <c r="P141" s="181"/>
      <c r="Q141" s="154" t="s">
        <v>105</v>
      </c>
      <c r="R141" s="152"/>
      <c r="S141" s="152"/>
      <c r="T141" s="152"/>
      <c r="U141" s="152"/>
      <c r="V141" s="153"/>
      <c r="W141" s="155" t="s">
        <v>106</v>
      </c>
      <c r="X141" s="156"/>
      <c r="Y141" s="138"/>
    </row>
    <row r="142" spans="1:25" ht="52.5" customHeight="1" thickBot="1" x14ac:dyDescent="0.3">
      <c r="A142" s="171"/>
      <c r="B142" s="172"/>
      <c r="C142" s="157" t="s">
        <v>107</v>
      </c>
      <c r="D142" s="159" t="s">
        <v>108</v>
      </c>
      <c r="E142" s="161" t="s">
        <v>10</v>
      </c>
      <c r="F142" s="161" t="s">
        <v>11</v>
      </c>
      <c r="G142" s="163" t="s">
        <v>12</v>
      </c>
      <c r="H142" s="165" t="s">
        <v>13</v>
      </c>
      <c r="I142" s="165" t="s">
        <v>14</v>
      </c>
      <c r="J142" s="167" t="s">
        <v>15</v>
      </c>
      <c r="K142" s="146" t="s">
        <v>2</v>
      </c>
      <c r="L142" s="147"/>
      <c r="M142" s="148" t="s">
        <v>109</v>
      </c>
      <c r="N142" s="149"/>
      <c r="O142" s="148" t="s">
        <v>110</v>
      </c>
      <c r="P142" s="149"/>
      <c r="Q142" s="150" t="s">
        <v>111</v>
      </c>
      <c r="R142" s="151"/>
      <c r="S142" s="152" t="s">
        <v>112</v>
      </c>
      <c r="T142" s="153"/>
      <c r="U142" s="154" t="s">
        <v>2</v>
      </c>
      <c r="V142" s="153"/>
      <c r="W142" s="134" t="s">
        <v>113</v>
      </c>
      <c r="X142" s="136" t="s">
        <v>114</v>
      </c>
      <c r="Y142" s="138" t="s">
        <v>115</v>
      </c>
    </row>
    <row r="143" spans="1:25" ht="139.5" customHeight="1" thickBot="1" x14ac:dyDescent="0.3">
      <c r="A143" s="171"/>
      <c r="B143" s="172"/>
      <c r="C143" s="158"/>
      <c r="D143" s="160"/>
      <c r="E143" s="162"/>
      <c r="F143" s="162"/>
      <c r="G143" s="164"/>
      <c r="H143" s="166"/>
      <c r="I143" s="166"/>
      <c r="J143" s="168"/>
      <c r="K143" s="30" t="s">
        <v>16</v>
      </c>
      <c r="L143" s="31" t="s">
        <v>17</v>
      </c>
      <c r="M143" s="32" t="s">
        <v>18</v>
      </c>
      <c r="N143" s="33" t="s">
        <v>19</v>
      </c>
      <c r="O143" s="32" t="s">
        <v>20</v>
      </c>
      <c r="P143" s="33" t="s">
        <v>21</v>
      </c>
      <c r="Q143" s="34" t="s">
        <v>12</v>
      </c>
      <c r="R143" s="35" t="s">
        <v>13</v>
      </c>
      <c r="S143" s="36" t="s">
        <v>22</v>
      </c>
      <c r="T143" s="37" t="s">
        <v>23</v>
      </c>
      <c r="U143" s="38" t="s">
        <v>24</v>
      </c>
      <c r="V143" s="39" t="s">
        <v>25</v>
      </c>
      <c r="W143" s="135"/>
      <c r="X143" s="137"/>
      <c r="Y143" s="139"/>
    </row>
    <row r="144" spans="1:25" ht="38.25" customHeight="1" thickBot="1" x14ac:dyDescent="0.3">
      <c r="A144" s="140">
        <v>1</v>
      </c>
      <c r="B144" s="141"/>
      <c r="C144" s="40">
        <v>2</v>
      </c>
      <c r="D144" s="41">
        <v>3</v>
      </c>
      <c r="E144" s="42">
        <v>4</v>
      </c>
      <c r="F144" s="43">
        <v>5</v>
      </c>
      <c r="G144" s="44">
        <v>6</v>
      </c>
      <c r="H144" s="45">
        <v>7</v>
      </c>
      <c r="I144" s="45">
        <v>8</v>
      </c>
      <c r="J144" s="45">
        <v>9</v>
      </c>
      <c r="K144" s="45">
        <v>10</v>
      </c>
      <c r="L144" s="45">
        <v>11</v>
      </c>
      <c r="M144" s="46">
        <v>12</v>
      </c>
      <c r="N144" s="46">
        <v>13</v>
      </c>
      <c r="O144" s="46">
        <v>14</v>
      </c>
      <c r="P144" s="46">
        <v>15</v>
      </c>
      <c r="Q144" s="47">
        <v>16</v>
      </c>
      <c r="R144" s="47">
        <v>17</v>
      </c>
      <c r="S144" s="47">
        <v>18</v>
      </c>
      <c r="T144" s="47">
        <v>19</v>
      </c>
      <c r="U144" s="47">
        <v>20</v>
      </c>
      <c r="V144" s="47">
        <v>21</v>
      </c>
      <c r="W144" s="48">
        <v>22</v>
      </c>
      <c r="X144" s="48">
        <v>23</v>
      </c>
      <c r="Y144" s="49">
        <v>24</v>
      </c>
    </row>
    <row r="145" spans="1:25" ht="108.75" customHeight="1" x14ac:dyDescent="0.25">
      <c r="A145" s="50">
        <v>1</v>
      </c>
      <c r="B145" s="51" t="s">
        <v>116</v>
      </c>
      <c r="C145" s="142">
        <f>L158</f>
        <v>5831742.4000000004</v>
      </c>
      <c r="D145" s="144">
        <f>C145-V158</f>
        <v>239765.93000000063</v>
      </c>
      <c r="E145" s="52"/>
      <c r="F145" s="53"/>
      <c r="G145" s="54"/>
      <c r="H145" s="55"/>
      <c r="I145" s="54"/>
      <c r="J145" s="56"/>
      <c r="K145" s="57">
        <f>G145+I145</f>
        <v>0</v>
      </c>
      <c r="L145" s="58">
        <f>H145+J145</f>
        <v>0</v>
      </c>
      <c r="M145" s="59"/>
      <c r="N145" s="60"/>
      <c r="O145" s="59"/>
      <c r="P145" s="60"/>
      <c r="Q145" s="61"/>
      <c r="R145" s="62"/>
      <c r="S145" s="61"/>
      <c r="T145" s="62"/>
      <c r="U145" s="57">
        <f>Q145+S145</f>
        <v>0</v>
      </c>
      <c r="V145" s="63">
        <f>R145+T145</f>
        <v>0</v>
      </c>
      <c r="W145" s="64">
        <f>IFERROR(R145/H145,0)</f>
        <v>0</v>
      </c>
      <c r="X145" s="65">
        <f>IFERROR((T145+P145)/J145,0)</f>
        <v>0</v>
      </c>
      <c r="Y145" s="66">
        <f>IFERROR((V145+P145)/L145,0)</f>
        <v>0</v>
      </c>
    </row>
    <row r="146" spans="1:25" ht="87" customHeight="1" x14ac:dyDescent="0.25">
      <c r="A146" s="67">
        <v>2</v>
      </c>
      <c r="B146" s="68" t="s">
        <v>54</v>
      </c>
      <c r="C146" s="142"/>
      <c r="D146" s="144"/>
      <c r="E146" s="69"/>
      <c r="F146" s="70"/>
      <c r="G146" s="71"/>
      <c r="H146" s="72"/>
      <c r="I146" s="71"/>
      <c r="J146" s="73"/>
      <c r="K146" s="57">
        <f t="shared" ref="K146:L157" si="24">G146+I146</f>
        <v>0</v>
      </c>
      <c r="L146" s="58">
        <f t="shared" si="24"/>
        <v>0</v>
      </c>
      <c r="M146" s="74"/>
      <c r="N146" s="75"/>
      <c r="O146" s="74"/>
      <c r="P146" s="75"/>
      <c r="Q146" s="76"/>
      <c r="R146" s="77"/>
      <c r="S146" s="76"/>
      <c r="T146" s="77"/>
      <c r="U146" s="57">
        <f t="shared" ref="U146:V157" si="25">Q146+S146</f>
        <v>0</v>
      </c>
      <c r="V146" s="63">
        <f>R146+T146</f>
        <v>0</v>
      </c>
      <c r="W146" s="64">
        <f t="shared" ref="W146:W157" si="26">IFERROR(R146/H146,0)</f>
        <v>0</v>
      </c>
      <c r="X146" s="65">
        <f t="shared" ref="X146:X158" si="27">IFERROR((T146+P146)/J146,0)</f>
        <v>0</v>
      </c>
      <c r="Y146" s="66">
        <f t="shared" ref="Y146:Y158" si="28">IFERROR((V146+P146)/L146,0)</f>
        <v>0</v>
      </c>
    </row>
    <row r="147" spans="1:25" ht="85.5" customHeight="1" x14ac:dyDescent="0.25">
      <c r="A147" s="67">
        <v>3</v>
      </c>
      <c r="B147" s="68" t="s">
        <v>172</v>
      </c>
      <c r="C147" s="142"/>
      <c r="D147" s="144"/>
      <c r="E147" s="69">
        <v>6</v>
      </c>
      <c r="F147" s="70">
        <v>228152.5</v>
      </c>
      <c r="G147" s="71">
        <v>1</v>
      </c>
      <c r="H147" s="72">
        <v>17500</v>
      </c>
      <c r="I147" s="71">
        <v>2</v>
      </c>
      <c r="J147" s="73">
        <v>116000</v>
      </c>
      <c r="K147" s="57">
        <f t="shared" si="24"/>
        <v>3</v>
      </c>
      <c r="L147" s="58">
        <f t="shared" si="24"/>
        <v>133500</v>
      </c>
      <c r="M147" s="74">
        <v>0</v>
      </c>
      <c r="N147" s="75">
        <v>0</v>
      </c>
      <c r="O147" s="74">
        <v>0</v>
      </c>
      <c r="P147" s="75">
        <v>0</v>
      </c>
      <c r="Q147" s="76">
        <v>1</v>
      </c>
      <c r="R147" s="77">
        <v>17500</v>
      </c>
      <c r="S147" s="76">
        <v>1</v>
      </c>
      <c r="T147" s="77">
        <v>76000</v>
      </c>
      <c r="U147" s="57">
        <f t="shared" si="25"/>
        <v>2</v>
      </c>
      <c r="V147" s="63">
        <f t="shared" si="25"/>
        <v>93500</v>
      </c>
      <c r="W147" s="64">
        <f t="shared" si="26"/>
        <v>1</v>
      </c>
      <c r="X147" s="65">
        <f t="shared" si="27"/>
        <v>0.65517241379310343</v>
      </c>
      <c r="Y147" s="66">
        <f t="shared" si="28"/>
        <v>0.70037453183520604</v>
      </c>
    </row>
    <row r="148" spans="1:25" ht="137.25" customHeight="1" x14ac:dyDescent="0.25">
      <c r="A148" s="67">
        <v>4</v>
      </c>
      <c r="B148" s="68" t="s">
        <v>32</v>
      </c>
      <c r="C148" s="142"/>
      <c r="D148" s="144"/>
      <c r="E148" s="69">
        <v>4</v>
      </c>
      <c r="F148" s="70">
        <v>192400</v>
      </c>
      <c r="G148" s="71">
        <v>3</v>
      </c>
      <c r="H148" s="72">
        <v>128900</v>
      </c>
      <c r="I148" s="71">
        <v>4</v>
      </c>
      <c r="J148" s="73">
        <v>102930</v>
      </c>
      <c r="K148" s="57">
        <f t="shared" si="24"/>
        <v>7</v>
      </c>
      <c r="L148" s="58">
        <f t="shared" si="24"/>
        <v>231830</v>
      </c>
      <c r="M148" s="74">
        <v>0</v>
      </c>
      <c r="N148" s="75">
        <v>0</v>
      </c>
      <c r="O148" s="74">
        <v>0</v>
      </c>
      <c r="P148" s="75">
        <v>0</v>
      </c>
      <c r="Q148" s="76">
        <v>3</v>
      </c>
      <c r="R148" s="77">
        <v>128900</v>
      </c>
      <c r="S148" s="76">
        <v>4</v>
      </c>
      <c r="T148" s="77">
        <v>102930</v>
      </c>
      <c r="U148" s="57">
        <f t="shared" si="25"/>
        <v>7</v>
      </c>
      <c r="V148" s="63">
        <f t="shared" si="25"/>
        <v>231830</v>
      </c>
      <c r="W148" s="64">
        <f t="shared" si="26"/>
        <v>1</v>
      </c>
      <c r="X148" s="65">
        <f t="shared" si="27"/>
        <v>1</v>
      </c>
      <c r="Y148" s="66">
        <f t="shared" si="28"/>
        <v>1</v>
      </c>
    </row>
    <row r="149" spans="1:25" ht="171.75" customHeight="1" x14ac:dyDescent="0.25">
      <c r="A149" s="67">
        <v>5</v>
      </c>
      <c r="B149" s="68" t="s">
        <v>71</v>
      </c>
      <c r="C149" s="142"/>
      <c r="D149" s="144"/>
      <c r="E149" s="69"/>
      <c r="F149" s="70"/>
      <c r="G149" s="71"/>
      <c r="H149" s="72"/>
      <c r="I149" s="71"/>
      <c r="J149" s="73"/>
      <c r="K149" s="57">
        <f t="shared" si="24"/>
        <v>0</v>
      </c>
      <c r="L149" s="58">
        <f t="shared" si="24"/>
        <v>0</v>
      </c>
      <c r="M149" s="74"/>
      <c r="N149" s="75"/>
      <c r="O149" s="74"/>
      <c r="P149" s="75"/>
      <c r="Q149" s="76"/>
      <c r="R149" s="77"/>
      <c r="S149" s="76"/>
      <c r="T149" s="77"/>
      <c r="U149" s="57">
        <f t="shared" si="25"/>
        <v>0</v>
      </c>
      <c r="V149" s="63">
        <f t="shared" si="25"/>
        <v>0</v>
      </c>
      <c r="W149" s="64">
        <f t="shared" si="26"/>
        <v>0</v>
      </c>
      <c r="X149" s="65">
        <f t="shared" si="27"/>
        <v>0</v>
      </c>
      <c r="Y149" s="66">
        <f t="shared" si="28"/>
        <v>0</v>
      </c>
    </row>
    <row r="150" spans="1:25" ht="116.25" customHeight="1" x14ac:dyDescent="0.25">
      <c r="A150" s="67">
        <v>6</v>
      </c>
      <c r="B150" s="68" t="s">
        <v>33</v>
      </c>
      <c r="C150" s="142"/>
      <c r="D150" s="144"/>
      <c r="E150" s="69">
        <v>119</v>
      </c>
      <c r="F150" s="70">
        <v>7021358.4600000009</v>
      </c>
      <c r="G150" s="71">
        <v>42</v>
      </c>
      <c r="H150" s="72">
        <v>1874252.7000000002</v>
      </c>
      <c r="I150" s="71">
        <v>8</v>
      </c>
      <c r="J150" s="73">
        <v>329850</v>
      </c>
      <c r="K150" s="57">
        <f t="shared" si="24"/>
        <v>50</v>
      </c>
      <c r="L150" s="58">
        <f t="shared" si="24"/>
        <v>2204102.7000000002</v>
      </c>
      <c r="M150" s="74">
        <v>0</v>
      </c>
      <c r="N150" s="75">
        <v>0</v>
      </c>
      <c r="O150" s="74">
        <v>0</v>
      </c>
      <c r="P150" s="75">
        <v>0</v>
      </c>
      <c r="Q150" s="76">
        <v>42</v>
      </c>
      <c r="R150" s="77">
        <v>1867633.4900000002</v>
      </c>
      <c r="S150" s="76">
        <v>5</v>
      </c>
      <c r="T150" s="77">
        <v>173846.84</v>
      </c>
      <c r="U150" s="57">
        <f t="shared" si="25"/>
        <v>47</v>
      </c>
      <c r="V150" s="63">
        <f t="shared" si="25"/>
        <v>2041480.3300000003</v>
      </c>
      <c r="W150" s="64">
        <f t="shared" si="26"/>
        <v>0.99646834709108334</v>
      </c>
      <c r="X150" s="65">
        <f t="shared" si="27"/>
        <v>0.52704817341215704</v>
      </c>
      <c r="Y150" s="66">
        <f t="shared" si="28"/>
        <v>0.92621833365568684</v>
      </c>
    </row>
    <row r="151" spans="1:25" ht="65.25" customHeight="1" x14ac:dyDescent="0.25">
      <c r="A151" s="67">
        <v>7</v>
      </c>
      <c r="B151" s="68" t="s">
        <v>34</v>
      </c>
      <c r="C151" s="142"/>
      <c r="D151" s="144"/>
      <c r="E151" s="69"/>
      <c r="F151" s="70"/>
      <c r="G151" s="71"/>
      <c r="H151" s="72"/>
      <c r="I151" s="71"/>
      <c r="J151" s="73"/>
      <c r="K151" s="57">
        <f t="shared" si="24"/>
        <v>0</v>
      </c>
      <c r="L151" s="58">
        <f t="shared" si="24"/>
        <v>0</v>
      </c>
      <c r="M151" s="74"/>
      <c r="N151" s="75"/>
      <c r="O151" s="74"/>
      <c r="P151" s="75"/>
      <c r="Q151" s="76"/>
      <c r="R151" s="77"/>
      <c r="S151" s="76"/>
      <c r="T151" s="77"/>
      <c r="U151" s="57">
        <f t="shared" si="25"/>
        <v>0</v>
      </c>
      <c r="V151" s="63">
        <f t="shared" si="25"/>
        <v>0</v>
      </c>
      <c r="W151" s="64">
        <f t="shared" si="26"/>
        <v>0</v>
      </c>
      <c r="X151" s="65">
        <f t="shared" si="27"/>
        <v>0</v>
      </c>
      <c r="Y151" s="66">
        <f t="shared" si="28"/>
        <v>0</v>
      </c>
    </row>
    <row r="152" spans="1:25" ht="59.25" customHeight="1" x14ac:dyDescent="0.25">
      <c r="A152" s="67">
        <v>8</v>
      </c>
      <c r="B152" s="68" t="s">
        <v>117</v>
      </c>
      <c r="C152" s="142"/>
      <c r="D152" s="144"/>
      <c r="E152" s="69"/>
      <c r="F152" s="70"/>
      <c r="G152" s="71"/>
      <c r="H152" s="72"/>
      <c r="I152" s="71">
        <v>44</v>
      </c>
      <c r="J152" s="73">
        <v>624388.86999999988</v>
      </c>
      <c r="K152" s="57">
        <f t="shared" si="24"/>
        <v>44</v>
      </c>
      <c r="L152" s="58">
        <f t="shared" si="24"/>
        <v>624388.86999999988</v>
      </c>
      <c r="M152" s="74"/>
      <c r="N152" s="75"/>
      <c r="O152" s="74">
        <v>0</v>
      </c>
      <c r="P152" s="75">
        <v>0</v>
      </c>
      <c r="Q152" s="76"/>
      <c r="R152" s="77"/>
      <c r="S152" s="76">
        <v>43</v>
      </c>
      <c r="T152" s="77">
        <v>620500.62</v>
      </c>
      <c r="U152" s="57">
        <f t="shared" si="25"/>
        <v>43</v>
      </c>
      <c r="V152" s="63">
        <f t="shared" si="25"/>
        <v>620500.62</v>
      </c>
      <c r="W152" s="64">
        <f t="shared" si="26"/>
        <v>0</v>
      </c>
      <c r="X152" s="65">
        <f t="shared" si="27"/>
        <v>0.99377271090690666</v>
      </c>
      <c r="Y152" s="66">
        <f t="shared" si="28"/>
        <v>0.99377271090690666</v>
      </c>
    </row>
    <row r="153" spans="1:25" ht="71.25" customHeight="1" x14ac:dyDescent="0.25">
      <c r="A153" s="67">
        <v>9</v>
      </c>
      <c r="B153" s="68" t="s">
        <v>35</v>
      </c>
      <c r="C153" s="142"/>
      <c r="D153" s="144"/>
      <c r="E153" s="69">
        <v>27</v>
      </c>
      <c r="F153" s="70">
        <v>2158655.33</v>
      </c>
      <c r="G153" s="71">
        <v>11</v>
      </c>
      <c r="H153" s="72">
        <v>734101.9</v>
      </c>
      <c r="I153" s="71">
        <v>1</v>
      </c>
      <c r="J153" s="73">
        <v>57500</v>
      </c>
      <c r="K153" s="57">
        <f t="shared" si="24"/>
        <v>12</v>
      </c>
      <c r="L153" s="58">
        <f t="shared" si="24"/>
        <v>791601.9</v>
      </c>
      <c r="M153" s="74">
        <v>0</v>
      </c>
      <c r="N153" s="75">
        <v>0</v>
      </c>
      <c r="O153" s="74">
        <v>0</v>
      </c>
      <c r="P153" s="75">
        <v>0</v>
      </c>
      <c r="Q153" s="76">
        <v>11</v>
      </c>
      <c r="R153" s="77">
        <v>733396.75</v>
      </c>
      <c r="S153" s="76">
        <v>1</v>
      </c>
      <c r="T153" s="77">
        <v>57500</v>
      </c>
      <c r="U153" s="57">
        <f t="shared" si="25"/>
        <v>12</v>
      </c>
      <c r="V153" s="63">
        <f t="shared" si="25"/>
        <v>790896.75</v>
      </c>
      <c r="W153" s="64">
        <f t="shared" si="26"/>
        <v>0.999039438530264</v>
      </c>
      <c r="X153" s="65">
        <f t="shared" si="27"/>
        <v>1</v>
      </c>
      <c r="Y153" s="66">
        <f t="shared" si="28"/>
        <v>0.9991092113346367</v>
      </c>
    </row>
    <row r="154" spans="1:25" ht="92.25" customHeight="1" x14ac:dyDescent="0.25">
      <c r="A154" s="67">
        <v>10</v>
      </c>
      <c r="B154" s="68" t="s">
        <v>36</v>
      </c>
      <c r="C154" s="142"/>
      <c r="D154" s="144"/>
      <c r="E154" s="69">
        <v>10</v>
      </c>
      <c r="F154" s="70">
        <v>589388.67999999993</v>
      </c>
      <c r="G154" s="71">
        <v>2</v>
      </c>
      <c r="H154" s="72">
        <v>128169.37</v>
      </c>
      <c r="I154" s="71">
        <v>2</v>
      </c>
      <c r="J154" s="73">
        <v>215743.38</v>
      </c>
      <c r="K154" s="57">
        <f t="shared" si="24"/>
        <v>4</v>
      </c>
      <c r="L154" s="58">
        <f t="shared" si="24"/>
        <v>343912.75</v>
      </c>
      <c r="M154" s="74">
        <v>0</v>
      </c>
      <c r="N154" s="75">
        <v>0</v>
      </c>
      <c r="O154" s="74">
        <v>0</v>
      </c>
      <c r="P154" s="75">
        <v>0</v>
      </c>
      <c r="Q154" s="76">
        <v>1</v>
      </c>
      <c r="R154" s="77">
        <v>93849</v>
      </c>
      <c r="S154" s="76">
        <v>2</v>
      </c>
      <c r="T154" s="77">
        <v>215743.38</v>
      </c>
      <c r="U154" s="57">
        <f t="shared" si="25"/>
        <v>3</v>
      </c>
      <c r="V154" s="63">
        <f t="shared" si="25"/>
        <v>309592.38</v>
      </c>
      <c r="W154" s="64">
        <f t="shared" si="26"/>
        <v>0.73222642820199557</v>
      </c>
      <c r="X154" s="65">
        <f t="shared" si="27"/>
        <v>1</v>
      </c>
      <c r="Y154" s="66">
        <f t="shared" si="28"/>
        <v>0.90020617147808568</v>
      </c>
    </row>
    <row r="155" spans="1:25" ht="153.75" customHeight="1" x14ac:dyDescent="0.25">
      <c r="A155" s="67">
        <v>11</v>
      </c>
      <c r="B155" s="68" t="s">
        <v>37</v>
      </c>
      <c r="C155" s="142"/>
      <c r="D155" s="144"/>
      <c r="E155" s="69">
        <v>16</v>
      </c>
      <c r="F155" s="70">
        <v>771531.03</v>
      </c>
      <c r="G155" s="71">
        <v>8</v>
      </c>
      <c r="H155" s="72">
        <v>423526.27</v>
      </c>
      <c r="I155" s="71">
        <v>1</v>
      </c>
      <c r="J155" s="73">
        <v>53000</v>
      </c>
      <c r="K155" s="57">
        <f t="shared" si="24"/>
        <v>9</v>
      </c>
      <c r="L155" s="58">
        <f t="shared" si="24"/>
        <v>476526.27</v>
      </c>
      <c r="M155" s="74">
        <v>0</v>
      </c>
      <c r="N155" s="75">
        <v>0</v>
      </c>
      <c r="O155" s="74">
        <v>0</v>
      </c>
      <c r="P155" s="75">
        <v>0</v>
      </c>
      <c r="Q155" s="76">
        <v>8</v>
      </c>
      <c r="R155" s="77">
        <v>419794.03</v>
      </c>
      <c r="S155" s="76">
        <v>1</v>
      </c>
      <c r="T155" s="77">
        <v>53000</v>
      </c>
      <c r="U155" s="57">
        <f t="shared" si="25"/>
        <v>9</v>
      </c>
      <c r="V155" s="63">
        <f t="shared" si="25"/>
        <v>472794.03</v>
      </c>
      <c r="W155" s="64">
        <f t="shared" si="26"/>
        <v>0.99118770129654532</v>
      </c>
      <c r="X155" s="65">
        <f t="shared" si="27"/>
        <v>1</v>
      </c>
      <c r="Y155" s="66">
        <f t="shared" si="28"/>
        <v>0.99216781899558237</v>
      </c>
    </row>
    <row r="156" spans="1:25" ht="87" customHeight="1" x14ac:dyDescent="0.25">
      <c r="A156" s="67">
        <v>12</v>
      </c>
      <c r="B156" s="68" t="s">
        <v>38</v>
      </c>
      <c r="C156" s="142"/>
      <c r="D156" s="144"/>
      <c r="E156" s="69">
        <v>12</v>
      </c>
      <c r="F156" s="70">
        <v>323351.64</v>
      </c>
      <c r="G156" s="71">
        <v>6</v>
      </c>
      <c r="H156" s="72">
        <v>61220.18</v>
      </c>
      <c r="I156" s="71">
        <v>0</v>
      </c>
      <c r="J156" s="73">
        <v>0</v>
      </c>
      <c r="K156" s="57">
        <f t="shared" si="24"/>
        <v>6</v>
      </c>
      <c r="L156" s="58">
        <f t="shared" si="24"/>
        <v>61220.18</v>
      </c>
      <c r="M156" s="74">
        <v>0</v>
      </c>
      <c r="N156" s="75">
        <v>0</v>
      </c>
      <c r="O156" s="74">
        <v>0</v>
      </c>
      <c r="P156" s="75">
        <v>0</v>
      </c>
      <c r="Q156" s="76">
        <v>6</v>
      </c>
      <c r="R156" s="77">
        <v>61220.18</v>
      </c>
      <c r="S156" s="76">
        <v>0</v>
      </c>
      <c r="T156" s="77">
        <v>0</v>
      </c>
      <c r="U156" s="57">
        <f t="shared" si="25"/>
        <v>6</v>
      </c>
      <c r="V156" s="63">
        <f t="shared" si="25"/>
        <v>61220.18</v>
      </c>
      <c r="W156" s="64">
        <f t="shared" si="26"/>
        <v>1</v>
      </c>
      <c r="X156" s="65">
        <f t="shared" si="27"/>
        <v>0</v>
      </c>
      <c r="Y156" s="66">
        <f t="shared" si="28"/>
        <v>1</v>
      </c>
    </row>
    <row r="157" spans="1:25" ht="62.25" customHeight="1" thickBot="1" x14ac:dyDescent="0.3">
      <c r="A157" s="78">
        <v>13</v>
      </c>
      <c r="B157" s="79" t="s">
        <v>39</v>
      </c>
      <c r="C157" s="143"/>
      <c r="D157" s="145"/>
      <c r="E157" s="80">
        <v>15</v>
      </c>
      <c r="F157" s="81">
        <v>417072.67</v>
      </c>
      <c r="G157" s="82">
        <v>8</v>
      </c>
      <c r="H157" s="83">
        <v>100257.88</v>
      </c>
      <c r="I157" s="82">
        <v>12</v>
      </c>
      <c r="J157" s="84">
        <v>864401.85</v>
      </c>
      <c r="K157" s="85">
        <f t="shared" si="24"/>
        <v>20</v>
      </c>
      <c r="L157" s="86">
        <f t="shared" si="24"/>
        <v>964659.73</v>
      </c>
      <c r="M157" s="87">
        <v>0</v>
      </c>
      <c r="N157" s="88">
        <v>0</v>
      </c>
      <c r="O157" s="87">
        <v>0</v>
      </c>
      <c r="P157" s="88">
        <v>0</v>
      </c>
      <c r="Q157" s="89">
        <v>8</v>
      </c>
      <c r="R157" s="90">
        <v>98643.88</v>
      </c>
      <c r="S157" s="89">
        <v>12</v>
      </c>
      <c r="T157" s="90">
        <v>871518.3</v>
      </c>
      <c r="U157" s="57">
        <f t="shared" si="25"/>
        <v>20</v>
      </c>
      <c r="V157" s="63">
        <f t="shared" si="25"/>
        <v>970162.18</v>
      </c>
      <c r="W157" s="64">
        <f t="shared" si="26"/>
        <v>0.98390151477370158</v>
      </c>
      <c r="X157" s="65">
        <f t="shared" si="27"/>
        <v>1.0082328028335432</v>
      </c>
      <c r="Y157" s="66">
        <f t="shared" si="28"/>
        <v>1.0057040320321033</v>
      </c>
    </row>
    <row r="158" spans="1:25" ht="29.25" customHeight="1" thickBot="1" x14ac:dyDescent="0.3">
      <c r="A158" s="123" t="s">
        <v>118</v>
      </c>
      <c r="B158" s="124"/>
      <c r="C158" s="91">
        <f>C145</f>
        <v>5831742.4000000004</v>
      </c>
      <c r="D158" s="91">
        <f>D145</f>
        <v>239765.93000000063</v>
      </c>
      <c r="E158" s="92">
        <f>SUM(E145:E157)</f>
        <v>209</v>
      </c>
      <c r="F158" s="93">
        <f>SUM(F145:F157)</f>
        <v>11701910.310000001</v>
      </c>
      <c r="G158" s="92">
        <f>SUM(G145:G157)</f>
        <v>81</v>
      </c>
      <c r="H158" s="93">
        <f>SUM(H145:H157)</f>
        <v>3467928.3000000003</v>
      </c>
      <c r="I158" s="92">
        <f t="shared" ref="I158:V158" si="29">SUM(I145:I157)</f>
        <v>74</v>
      </c>
      <c r="J158" s="93">
        <f t="shared" si="29"/>
        <v>2363814.1</v>
      </c>
      <c r="K158" s="92">
        <f t="shared" si="29"/>
        <v>155</v>
      </c>
      <c r="L158" s="93">
        <f t="shared" si="29"/>
        <v>5831742.4000000004</v>
      </c>
      <c r="M158" s="92">
        <f t="shared" si="29"/>
        <v>0</v>
      </c>
      <c r="N158" s="94">
        <f t="shared" si="29"/>
        <v>0</v>
      </c>
      <c r="O158" s="95">
        <f t="shared" si="29"/>
        <v>0</v>
      </c>
      <c r="P158" s="96">
        <f t="shared" si="29"/>
        <v>0</v>
      </c>
      <c r="Q158" s="95">
        <f t="shared" si="29"/>
        <v>80</v>
      </c>
      <c r="R158" s="97">
        <f t="shared" si="29"/>
        <v>3420937.3300000005</v>
      </c>
      <c r="S158" s="95">
        <f t="shared" si="29"/>
        <v>69</v>
      </c>
      <c r="T158" s="97">
        <f t="shared" si="29"/>
        <v>2171039.1399999997</v>
      </c>
      <c r="U158" s="95">
        <f t="shared" si="29"/>
        <v>149</v>
      </c>
      <c r="V158" s="97">
        <f t="shared" si="29"/>
        <v>5591976.4699999997</v>
      </c>
      <c r="W158" s="98">
        <f>IFERROR(R158/H158,0)</f>
        <v>0.98644984384481083</v>
      </c>
      <c r="X158" s="99">
        <f t="shared" si="27"/>
        <v>0.91844749551159699</v>
      </c>
      <c r="Y158" s="99">
        <f t="shared" si="28"/>
        <v>0.95888605607819699</v>
      </c>
    </row>
    <row r="159" spans="1:25" ht="29.25" customHeight="1" thickBot="1" x14ac:dyDescent="0.3">
      <c r="A159" s="100"/>
      <c r="B159" s="101" t="s">
        <v>28</v>
      </c>
      <c r="C159" s="102"/>
      <c r="D159" s="102"/>
      <c r="E159" s="102"/>
      <c r="F159" s="102"/>
      <c r="G159" s="102"/>
      <c r="H159" s="102"/>
      <c r="I159" s="102"/>
      <c r="J159" s="102"/>
      <c r="K159" s="102"/>
      <c r="L159" s="102"/>
      <c r="M159" s="102"/>
      <c r="N159" s="102"/>
      <c r="O159" s="102"/>
      <c r="P159" s="102"/>
      <c r="Q159" s="102"/>
      <c r="R159" s="102"/>
      <c r="S159" s="102"/>
      <c r="T159" s="102"/>
      <c r="U159" s="102"/>
      <c r="V159" s="103">
        <v>3092097.56</v>
      </c>
      <c r="W159" s="104"/>
      <c r="X159" s="104"/>
      <c r="Y159" s="105"/>
    </row>
    <row r="160" spans="1:25" ht="29.25" customHeight="1" thickBot="1" x14ac:dyDescent="0.45">
      <c r="A160" s="106"/>
      <c r="B160" s="106"/>
      <c r="C160" s="107"/>
      <c r="D160" s="107"/>
      <c r="E160" s="108"/>
      <c r="F160" s="107"/>
      <c r="G160" s="108"/>
      <c r="H160" s="109"/>
      <c r="I160" s="110"/>
      <c r="J160" s="109"/>
      <c r="K160" s="111"/>
      <c r="L160" s="109"/>
      <c r="M160" s="110"/>
      <c r="N160" s="109"/>
      <c r="O160" s="110"/>
      <c r="P160" s="109"/>
      <c r="Q160" s="110"/>
      <c r="R160" s="109"/>
      <c r="S160" s="110"/>
      <c r="T160" s="112" t="s">
        <v>119</v>
      </c>
      <c r="U160" s="113">
        <v>4.4112999999999998</v>
      </c>
      <c r="V160" s="114">
        <f>(V158+P158)/U160</f>
        <v>1267648.1921429057</v>
      </c>
      <c r="W160" s="115"/>
      <c r="X160" s="115"/>
      <c r="Y160" s="116"/>
    </row>
    <row r="161" spans="1:25" ht="15.75" thickTop="1" x14ac:dyDescent="0.25">
      <c r="A161" s="125" t="s">
        <v>175</v>
      </c>
      <c r="B161" s="126"/>
      <c r="C161" s="126"/>
      <c r="D161" s="126"/>
      <c r="E161" s="126"/>
      <c r="F161" s="126"/>
      <c r="G161" s="126"/>
      <c r="H161" s="126"/>
      <c r="I161" s="126"/>
      <c r="J161" s="126"/>
      <c r="K161" s="126"/>
      <c r="L161" s="126"/>
      <c r="M161" s="126"/>
      <c r="N161" s="126"/>
      <c r="O161" s="127"/>
      <c r="P161" s="117"/>
      <c r="U161" s="21"/>
    </row>
    <row r="162" spans="1:25" ht="18.75" x14ac:dyDescent="0.3">
      <c r="A162" s="128"/>
      <c r="B162" s="129"/>
      <c r="C162" s="129"/>
      <c r="D162" s="129"/>
      <c r="E162" s="129"/>
      <c r="F162" s="129"/>
      <c r="G162" s="129"/>
      <c r="H162" s="129"/>
      <c r="I162" s="129"/>
      <c r="J162" s="129"/>
      <c r="K162" s="129"/>
      <c r="L162" s="129"/>
      <c r="M162" s="129"/>
      <c r="N162" s="129"/>
      <c r="O162" s="130"/>
      <c r="P162" s="117"/>
      <c r="T162" s="118"/>
      <c r="U162" s="21"/>
    </row>
    <row r="163" spans="1:25" ht="15.75" x14ac:dyDescent="0.25">
      <c r="A163" s="128"/>
      <c r="B163" s="129"/>
      <c r="C163" s="129"/>
      <c r="D163" s="129"/>
      <c r="E163" s="129"/>
      <c r="F163" s="129"/>
      <c r="G163" s="129"/>
      <c r="H163" s="129"/>
      <c r="I163" s="129"/>
      <c r="J163" s="129"/>
      <c r="K163" s="129"/>
      <c r="L163" s="129"/>
      <c r="M163" s="129"/>
      <c r="N163" s="129"/>
      <c r="O163" s="130"/>
      <c r="P163" s="117"/>
      <c r="S163" s="119"/>
      <c r="T163" s="120"/>
      <c r="U163" s="21"/>
    </row>
    <row r="164" spans="1:25" ht="15.75" x14ac:dyDescent="0.25">
      <c r="A164" s="128"/>
      <c r="B164" s="129"/>
      <c r="C164" s="129"/>
      <c r="D164" s="129"/>
      <c r="E164" s="129"/>
      <c r="F164" s="129"/>
      <c r="G164" s="129"/>
      <c r="H164" s="129"/>
      <c r="I164" s="129"/>
      <c r="J164" s="129"/>
      <c r="K164" s="129"/>
      <c r="L164" s="129"/>
      <c r="M164" s="129"/>
      <c r="N164" s="129"/>
      <c r="O164" s="130"/>
      <c r="P164" s="117"/>
      <c r="S164" s="119"/>
      <c r="T164" s="121"/>
      <c r="U164" s="21"/>
    </row>
    <row r="165" spans="1:25" ht="15.75" x14ac:dyDescent="0.25">
      <c r="A165" s="128"/>
      <c r="B165" s="129"/>
      <c r="C165" s="129"/>
      <c r="D165" s="129"/>
      <c r="E165" s="129"/>
      <c r="F165" s="129"/>
      <c r="G165" s="129"/>
      <c r="H165" s="129"/>
      <c r="I165" s="129"/>
      <c r="J165" s="129"/>
      <c r="K165" s="129"/>
      <c r="L165" s="129"/>
      <c r="M165" s="129"/>
      <c r="N165" s="129"/>
      <c r="O165" s="130"/>
      <c r="P165" s="117"/>
      <c r="S165" s="119"/>
      <c r="T165" s="121"/>
      <c r="U165" s="21"/>
    </row>
    <row r="166" spans="1:25" ht="15.75" x14ac:dyDescent="0.25">
      <c r="A166" s="128"/>
      <c r="B166" s="129"/>
      <c r="C166" s="129"/>
      <c r="D166" s="129"/>
      <c r="E166" s="129"/>
      <c r="F166" s="129"/>
      <c r="G166" s="129"/>
      <c r="H166" s="129"/>
      <c r="I166" s="129"/>
      <c r="J166" s="129"/>
      <c r="K166" s="129"/>
      <c r="L166" s="129"/>
      <c r="M166" s="129"/>
      <c r="N166" s="129"/>
      <c r="O166" s="130"/>
      <c r="P166" s="117"/>
      <c r="S166" s="119"/>
      <c r="T166" s="121"/>
      <c r="U166" s="21"/>
    </row>
    <row r="167" spans="1:25" ht="15.75" x14ac:dyDescent="0.25">
      <c r="A167" s="128"/>
      <c r="B167" s="129"/>
      <c r="C167" s="129"/>
      <c r="D167" s="129"/>
      <c r="E167" s="129"/>
      <c r="F167" s="129"/>
      <c r="G167" s="129"/>
      <c r="H167" s="129"/>
      <c r="I167" s="129"/>
      <c r="J167" s="129"/>
      <c r="K167" s="129"/>
      <c r="L167" s="129"/>
      <c r="M167" s="129"/>
      <c r="N167" s="129"/>
      <c r="O167" s="130"/>
      <c r="P167" s="117"/>
      <c r="S167" s="119"/>
      <c r="T167" s="122"/>
      <c r="U167" s="21"/>
    </row>
    <row r="168" spans="1:25" x14ac:dyDescent="0.25">
      <c r="A168" s="128"/>
      <c r="B168" s="129"/>
      <c r="C168" s="129"/>
      <c r="D168" s="129"/>
      <c r="E168" s="129"/>
      <c r="F168" s="129"/>
      <c r="G168" s="129"/>
      <c r="H168" s="129"/>
      <c r="I168" s="129"/>
      <c r="J168" s="129"/>
      <c r="K168" s="129"/>
      <c r="L168" s="129"/>
      <c r="M168" s="129"/>
      <c r="N168" s="129"/>
      <c r="O168" s="130"/>
      <c r="P168" s="117"/>
      <c r="U168" s="21"/>
    </row>
    <row r="169" spans="1:25" ht="15.75" thickBot="1" x14ac:dyDescent="0.3">
      <c r="A169" s="131"/>
      <c r="B169" s="132"/>
      <c r="C169" s="132"/>
      <c r="D169" s="132"/>
      <c r="E169" s="132"/>
      <c r="F169" s="132"/>
      <c r="G169" s="132"/>
      <c r="H169" s="132"/>
      <c r="I169" s="132"/>
      <c r="J169" s="132"/>
      <c r="K169" s="132"/>
      <c r="L169" s="132"/>
      <c r="M169" s="132"/>
      <c r="N169" s="132"/>
      <c r="O169" s="133"/>
      <c r="P169" s="117"/>
      <c r="U169" s="21"/>
    </row>
    <row r="170" spans="1:25" ht="15.75" thickTop="1" x14ac:dyDescent="0.25">
      <c r="K170" s="21"/>
      <c r="U170" s="21"/>
    </row>
    <row r="173" spans="1:25" ht="26.25" x14ac:dyDescent="0.4">
      <c r="A173" s="25"/>
      <c r="B173" s="26" t="s">
        <v>125</v>
      </c>
      <c r="C173" s="27"/>
      <c r="D173" s="27"/>
      <c r="E173" s="27"/>
      <c r="F173" s="28"/>
      <c r="G173" s="27"/>
      <c r="H173" s="28"/>
      <c r="I173" s="29"/>
      <c r="J173" s="28"/>
      <c r="K173" s="29"/>
      <c r="L173" s="28"/>
      <c r="M173" s="29"/>
      <c r="N173" s="28"/>
      <c r="O173" s="27"/>
      <c r="P173" s="28"/>
      <c r="Q173" s="27"/>
      <c r="R173" s="28"/>
      <c r="S173" s="29"/>
      <c r="T173" s="28"/>
      <c r="U173" s="27"/>
      <c r="V173" s="28"/>
      <c r="W173" s="28"/>
      <c r="X173" s="29"/>
      <c r="Y173" s="28"/>
    </row>
    <row r="174" spans="1:25" ht="15.75" thickBot="1" x14ac:dyDescent="0.3"/>
    <row r="175" spans="1:25" ht="52.5" customHeight="1" thickBot="1" x14ac:dyDescent="0.3">
      <c r="A175" s="169" t="s">
        <v>159</v>
      </c>
      <c r="B175" s="170"/>
      <c r="C175" s="173" t="s">
        <v>102</v>
      </c>
      <c r="D175" s="174"/>
      <c r="E175" s="175" t="s">
        <v>0</v>
      </c>
      <c r="F175" s="176"/>
      <c r="G175" s="177" t="s">
        <v>103</v>
      </c>
      <c r="H175" s="177"/>
      <c r="I175" s="177"/>
      <c r="J175" s="177"/>
      <c r="K175" s="177"/>
      <c r="L175" s="178"/>
      <c r="M175" s="179" t="s">
        <v>104</v>
      </c>
      <c r="N175" s="180"/>
      <c r="O175" s="180"/>
      <c r="P175" s="181"/>
      <c r="Q175" s="154" t="s">
        <v>105</v>
      </c>
      <c r="R175" s="152"/>
      <c r="S175" s="152"/>
      <c r="T175" s="152"/>
      <c r="U175" s="152"/>
      <c r="V175" s="153"/>
      <c r="W175" s="155" t="s">
        <v>106</v>
      </c>
      <c r="X175" s="156"/>
      <c r="Y175" s="138"/>
    </row>
    <row r="176" spans="1:25" ht="52.5" customHeight="1" thickBot="1" x14ac:dyDescent="0.3">
      <c r="A176" s="171"/>
      <c r="B176" s="172"/>
      <c r="C176" s="157" t="s">
        <v>107</v>
      </c>
      <c r="D176" s="159" t="s">
        <v>108</v>
      </c>
      <c r="E176" s="161" t="s">
        <v>10</v>
      </c>
      <c r="F176" s="161" t="s">
        <v>11</v>
      </c>
      <c r="G176" s="163" t="s">
        <v>12</v>
      </c>
      <c r="H176" s="165" t="s">
        <v>13</v>
      </c>
      <c r="I176" s="165" t="s">
        <v>14</v>
      </c>
      <c r="J176" s="167" t="s">
        <v>15</v>
      </c>
      <c r="K176" s="146" t="s">
        <v>2</v>
      </c>
      <c r="L176" s="147"/>
      <c r="M176" s="148" t="s">
        <v>109</v>
      </c>
      <c r="N176" s="149"/>
      <c r="O176" s="148" t="s">
        <v>110</v>
      </c>
      <c r="P176" s="149"/>
      <c r="Q176" s="150" t="s">
        <v>111</v>
      </c>
      <c r="R176" s="151"/>
      <c r="S176" s="152" t="s">
        <v>112</v>
      </c>
      <c r="T176" s="153"/>
      <c r="U176" s="154" t="s">
        <v>2</v>
      </c>
      <c r="V176" s="153"/>
      <c r="W176" s="134" t="s">
        <v>113</v>
      </c>
      <c r="X176" s="136" t="s">
        <v>114</v>
      </c>
      <c r="Y176" s="138" t="s">
        <v>115</v>
      </c>
    </row>
    <row r="177" spans="1:25" ht="139.5" customHeight="1" thickBot="1" x14ac:dyDescent="0.3">
      <c r="A177" s="171"/>
      <c r="B177" s="172"/>
      <c r="C177" s="158"/>
      <c r="D177" s="160"/>
      <c r="E177" s="162"/>
      <c r="F177" s="162"/>
      <c r="G177" s="164"/>
      <c r="H177" s="166"/>
      <c r="I177" s="166"/>
      <c r="J177" s="168"/>
      <c r="K177" s="30" t="s">
        <v>16</v>
      </c>
      <c r="L177" s="31" t="s">
        <v>17</v>
      </c>
      <c r="M177" s="32" t="s">
        <v>18</v>
      </c>
      <c r="N177" s="33" t="s">
        <v>19</v>
      </c>
      <c r="O177" s="32" t="s">
        <v>20</v>
      </c>
      <c r="P177" s="33" t="s">
        <v>21</v>
      </c>
      <c r="Q177" s="34" t="s">
        <v>12</v>
      </c>
      <c r="R177" s="35" t="s">
        <v>13</v>
      </c>
      <c r="S177" s="36" t="s">
        <v>22</v>
      </c>
      <c r="T177" s="37" t="s">
        <v>23</v>
      </c>
      <c r="U177" s="38" t="s">
        <v>24</v>
      </c>
      <c r="V177" s="39" t="s">
        <v>25</v>
      </c>
      <c r="W177" s="135"/>
      <c r="X177" s="137"/>
      <c r="Y177" s="139"/>
    </row>
    <row r="178" spans="1:25" ht="38.25" customHeight="1" thickBot="1" x14ac:dyDescent="0.3">
      <c r="A178" s="140">
        <v>1</v>
      </c>
      <c r="B178" s="141"/>
      <c r="C178" s="40">
        <v>2</v>
      </c>
      <c r="D178" s="41">
        <v>3</v>
      </c>
      <c r="E178" s="42">
        <v>4</v>
      </c>
      <c r="F178" s="43">
        <v>5</v>
      </c>
      <c r="G178" s="44">
        <v>6</v>
      </c>
      <c r="H178" s="45">
        <v>7</v>
      </c>
      <c r="I178" s="45">
        <v>8</v>
      </c>
      <c r="J178" s="45">
        <v>9</v>
      </c>
      <c r="K178" s="45">
        <v>10</v>
      </c>
      <c r="L178" s="45">
        <v>11</v>
      </c>
      <c r="M178" s="46">
        <v>12</v>
      </c>
      <c r="N178" s="46">
        <v>13</v>
      </c>
      <c r="O178" s="46">
        <v>14</v>
      </c>
      <c r="P178" s="46">
        <v>15</v>
      </c>
      <c r="Q178" s="47">
        <v>16</v>
      </c>
      <c r="R178" s="47">
        <v>17</v>
      </c>
      <c r="S178" s="47">
        <v>18</v>
      </c>
      <c r="T178" s="47">
        <v>19</v>
      </c>
      <c r="U178" s="47">
        <v>20</v>
      </c>
      <c r="V178" s="47">
        <v>21</v>
      </c>
      <c r="W178" s="48">
        <v>22</v>
      </c>
      <c r="X178" s="48">
        <v>23</v>
      </c>
      <c r="Y178" s="49">
        <v>24</v>
      </c>
    </row>
    <row r="179" spans="1:25" ht="108.75" customHeight="1" x14ac:dyDescent="0.25">
      <c r="A179" s="50">
        <v>1</v>
      </c>
      <c r="B179" s="51" t="s">
        <v>116</v>
      </c>
      <c r="C179" s="142">
        <f>L192</f>
        <v>8724261.4399999995</v>
      </c>
      <c r="D179" s="144">
        <f>C179-V192</f>
        <v>505440.49999999907</v>
      </c>
      <c r="E179" s="52"/>
      <c r="F179" s="53"/>
      <c r="G179" s="54"/>
      <c r="H179" s="55"/>
      <c r="I179" s="54"/>
      <c r="J179" s="56"/>
      <c r="K179" s="57">
        <f>G179+I179</f>
        <v>0</v>
      </c>
      <c r="L179" s="58">
        <f>H179+J179</f>
        <v>0</v>
      </c>
      <c r="M179" s="59"/>
      <c r="N179" s="60"/>
      <c r="O179" s="59"/>
      <c r="P179" s="60"/>
      <c r="Q179" s="61"/>
      <c r="R179" s="62"/>
      <c r="S179" s="61"/>
      <c r="T179" s="62"/>
      <c r="U179" s="57">
        <f>Q179+S179</f>
        <v>0</v>
      </c>
      <c r="V179" s="63">
        <f>R179+T179</f>
        <v>0</v>
      </c>
      <c r="W179" s="64">
        <f>IFERROR(R179/H179,0)</f>
        <v>0</v>
      </c>
      <c r="X179" s="65">
        <f>IFERROR((T179+P179)/J179,0)</f>
        <v>0</v>
      </c>
      <c r="Y179" s="66">
        <f>IFERROR((V179+P179)/L179,0)</f>
        <v>0</v>
      </c>
    </row>
    <row r="180" spans="1:25" ht="87" customHeight="1" x14ac:dyDescent="0.25">
      <c r="A180" s="67">
        <v>2</v>
      </c>
      <c r="B180" s="68" t="s">
        <v>54</v>
      </c>
      <c r="C180" s="142"/>
      <c r="D180" s="144"/>
      <c r="E180" s="69"/>
      <c r="F180" s="70"/>
      <c r="G180" s="71"/>
      <c r="H180" s="72"/>
      <c r="I180" s="71"/>
      <c r="J180" s="73"/>
      <c r="K180" s="57">
        <f t="shared" ref="K180:L191" si="30">G180+I180</f>
        <v>0</v>
      </c>
      <c r="L180" s="58">
        <f t="shared" si="30"/>
        <v>0</v>
      </c>
      <c r="M180" s="74"/>
      <c r="N180" s="75"/>
      <c r="O180" s="74"/>
      <c r="P180" s="75"/>
      <c r="Q180" s="76"/>
      <c r="R180" s="77"/>
      <c r="S180" s="76"/>
      <c r="T180" s="77"/>
      <c r="U180" s="57">
        <f t="shared" ref="U180:V191" si="31">Q180+S180</f>
        <v>0</v>
      </c>
      <c r="V180" s="63">
        <f>R180+T180</f>
        <v>0</v>
      </c>
      <c r="W180" s="64">
        <f t="shared" ref="W180:W191" si="32">IFERROR(R180/H180,0)</f>
        <v>0</v>
      </c>
      <c r="X180" s="65">
        <f t="shared" ref="X180:X192" si="33">IFERROR((T180+P180)/J180,0)</f>
        <v>0</v>
      </c>
      <c r="Y180" s="66">
        <f t="shared" ref="Y180:Y192" si="34">IFERROR((V180+P180)/L180,0)</f>
        <v>0</v>
      </c>
    </row>
    <row r="181" spans="1:25" ht="85.5" customHeight="1" x14ac:dyDescent="0.25">
      <c r="A181" s="67">
        <v>3</v>
      </c>
      <c r="B181" s="68" t="s">
        <v>172</v>
      </c>
      <c r="C181" s="142"/>
      <c r="D181" s="144"/>
      <c r="E181" s="69">
        <v>0</v>
      </c>
      <c r="F181" s="70">
        <v>0</v>
      </c>
      <c r="G181" s="71">
        <v>0</v>
      </c>
      <c r="H181" s="72">
        <v>0</v>
      </c>
      <c r="I181" s="71">
        <v>1</v>
      </c>
      <c r="J181" s="73">
        <v>219000</v>
      </c>
      <c r="K181" s="57">
        <f t="shared" si="30"/>
        <v>1</v>
      </c>
      <c r="L181" s="58">
        <f t="shared" si="30"/>
        <v>219000</v>
      </c>
      <c r="M181" s="74">
        <v>0</v>
      </c>
      <c r="N181" s="75">
        <v>0</v>
      </c>
      <c r="O181" s="74">
        <v>0</v>
      </c>
      <c r="P181" s="75">
        <v>0</v>
      </c>
      <c r="Q181" s="76">
        <v>0</v>
      </c>
      <c r="R181" s="77">
        <v>0</v>
      </c>
      <c r="S181" s="76">
        <v>1</v>
      </c>
      <c r="T181" s="77">
        <v>208050</v>
      </c>
      <c r="U181" s="57">
        <f t="shared" si="31"/>
        <v>1</v>
      </c>
      <c r="V181" s="63">
        <f t="shared" si="31"/>
        <v>208050</v>
      </c>
      <c r="W181" s="64">
        <f t="shared" si="32"/>
        <v>0</v>
      </c>
      <c r="X181" s="65">
        <f t="shared" si="33"/>
        <v>0.95</v>
      </c>
      <c r="Y181" s="66">
        <f t="shared" si="34"/>
        <v>0.95</v>
      </c>
    </row>
    <row r="182" spans="1:25" ht="137.25" customHeight="1" x14ac:dyDescent="0.25">
      <c r="A182" s="67">
        <v>4</v>
      </c>
      <c r="B182" s="68" t="s">
        <v>32</v>
      </c>
      <c r="C182" s="142"/>
      <c r="D182" s="144"/>
      <c r="E182" s="69">
        <v>11</v>
      </c>
      <c r="F182" s="70">
        <v>927347.78</v>
      </c>
      <c r="G182" s="71">
        <v>6</v>
      </c>
      <c r="H182" s="72">
        <v>559609.32999999996</v>
      </c>
      <c r="I182" s="71">
        <v>7</v>
      </c>
      <c r="J182" s="73">
        <v>421280</v>
      </c>
      <c r="K182" s="57">
        <f t="shared" si="30"/>
        <v>13</v>
      </c>
      <c r="L182" s="58">
        <f t="shared" si="30"/>
        <v>980889.33</v>
      </c>
      <c r="M182" s="74">
        <v>0</v>
      </c>
      <c r="N182" s="75">
        <v>0</v>
      </c>
      <c r="O182" s="74">
        <v>0</v>
      </c>
      <c r="P182" s="75">
        <v>0</v>
      </c>
      <c r="Q182" s="76">
        <v>6</v>
      </c>
      <c r="R182" s="77">
        <v>555981.82999999996</v>
      </c>
      <c r="S182" s="76">
        <v>7</v>
      </c>
      <c r="T182" s="77">
        <v>400145.10000000009</v>
      </c>
      <c r="U182" s="57">
        <f t="shared" si="31"/>
        <v>13</v>
      </c>
      <c r="V182" s="63">
        <f t="shared" si="31"/>
        <v>956126.93</v>
      </c>
      <c r="W182" s="64">
        <f t="shared" si="32"/>
        <v>0.99351779928329642</v>
      </c>
      <c r="X182" s="65">
        <f t="shared" si="33"/>
        <v>0.94983170338017497</v>
      </c>
      <c r="Y182" s="66">
        <f t="shared" si="34"/>
        <v>0.97475515408043034</v>
      </c>
    </row>
    <row r="183" spans="1:25" ht="171.75" customHeight="1" x14ac:dyDescent="0.25">
      <c r="A183" s="67">
        <v>5</v>
      </c>
      <c r="B183" s="68" t="s">
        <v>71</v>
      </c>
      <c r="C183" s="142"/>
      <c r="D183" s="144"/>
      <c r="E183" s="69"/>
      <c r="F183" s="70"/>
      <c r="G183" s="71"/>
      <c r="H183" s="72"/>
      <c r="I183" s="71"/>
      <c r="J183" s="73"/>
      <c r="K183" s="57">
        <f t="shared" si="30"/>
        <v>0</v>
      </c>
      <c r="L183" s="58">
        <f t="shared" si="30"/>
        <v>0</v>
      </c>
      <c r="M183" s="74"/>
      <c r="N183" s="75"/>
      <c r="O183" s="74"/>
      <c r="P183" s="75"/>
      <c r="Q183" s="76"/>
      <c r="R183" s="77"/>
      <c r="S183" s="76"/>
      <c r="T183" s="77"/>
      <c r="U183" s="57">
        <f t="shared" si="31"/>
        <v>0</v>
      </c>
      <c r="V183" s="63">
        <f t="shared" si="31"/>
        <v>0</v>
      </c>
      <c r="W183" s="64">
        <f t="shared" si="32"/>
        <v>0</v>
      </c>
      <c r="X183" s="65">
        <f t="shared" si="33"/>
        <v>0</v>
      </c>
      <c r="Y183" s="66">
        <f t="shared" si="34"/>
        <v>0</v>
      </c>
    </row>
    <row r="184" spans="1:25" ht="116.25" customHeight="1" x14ac:dyDescent="0.25">
      <c r="A184" s="67">
        <v>6</v>
      </c>
      <c r="B184" s="68" t="s">
        <v>33</v>
      </c>
      <c r="C184" s="142"/>
      <c r="D184" s="144"/>
      <c r="E184" s="69">
        <v>180</v>
      </c>
      <c r="F184" s="70">
        <v>12209362.18</v>
      </c>
      <c r="G184" s="71">
        <v>55</v>
      </c>
      <c r="H184" s="72">
        <v>2910512.7399999998</v>
      </c>
      <c r="I184" s="71">
        <v>1</v>
      </c>
      <c r="J184" s="73">
        <v>130000</v>
      </c>
      <c r="K184" s="57">
        <f t="shared" si="30"/>
        <v>56</v>
      </c>
      <c r="L184" s="58">
        <f t="shared" si="30"/>
        <v>3040512.7399999998</v>
      </c>
      <c r="M184" s="74">
        <v>0</v>
      </c>
      <c r="N184" s="75">
        <v>0</v>
      </c>
      <c r="O184" s="74">
        <v>0</v>
      </c>
      <c r="P184" s="75">
        <v>0</v>
      </c>
      <c r="Q184" s="76">
        <v>54</v>
      </c>
      <c r="R184" s="77">
        <v>2627535.3500000006</v>
      </c>
      <c r="S184" s="76">
        <v>1</v>
      </c>
      <c r="T184" s="77">
        <v>109450</v>
      </c>
      <c r="U184" s="57">
        <f t="shared" si="31"/>
        <v>55</v>
      </c>
      <c r="V184" s="63">
        <f t="shared" si="31"/>
        <v>2736985.3500000006</v>
      </c>
      <c r="W184" s="64">
        <f t="shared" si="32"/>
        <v>0.90277404179993415</v>
      </c>
      <c r="X184" s="65">
        <f t="shared" si="33"/>
        <v>0.84192307692307689</v>
      </c>
      <c r="Y184" s="66">
        <f t="shared" si="34"/>
        <v>0.90017230120206659</v>
      </c>
    </row>
    <row r="185" spans="1:25" ht="65.25" customHeight="1" x14ac:dyDescent="0.25">
      <c r="A185" s="67">
        <v>7</v>
      </c>
      <c r="B185" s="68" t="s">
        <v>34</v>
      </c>
      <c r="C185" s="142"/>
      <c r="D185" s="144"/>
      <c r="E185" s="69"/>
      <c r="F185" s="70"/>
      <c r="G185" s="71"/>
      <c r="H185" s="72"/>
      <c r="I185" s="71"/>
      <c r="J185" s="73"/>
      <c r="K185" s="57">
        <f t="shared" si="30"/>
        <v>0</v>
      </c>
      <c r="L185" s="58">
        <f t="shared" si="30"/>
        <v>0</v>
      </c>
      <c r="M185" s="74"/>
      <c r="N185" s="75"/>
      <c r="O185" s="74"/>
      <c r="P185" s="75"/>
      <c r="Q185" s="76"/>
      <c r="R185" s="77"/>
      <c r="S185" s="76"/>
      <c r="T185" s="77"/>
      <c r="U185" s="57">
        <f t="shared" si="31"/>
        <v>0</v>
      </c>
      <c r="V185" s="63">
        <f t="shared" si="31"/>
        <v>0</v>
      </c>
      <c r="W185" s="64">
        <f t="shared" si="32"/>
        <v>0</v>
      </c>
      <c r="X185" s="65">
        <f t="shared" si="33"/>
        <v>0</v>
      </c>
      <c r="Y185" s="66">
        <f t="shared" si="34"/>
        <v>0</v>
      </c>
    </row>
    <row r="186" spans="1:25" ht="59.25" customHeight="1" x14ac:dyDescent="0.25">
      <c r="A186" s="67">
        <v>8</v>
      </c>
      <c r="B186" s="68" t="s">
        <v>117</v>
      </c>
      <c r="C186" s="142"/>
      <c r="D186" s="144"/>
      <c r="E186" s="69"/>
      <c r="F186" s="70"/>
      <c r="G186" s="71"/>
      <c r="H186" s="72"/>
      <c r="I186" s="71">
        <v>40</v>
      </c>
      <c r="J186" s="73">
        <v>644378.5</v>
      </c>
      <c r="K186" s="57">
        <f t="shared" si="30"/>
        <v>40</v>
      </c>
      <c r="L186" s="58">
        <f t="shared" si="30"/>
        <v>644378.5</v>
      </c>
      <c r="M186" s="74"/>
      <c r="N186" s="75"/>
      <c r="O186" s="74">
        <v>0</v>
      </c>
      <c r="P186" s="75">
        <v>0</v>
      </c>
      <c r="Q186" s="76"/>
      <c r="R186" s="77"/>
      <c r="S186" s="76">
        <v>34</v>
      </c>
      <c r="T186" s="77">
        <v>512508.4</v>
      </c>
      <c r="U186" s="57">
        <f t="shared" si="31"/>
        <v>34</v>
      </c>
      <c r="V186" s="63">
        <f t="shared" si="31"/>
        <v>512508.4</v>
      </c>
      <c r="W186" s="64">
        <f t="shared" si="32"/>
        <v>0</v>
      </c>
      <c r="X186" s="65">
        <f t="shared" si="33"/>
        <v>0.79535304172935628</v>
      </c>
      <c r="Y186" s="66">
        <f t="shared" si="34"/>
        <v>0.79535304172935628</v>
      </c>
    </row>
    <row r="187" spans="1:25" ht="71.25" customHeight="1" x14ac:dyDescent="0.25">
      <c r="A187" s="67">
        <v>9</v>
      </c>
      <c r="B187" s="68" t="s">
        <v>35</v>
      </c>
      <c r="C187" s="142"/>
      <c r="D187" s="144"/>
      <c r="E187" s="69">
        <v>13</v>
      </c>
      <c r="F187" s="70">
        <v>731865.25999999989</v>
      </c>
      <c r="G187" s="71">
        <v>7</v>
      </c>
      <c r="H187" s="72">
        <v>426274.30999999994</v>
      </c>
      <c r="I187" s="71">
        <v>0</v>
      </c>
      <c r="J187" s="73">
        <v>0</v>
      </c>
      <c r="K187" s="57">
        <f t="shared" si="30"/>
        <v>7</v>
      </c>
      <c r="L187" s="58">
        <f t="shared" si="30"/>
        <v>426274.30999999994</v>
      </c>
      <c r="M187" s="74">
        <v>0</v>
      </c>
      <c r="N187" s="75">
        <v>0</v>
      </c>
      <c r="O187" s="74">
        <v>0</v>
      </c>
      <c r="P187" s="75">
        <v>0</v>
      </c>
      <c r="Q187" s="76">
        <v>7</v>
      </c>
      <c r="R187" s="77">
        <v>412965.12</v>
      </c>
      <c r="S187" s="76">
        <v>0</v>
      </c>
      <c r="T187" s="77">
        <v>0</v>
      </c>
      <c r="U187" s="57">
        <f t="shared" si="31"/>
        <v>7</v>
      </c>
      <c r="V187" s="63">
        <f t="shared" si="31"/>
        <v>412965.12</v>
      </c>
      <c r="W187" s="64">
        <f t="shared" si="32"/>
        <v>0.96877787450996067</v>
      </c>
      <c r="X187" s="65">
        <f t="shared" si="33"/>
        <v>0</v>
      </c>
      <c r="Y187" s="66">
        <f t="shared" si="34"/>
        <v>0.96877787450996067</v>
      </c>
    </row>
    <row r="188" spans="1:25" ht="92.25" customHeight="1" x14ac:dyDescent="0.25">
      <c r="A188" s="67">
        <v>10</v>
      </c>
      <c r="B188" s="68" t="s">
        <v>36</v>
      </c>
      <c r="C188" s="142"/>
      <c r="D188" s="144"/>
      <c r="E188" s="69">
        <v>21</v>
      </c>
      <c r="F188" s="70">
        <v>1258244.57</v>
      </c>
      <c r="G188" s="71">
        <v>8</v>
      </c>
      <c r="H188" s="72">
        <v>524794.30000000005</v>
      </c>
      <c r="I188" s="71">
        <v>9</v>
      </c>
      <c r="J188" s="73">
        <v>1277060</v>
      </c>
      <c r="K188" s="57">
        <f t="shared" si="30"/>
        <v>17</v>
      </c>
      <c r="L188" s="58">
        <f t="shared" si="30"/>
        <v>1801854.3</v>
      </c>
      <c r="M188" s="74">
        <v>0</v>
      </c>
      <c r="N188" s="75">
        <v>0</v>
      </c>
      <c r="O188" s="74">
        <v>0</v>
      </c>
      <c r="P188" s="75">
        <v>0</v>
      </c>
      <c r="Q188" s="76">
        <v>8</v>
      </c>
      <c r="R188" s="77">
        <v>524715.94999999995</v>
      </c>
      <c r="S188" s="76">
        <v>9</v>
      </c>
      <c r="T188" s="77">
        <v>1273775.27</v>
      </c>
      <c r="U188" s="57">
        <f t="shared" si="31"/>
        <v>17</v>
      </c>
      <c r="V188" s="63">
        <f t="shared" si="31"/>
        <v>1798491.22</v>
      </c>
      <c r="W188" s="64">
        <f t="shared" si="32"/>
        <v>0.99985070340893545</v>
      </c>
      <c r="X188" s="65">
        <f t="shared" si="33"/>
        <v>0.99742789688816502</v>
      </c>
      <c r="Y188" s="66">
        <f t="shared" si="34"/>
        <v>0.9981335449819666</v>
      </c>
    </row>
    <row r="189" spans="1:25" ht="153.75" customHeight="1" x14ac:dyDescent="0.25">
      <c r="A189" s="67">
        <v>11</v>
      </c>
      <c r="B189" s="68" t="s">
        <v>37</v>
      </c>
      <c r="C189" s="142"/>
      <c r="D189" s="144"/>
      <c r="E189" s="69">
        <v>24</v>
      </c>
      <c r="F189" s="70">
        <v>1613160.29</v>
      </c>
      <c r="G189" s="71">
        <v>6</v>
      </c>
      <c r="H189" s="72">
        <v>295051</v>
      </c>
      <c r="I189" s="71">
        <v>0</v>
      </c>
      <c r="J189" s="73">
        <v>0</v>
      </c>
      <c r="K189" s="57">
        <f t="shared" si="30"/>
        <v>6</v>
      </c>
      <c r="L189" s="58">
        <f t="shared" si="30"/>
        <v>295051</v>
      </c>
      <c r="M189" s="74">
        <v>0</v>
      </c>
      <c r="N189" s="75">
        <v>0</v>
      </c>
      <c r="O189" s="74">
        <v>0</v>
      </c>
      <c r="P189" s="75">
        <v>0</v>
      </c>
      <c r="Q189" s="76">
        <v>6</v>
      </c>
      <c r="R189" s="77">
        <v>295051</v>
      </c>
      <c r="S189" s="76">
        <v>0</v>
      </c>
      <c r="T189" s="77">
        <v>0</v>
      </c>
      <c r="U189" s="57">
        <f t="shared" si="31"/>
        <v>6</v>
      </c>
      <c r="V189" s="63">
        <f t="shared" si="31"/>
        <v>295051</v>
      </c>
      <c r="W189" s="64">
        <f t="shared" si="32"/>
        <v>1</v>
      </c>
      <c r="X189" s="65">
        <f t="shared" si="33"/>
        <v>0</v>
      </c>
      <c r="Y189" s="66">
        <f t="shared" si="34"/>
        <v>1</v>
      </c>
    </row>
    <row r="190" spans="1:25" ht="87" customHeight="1" x14ac:dyDescent="0.25">
      <c r="A190" s="67">
        <v>12</v>
      </c>
      <c r="B190" s="68" t="s">
        <v>38</v>
      </c>
      <c r="C190" s="142"/>
      <c r="D190" s="144"/>
      <c r="E190" s="69">
        <v>20</v>
      </c>
      <c r="F190" s="70">
        <v>1482243.3900000001</v>
      </c>
      <c r="G190" s="71">
        <v>10</v>
      </c>
      <c r="H190" s="72">
        <v>828512.26</v>
      </c>
      <c r="I190" s="71">
        <v>2</v>
      </c>
      <c r="J190" s="73">
        <v>46000</v>
      </c>
      <c r="K190" s="57">
        <f t="shared" si="30"/>
        <v>12</v>
      </c>
      <c r="L190" s="58">
        <f t="shared" si="30"/>
        <v>874512.26</v>
      </c>
      <c r="M190" s="74">
        <v>0</v>
      </c>
      <c r="N190" s="75">
        <v>0</v>
      </c>
      <c r="O190" s="74">
        <v>0</v>
      </c>
      <c r="P190" s="75">
        <v>0</v>
      </c>
      <c r="Q190" s="76">
        <v>10</v>
      </c>
      <c r="R190" s="77">
        <v>818157.16999999993</v>
      </c>
      <c r="S190" s="76">
        <v>2</v>
      </c>
      <c r="T190" s="77">
        <v>40987.5</v>
      </c>
      <c r="U190" s="57">
        <f t="shared" si="31"/>
        <v>12</v>
      </c>
      <c r="V190" s="63">
        <f t="shared" si="31"/>
        <v>859144.66999999993</v>
      </c>
      <c r="W190" s="64">
        <f t="shared" si="32"/>
        <v>0.9875015850700869</v>
      </c>
      <c r="X190" s="65">
        <f t="shared" si="33"/>
        <v>0.89103260869565215</v>
      </c>
      <c r="Y190" s="66">
        <f t="shared" si="34"/>
        <v>0.98242724464491771</v>
      </c>
    </row>
    <row r="191" spans="1:25" ht="62.25" customHeight="1" thickBot="1" x14ac:dyDescent="0.3">
      <c r="A191" s="78">
        <v>13</v>
      </c>
      <c r="B191" s="79" t="s">
        <v>39</v>
      </c>
      <c r="C191" s="143"/>
      <c r="D191" s="145"/>
      <c r="E191" s="80">
        <v>21</v>
      </c>
      <c r="F191" s="81">
        <v>2465405.4900000002</v>
      </c>
      <c r="G191" s="82">
        <v>4</v>
      </c>
      <c r="H191" s="83">
        <v>351639</v>
      </c>
      <c r="I191" s="82">
        <v>4</v>
      </c>
      <c r="J191" s="84">
        <v>90150</v>
      </c>
      <c r="K191" s="85">
        <f t="shared" si="30"/>
        <v>8</v>
      </c>
      <c r="L191" s="86">
        <f t="shared" si="30"/>
        <v>441789</v>
      </c>
      <c r="M191" s="87">
        <v>0</v>
      </c>
      <c r="N191" s="88">
        <v>0</v>
      </c>
      <c r="O191" s="87">
        <v>0</v>
      </c>
      <c r="P191" s="88">
        <v>0</v>
      </c>
      <c r="Q191" s="89">
        <v>4</v>
      </c>
      <c r="R191" s="90">
        <v>349542.55</v>
      </c>
      <c r="S191" s="89">
        <v>4</v>
      </c>
      <c r="T191" s="90">
        <v>89955.7</v>
      </c>
      <c r="U191" s="57">
        <f t="shared" si="31"/>
        <v>8</v>
      </c>
      <c r="V191" s="63">
        <f t="shared" si="31"/>
        <v>439498.25</v>
      </c>
      <c r="W191" s="64">
        <f t="shared" si="32"/>
        <v>0.99403806176220499</v>
      </c>
      <c r="X191" s="65">
        <f t="shared" si="33"/>
        <v>0.99784470327232389</v>
      </c>
      <c r="Y191" s="66">
        <f t="shared" si="34"/>
        <v>0.99481483242000135</v>
      </c>
    </row>
    <row r="192" spans="1:25" ht="29.25" customHeight="1" thickBot="1" x14ac:dyDescent="0.3">
      <c r="A192" s="123" t="s">
        <v>118</v>
      </c>
      <c r="B192" s="124"/>
      <c r="C192" s="91">
        <f>C179</f>
        <v>8724261.4399999995</v>
      </c>
      <c r="D192" s="91">
        <f>D179</f>
        <v>505440.49999999907</v>
      </c>
      <c r="E192" s="92">
        <f>SUM(E179:E191)</f>
        <v>290</v>
      </c>
      <c r="F192" s="93">
        <f>SUM(F179:F191)</f>
        <v>20687628.960000001</v>
      </c>
      <c r="G192" s="92">
        <f>SUM(G179:G191)</f>
        <v>96</v>
      </c>
      <c r="H192" s="93">
        <f>SUM(H179:H191)</f>
        <v>5896392.9399999995</v>
      </c>
      <c r="I192" s="92">
        <f t="shared" ref="I192:V192" si="35">SUM(I179:I191)</f>
        <v>64</v>
      </c>
      <c r="J192" s="93">
        <f t="shared" si="35"/>
        <v>2827868.5</v>
      </c>
      <c r="K192" s="92">
        <f t="shared" si="35"/>
        <v>160</v>
      </c>
      <c r="L192" s="93">
        <f t="shared" si="35"/>
        <v>8724261.4399999995</v>
      </c>
      <c r="M192" s="92">
        <f t="shared" si="35"/>
        <v>0</v>
      </c>
      <c r="N192" s="94">
        <f t="shared" si="35"/>
        <v>0</v>
      </c>
      <c r="O192" s="95">
        <f t="shared" si="35"/>
        <v>0</v>
      </c>
      <c r="P192" s="96">
        <f t="shared" si="35"/>
        <v>0</v>
      </c>
      <c r="Q192" s="95">
        <f t="shared" si="35"/>
        <v>95</v>
      </c>
      <c r="R192" s="97">
        <f t="shared" si="35"/>
        <v>5583948.9700000007</v>
      </c>
      <c r="S192" s="95">
        <f t="shared" si="35"/>
        <v>58</v>
      </c>
      <c r="T192" s="97">
        <f t="shared" si="35"/>
        <v>2634871.9700000002</v>
      </c>
      <c r="U192" s="95">
        <f t="shared" si="35"/>
        <v>153</v>
      </c>
      <c r="V192" s="97">
        <f t="shared" si="35"/>
        <v>8218820.9400000004</v>
      </c>
      <c r="W192" s="98">
        <f>IFERROR(R192/H192,0)</f>
        <v>0.94701099923642484</v>
      </c>
      <c r="X192" s="99">
        <f t="shared" si="33"/>
        <v>0.93175194320386545</v>
      </c>
      <c r="Y192" s="99">
        <f t="shared" si="34"/>
        <v>0.94206495260646395</v>
      </c>
    </row>
    <row r="193" spans="1:25" ht="29.25" customHeight="1" thickBot="1" x14ac:dyDescent="0.3">
      <c r="A193" s="100"/>
      <c r="B193" s="101" t="s">
        <v>28</v>
      </c>
      <c r="C193" s="102"/>
      <c r="D193" s="102"/>
      <c r="E193" s="102"/>
      <c r="F193" s="102"/>
      <c r="G193" s="102"/>
      <c r="H193" s="102"/>
      <c r="I193" s="102"/>
      <c r="J193" s="102"/>
      <c r="K193" s="102"/>
      <c r="L193" s="102"/>
      <c r="M193" s="102"/>
      <c r="N193" s="102"/>
      <c r="O193" s="102"/>
      <c r="P193" s="102"/>
      <c r="Q193" s="102"/>
      <c r="R193" s="102"/>
      <c r="S193" s="102"/>
      <c r="T193" s="102"/>
      <c r="U193" s="102"/>
      <c r="V193" s="103">
        <v>2871512.74</v>
      </c>
      <c r="W193" s="104"/>
      <c r="X193" s="104"/>
      <c r="Y193" s="105"/>
    </row>
    <row r="194" spans="1:25" ht="29.25" customHeight="1" thickBot="1" x14ac:dyDescent="0.45">
      <c r="A194" s="106"/>
      <c r="B194" s="106"/>
      <c r="C194" s="107"/>
      <c r="D194" s="107"/>
      <c r="E194" s="108"/>
      <c r="F194" s="107"/>
      <c r="G194" s="108"/>
      <c r="H194" s="109"/>
      <c r="I194" s="110"/>
      <c r="J194" s="109"/>
      <c r="K194" s="111"/>
      <c r="L194" s="109"/>
      <c r="M194" s="110"/>
      <c r="N194" s="109"/>
      <c r="O194" s="110"/>
      <c r="P194" s="109"/>
      <c r="Q194" s="110"/>
      <c r="R194" s="109"/>
      <c r="S194" s="110"/>
      <c r="T194" s="112" t="s">
        <v>119</v>
      </c>
      <c r="U194" s="113">
        <v>4.4112999999999998</v>
      </c>
      <c r="V194" s="114">
        <f>(V192+P192)/U194</f>
        <v>1863128.9959875776</v>
      </c>
      <c r="W194" s="115"/>
      <c r="X194" s="115"/>
      <c r="Y194" s="116"/>
    </row>
    <row r="195" spans="1:25" ht="15.75" thickTop="1" x14ac:dyDescent="0.25">
      <c r="A195" s="125" t="s">
        <v>176</v>
      </c>
      <c r="B195" s="126"/>
      <c r="C195" s="126"/>
      <c r="D195" s="126"/>
      <c r="E195" s="126"/>
      <c r="F195" s="126"/>
      <c r="G195" s="126"/>
      <c r="H195" s="126"/>
      <c r="I195" s="126"/>
      <c r="J195" s="126"/>
      <c r="K195" s="126"/>
      <c r="L195" s="126"/>
      <c r="M195" s="126"/>
      <c r="N195" s="126"/>
      <c r="O195" s="127"/>
      <c r="P195" s="117"/>
      <c r="U195" s="21"/>
    </row>
    <row r="196" spans="1:25" ht="18.75" x14ac:dyDescent="0.3">
      <c r="A196" s="128"/>
      <c r="B196" s="129"/>
      <c r="C196" s="129"/>
      <c r="D196" s="129"/>
      <c r="E196" s="129"/>
      <c r="F196" s="129"/>
      <c r="G196" s="129"/>
      <c r="H196" s="129"/>
      <c r="I196" s="129"/>
      <c r="J196" s="129"/>
      <c r="K196" s="129"/>
      <c r="L196" s="129"/>
      <c r="M196" s="129"/>
      <c r="N196" s="129"/>
      <c r="O196" s="130"/>
      <c r="P196" s="117"/>
      <c r="T196" s="118"/>
      <c r="U196" s="21"/>
    </row>
    <row r="197" spans="1:25" ht="15.75" x14ac:dyDescent="0.25">
      <c r="A197" s="128"/>
      <c r="B197" s="129"/>
      <c r="C197" s="129"/>
      <c r="D197" s="129"/>
      <c r="E197" s="129"/>
      <c r="F197" s="129"/>
      <c r="G197" s="129"/>
      <c r="H197" s="129"/>
      <c r="I197" s="129"/>
      <c r="J197" s="129"/>
      <c r="K197" s="129"/>
      <c r="L197" s="129"/>
      <c r="M197" s="129"/>
      <c r="N197" s="129"/>
      <c r="O197" s="130"/>
      <c r="P197" s="117"/>
      <c r="S197" s="119"/>
      <c r="T197" s="120"/>
      <c r="U197" s="21"/>
    </row>
    <row r="198" spans="1:25" ht="15.75" x14ac:dyDescent="0.25">
      <c r="A198" s="128"/>
      <c r="B198" s="129"/>
      <c r="C198" s="129"/>
      <c r="D198" s="129"/>
      <c r="E198" s="129"/>
      <c r="F198" s="129"/>
      <c r="G198" s="129"/>
      <c r="H198" s="129"/>
      <c r="I198" s="129"/>
      <c r="J198" s="129"/>
      <c r="K198" s="129"/>
      <c r="L198" s="129"/>
      <c r="M198" s="129"/>
      <c r="N198" s="129"/>
      <c r="O198" s="130"/>
      <c r="P198" s="117"/>
      <c r="S198" s="119"/>
      <c r="T198" s="121"/>
      <c r="U198" s="21"/>
    </row>
    <row r="199" spans="1:25" ht="15.75" x14ac:dyDescent="0.25">
      <c r="A199" s="128"/>
      <c r="B199" s="129"/>
      <c r="C199" s="129"/>
      <c r="D199" s="129"/>
      <c r="E199" s="129"/>
      <c r="F199" s="129"/>
      <c r="G199" s="129"/>
      <c r="H199" s="129"/>
      <c r="I199" s="129"/>
      <c r="J199" s="129"/>
      <c r="K199" s="129"/>
      <c r="L199" s="129"/>
      <c r="M199" s="129"/>
      <c r="N199" s="129"/>
      <c r="O199" s="130"/>
      <c r="P199" s="117"/>
      <c r="S199" s="119"/>
      <c r="T199" s="121"/>
      <c r="U199" s="21"/>
    </row>
    <row r="200" spans="1:25" ht="15.75" x14ac:dyDescent="0.25">
      <c r="A200" s="128"/>
      <c r="B200" s="129"/>
      <c r="C200" s="129"/>
      <c r="D200" s="129"/>
      <c r="E200" s="129"/>
      <c r="F200" s="129"/>
      <c r="G200" s="129"/>
      <c r="H200" s="129"/>
      <c r="I200" s="129"/>
      <c r="J200" s="129"/>
      <c r="K200" s="129"/>
      <c r="L200" s="129"/>
      <c r="M200" s="129"/>
      <c r="N200" s="129"/>
      <c r="O200" s="130"/>
      <c r="P200" s="117"/>
      <c r="S200" s="119"/>
      <c r="T200" s="121"/>
      <c r="U200" s="21"/>
    </row>
    <row r="201" spans="1:25" ht="15.75" x14ac:dyDescent="0.25">
      <c r="A201" s="128"/>
      <c r="B201" s="129"/>
      <c r="C201" s="129"/>
      <c r="D201" s="129"/>
      <c r="E201" s="129"/>
      <c r="F201" s="129"/>
      <c r="G201" s="129"/>
      <c r="H201" s="129"/>
      <c r="I201" s="129"/>
      <c r="J201" s="129"/>
      <c r="K201" s="129"/>
      <c r="L201" s="129"/>
      <c r="M201" s="129"/>
      <c r="N201" s="129"/>
      <c r="O201" s="130"/>
      <c r="P201" s="117"/>
      <c r="S201" s="119"/>
      <c r="T201" s="122"/>
      <c r="U201" s="21"/>
    </row>
    <row r="202" spans="1:25" x14ac:dyDescent="0.25">
      <c r="A202" s="128"/>
      <c r="B202" s="129"/>
      <c r="C202" s="129"/>
      <c r="D202" s="129"/>
      <c r="E202" s="129"/>
      <c r="F202" s="129"/>
      <c r="G202" s="129"/>
      <c r="H202" s="129"/>
      <c r="I202" s="129"/>
      <c r="J202" s="129"/>
      <c r="K202" s="129"/>
      <c r="L202" s="129"/>
      <c r="M202" s="129"/>
      <c r="N202" s="129"/>
      <c r="O202" s="130"/>
      <c r="P202" s="117"/>
      <c r="U202" s="21"/>
    </row>
    <row r="203" spans="1:25" ht="15.75" thickBot="1" x14ac:dyDescent="0.3">
      <c r="A203" s="131"/>
      <c r="B203" s="132"/>
      <c r="C203" s="132"/>
      <c r="D203" s="132"/>
      <c r="E203" s="132"/>
      <c r="F203" s="132"/>
      <c r="G203" s="132"/>
      <c r="H203" s="132"/>
      <c r="I203" s="132"/>
      <c r="J203" s="132"/>
      <c r="K203" s="132"/>
      <c r="L203" s="132"/>
      <c r="M203" s="132"/>
      <c r="N203" s="132"/>
      <c r="O203" s="133"/>
      <c r="P203" s="117"/>
      <c r="U203" s="21"/>
    </row>
    <row r="204" spans="1:25" ht="15.75" thickTop="1" x14ac:dyDescent="0.25">
      <c r="K204" s="21"/>
      <c r="U204" s="21"/>
    </row>
    <row r="207" spans="1:25" ht="26.25" x14ac:dyDescent="0.4">
      <c r="A207" s="25"/>
      <c r="B207" s="26" t="s">
        <v>126</v>
      </c>
      <c r="C207" s="27"/>
      <c r="D207" s="27"/>
      <c r="E207" s="27"/>
      <c r="F207" s="28"/>
      <c r="G207" s="27"/>
      <c r="H207" s="28"/>
      <c r="I207" s="29"/>
      <c r="J207" s="28"/>
      <c r="K207" s="29"/>
      <c r="L207" s="28"/>
      <c r="M207" s="29"/>
      <c r="N207" s="28"/>
      <c r="O207" s="27"/>
      <c r="P207" s="28"/>
      <c r="Q207" s="27"/>
      <c r="R207" s="28"/>
      <c r="S207" s="29"/>
      <c r="T207" s="28"/>
      <c r="U207" s="27"/>
      <c r="V207" s="28"/>
      <c r="W207" s="28"/>
      <c r="X207" s="29"/>
      <c r="Y207" s="28"/>
    </row>
    <row r="208" spans="1:25" ht="15.75" thickBot="1" x14ac:dyDescent="0.3"/>
    <row r="209" spans="1:25" ht="52.5" customHeight="1" thickBot="1" x14ac:dyDescent="0.3">
      <c r="A209" s="169" t="s">
        <v>159</v>
      </c>
      <c r="B209" s="170"/>
      <c r="C209" s="173" t="s">
        <v>102</v>
      </c>
      <c r="D209" s="174"/>
      <c r="E209" s="175" t="s">
        <v>0</v>
      </c>
      <c r="F209" s="176"/>
      <c r="G209" s="177" t="s">
        <v>103</v>
      </c>
      <c r="H209" s="177"/>
      <c r="I209" s="177"/>
      <c r="J209" s="177"/>
      <c r="K209" s="177"/>
      <c r="L209" s="178"/>
      <c r="M209" s="179" t="s">
        <v>104</v>
      </c>
      <c r="N209" s="180"/>
      <c r="O209" s="180"/>
      <c r="P209" s="181"/>
      <c r="Q209" s="154" t="s">
        <v>105</v>
      </c>
      <c r="R209" s="152"/>
      <c r="S209" s="152"/>
      <c r="T209" s="152"/>
      <c r="U209" s="152"/>
      <c r="V209" s="153"/>
      <c r="W209" s="155" t="s">
        <v>106</v>
      </c>
      <c r="X209" s="156"/>
      <c r="Y209" s="138"/>
    </row>
    <row r="210" spans="1:25" ht="52.5" customHeight="1" thickBot="1" x14ac:dyDescent="0.3">
      <c r="A210" s="171"/>
      <c r="B210" s="172"/>
      <c r="C210" s="157" t="s">
        <v>107</v>
      </c>
      <c r="D210" s="159" t="s">
        <v>108</v>
      </c>
      <c r="E210" s="161" t="s">
        <v>10</v>
      </c>
      <c r="F210" s="161" t="s">
        <v>11</v>
      </c>
      <c r="G210" s="163" t="s">
        <v>12</v>
      </c>
      <c r="H210" s="165" t="s">
        <v>13</v>
      </c>
      <c r="I210" s="165" t="s">
        <v>14</v>
      </c>
      <c r="J210" s="167" t="s">
        <v>15</v>
      </c>
      <c r="K210" s="146" t="s">
        <v>2</v>
      </c>
      <c r="L210" s="147"/>
      <c r="M210" s="148" t="s">
        <v>109</v>
      </c>
      <c r="N210" s="149"/>
      <c r="O210" s="148" t="s">
        <v>110</v>
      </c>
      <c r="P210" s="149"/>
      <c r="Q210" s="150" t="s">
        <v>111</v>
      </c>
      <c r="R210" s="151"/>
      <c r="S210" s="152" t="s">
        <v>112</v>
      </c>
      <c r="T210" s="153"/>
      <c r="U210" s="154" t="s">
        <v>2</v>
      </c>
      <c r="V210" s="153"/>
      <c r="W210" s="134" t="s">
        <v>113</v>
      </c>
      <c r="X210" s="136" t="s">
        <v>114</v>
      </c>
      <c r="Y210" s="138" t="s">
        <v>115</v>
      </c>
    </row>
    <row r="211" spans="1:25" ht="139.5" customHeight="1" thickBot="1" x14ac:dyDescent="0.3">
      <c r="A211" s="171"/>
      <c r="B211" s="172"/>
      <c r="C211" s="158"/>
      <c r="D211" s="160"/>
      <c r="E211" s="162"/>
      <c r="F211" s="162"/>
      <c r="G211" s="164"/>
      <c r="H211" s="166"/>
      <c r="I211" s="166"/>
      <c r="J211" s="168"/>
      <c r="K211" s="30" t="s">
        <v>16</v>
      </c>
      <c r="L211" s="31" t="s">
        <v>17</v>
      </c>
      <c r="M211" s="32" t="s">
        <v>18</v>
      </c>
      <c r="N211" s="33" t="s">
        <v>19</v>
      </c>
      <c r="O211" s="32" t="s">
        <v>20</v>
      </c>
      <c r="P211" s="33" t="s">
        <v>21</v>
      </c>
      <c r="Q211" s="34" t="s">
        <v>12</v>
      </c>
      <c r="R211" s="35" t="s">
        <v>13</v>
      </c>
      <c r="S211" s="36" t="s">
        <v>22</v>
      </c>
      <c r="T211" s="37" t="s">
        <v>23</v>
      </c>
      <c r="U211" s="38" t="s">
        <v>24</v>
      </c>
      <c r="V211" s="39" t="s">
        <v>25</v>
      </c>
      <c r="W211" s="135"/>
      <c r="X211" s="137"/>
      <c r="Y211" s="139"/>
    </row>
    <row r="212" spans="1:25" ht="38.25" customHeight="1" thickBot="1" x14ac:dyDescent="0.3">
      <c r="A212" s="140">
        <v>1</v>
      </c>
      <c r="B212" s="141"/>
      <c r="C212" s="40">
        <v>2</v>
      </c>
      <c r="D212" s="41">
        <v>3</v>
      </c>
      <c r="E212" s="42">
        <v>4</v>
      </c>
      <c r="F212" s="43">
        <v>5</v>
      </c>
      <c r="G212" s="44">
        <v>6</v>
      </c>
      <c r="H212" s="45">
        <v>7</v>
      </c>
      <c r="I212" s="45">
        <v>8</v>
      </c>
      <c r="J212" s="45">
        <v>9</v>
      </c>
      <c r="K212" s="45">
        <v>10</v>
      </c>
      <c r="L212" s="45">
        <v>11</v>
      </c>
      <c r="M212" s="46">
        <v>12</v>
      </c>
      <c r="N212" s="46">
        <v>13</v>
      </c>
      <c r="O212" s="46">
        <v>14</v>
      </c>
      <c r="P212" s="46">
        <v>15</v>
      </c>
      <c r="Q212" s="47">
        <v>16</v>
      </c>
      <c r="R212" s="47">
        <v>17</v>
      </c>
      <c r="S212" s="47">
        <v>18</v>
      </c>
      <c r="T212" s="47">
        <v>19</v>
      </c>
      <c r="U212" s="47">
        <v>20</v>
      </c>
      <c r="V212" s="47">
        <v>21</v>
      </c>
      <c r="W212" s="48">
        <v>22</v>
      </c>
      <c r="X212" s="48">
        <v>23</v>
      </c>
      <c r="Y212" s="49">
        <v>24</v>
      </c>
    </row>
    <row r="213" spans="1:25" ht="108.75" customHeight="1" x14ac:dyDescent="0.25">
      <c r="A213" s="50">
        <v>1</v>
      </c>
      <c r="B213" s="51" t="s">
        <v>116</v>
      </c>
      <c r="C213" s="142">
        <f>L226</f>
        <v>15549868.109999999</v>
      </c>
      <c r="D213" s="144">
        <f>C213-V226</f>
        <v>1254627.1799999978</v>
      </c>
      <c r="E213" s="52"/>
      <c r="F213" s="53"/>
      <c r="G213" s="54"/>
      <c r="H213" s="55"/>
      <c r="I213" s="54"/>
      <c r="J213" s="56"/>
      <c r="K213" s="57">
        <f>G213+I213</f>
        <v>0</v>
      </c>
      <c r="L213" s="58">
        <f>H213+J213</f>
        <v>0</v>
      </c>
      <c r="M213" s="59"/>
      <c r="N213" s="60"/>
      <c r="O213" s="59"/>
      <c r="P213" s="60"/>
      <c r="Q213" s="61"/>
      <c r="R213" s="62"/>
      <c r="S213" s="61"/>
      <c r="T213" s="62"/>
      <c r="U213" s="57">
        <f>Q213+S213</f>
        <v>0</v>
      </c>
      <c r="V213" s="63">
        <f>R213+T213</f>
        <v>0</v>
      </c>
      <c r="W213" s="64">
        <f>IFERROR(R213/H213,0)</f>
        <v>0</v>
      </c>
      <c r="X213" s="65">
        <f>IFERROR((T213+P213)/J213,0)</f>
        <v>0</v>
      </c>
      <c r="Y213" s="66">
        <f>IFERROR((V213+P213)/L213,0)</f>
        <v>0</v>
      </c>
    </row>
    <row r="214" spans="1:25" ht="87" customHeight="1" x14ac:dyDescent="0.25">
      <c r="A214" s="67">
        <v>2</v>
      </c>
      <c r="B214" s="68" t="s">
        <v>54</v>
      </c>
      <c r="C214" s="142"/>
      <c r="D214" s="144"/>
      <c r="E214" s="69"/>
      <c r="F214" s="70"/>
      <c r="G214" s="71"/>
      <c r="H214" s="72"/>
      <c r="I214" s="71"/>
      <c r="J214" s="73"/>
      <c r="K214" s="57">
        <f t="shared" ref="K214:L225" si="36">G214+I214</f>
        <v>0</v>
      </c>
      <c r="L214" s="58">
        <f t="shared" si="36"/>
        <v>0</v>
      </c>
      <c r="M214" s="74"/>
      <c r="N214" s="75"/>
      <c r="O214" s="74"/>
      <c r="P214" s="75"/>
      <c r="Q214" s="76"/>
      <c r="R214" s="77"/>
      <c r="S214" s="76"/>
      <c r="T214" s="77"/>
      <c r="U214" s="57">
        <f t="shared" ref="U214:V225" si="37">Q214+S214</f>
        <v>0</v>
      </c>
      <c r="V214" s="63">
        <f>R214+T214</f>
        <v>0</v>
      </c>
      <c r="W214" s="64">
        <f t="shared" ref="W214:W225" si="38">IFERROR(R214/H214,0)</f>
        <v>0</v>
      </c>
      <c r="X214" s="65">
        <f t="shared" ref="X214:X226" si="39">IFERROR((T214+P214)/J214,0)</f>
        <v>0</v>
      </c>
      <c r="Y214" s="66">
        <f t="shared" ref="Y214:Y226" si="40">IFERROR((V214+P214)/L214,0)</f>
        <v>0</v>
      </c>
    </row>
    <row r="215" spans="1:25" ht="85.5" customHeight="1" x14ac:dyDescent="0.25">
      <c r="A215" s="67">
        <v>3</v>
      </c>
      <c r="B215" s="68" t="s">
        <v>172</v>
      </c>
      <c r="C215" s="142"/>
      <c r="D215" s="144"/>
      <c r="E215" s="69">
        <v>0</v>
      </c>
      <c r="F215" s="70">
        <v>0</v>
      </c>
      <c r="G215" s="71">
        <v>0</v>
      </c>
      <c r="H215" s="72">
        <v>0</v>
      </c>
      <c r="I215" s="71">
        <v>8</v>
      </c>
      <c r="J215" s="73">
        <v>1178475</v>
      </c>
      <c r="K215" s="57">
        <f t="shared" si="36"/>
        <v>8</v>
      </c>
      <c r="L215" s="58">
        <f t="shared" si="36"/>
        <v>1178475</v>
      </c>
      <c r="M215" s="74">
        <v>0</v>
      </c>
      <c r="N215" s="75">
        <v>0</v>
      </c>
      <c r="O215" s="74">
        <v>0</v>
      </c>
      <c r="P215" s="75">
        <v>0</v>
      </c>
      <c r="Q215" s="76">
        <v>0</v>
      </c>
      <c r="R215" s="77">
        <v>0</v>
      </c>
      <c r="S215" s="76">
        <v>8</v>
      </c>
      <c r="T215" s="77">
        <v>976166.57999999984</v>
      </c>
      <c r="U215" s="57">
        <f t="shared" si="37"/>
        <v>8</v>
      </c>
      <c r="V215" s="63">
        <f t="shared" si="37"/>
        <v>976166.57999999984</v>
      </c>
      <c r="W215" s="64">
        <f t="shared" si="38"/>
        <v>0</v>
      </c>
      <c r="X215" s="65">
        <f t="shared" si="39"/>
        <v>0.82833032520842598</v>
      </c>
      <c r="Y215" s="66">
        <f t="shared" si="40"/>
        <v>0.82833032520842598</v>
      </c>
    </row>
    <row r="216" spans="1:25" ht="137.25" customHeight="1" x14ac:dyDescent="0.25">
      <c r="A216" s="67">
        <v>4</v>
      </c>
      <c r="B216" s="68" t="s">
        <v>32</v>
      </c>
      <c r="C216" s="142"/>
      <c r="D216" s="144"/>
      <c r="E216" s="69">
        <v>19</v>
      </c>
      <c r="F216" s="70">
        <v>1185923.1400000001</v>
      </c>
      <c r="G216" s="71">
        <v>9</v>
      </c>
      <c r="H216" s="72">
        <v>497717.94999999995</v>
      </c>
      <c r="I216" s="71">
        <v>4</v>
      </c>
      <c r="J216" s="73">
        <v>195000</v>
      </c>
      <c r="K216" s="57">
        <f t="shared" si="36"/>
        <v>13</v>
      </c>
      <c r="L216" s="58">
        <f t="shared" si="36"/>
        <v>692717.95</v>
      </c>
      <c r="M216" s="74">
        <v>0</v>
      </c>
      <c r="N216" s="75">
        <v>0</v>
      </c>
      <c r="O216" s="74">
        <v>0</v>
      </c>
      <c r="P216" s="75">
        <v>0</v>
      </c>
      <c r="Q216" s="76">
        <v>9</v>
      </c>
      <c r="R216" s="77">
        <v>496081.55</v>
      </c>
      <c r="S216" s="76">
        <v>4</v>
      </c>
      <c r="T216" s="77">
        <v>183027.25</v>
      </c>
      <c r="U216" s="57">
        <f t="shared" si="37"/>
        <v>13</v>
      </c>
      <c r="V216" s="63">
        <f t="shared" si="37"/>
        <v>679108.8</v>
      </c>
      <c r="W216" s="64">
        <f t="shared" si="38"/>
        <v>0.99671219412520695</v>
      </c>
      <c r="X216" s="65">
        <f t="shared" si="39"/>
        <v>0.93860128205128202</v>
      </c>
      <c r="Y216" s="66">
        <f t="shared" si="40"/>
        <v>0.98035398101059756</v>
      </c>
    </row>
    <row r="217" spans="1:25" ht="171.75" customHeight="1" x14ac:dyDescent="0.25">
      <c r="A217" s="67">
        <v>5</v>
      </c>
      <c r="B217" s="68" t="s">
        <v>71</v>
      </c>
      <c r="C217" s="142"/>
      <c r="D217" s="144"/>
      <c r="E217" s="69"/>
      <c r="F217" s="70"/>
      <c r="G217" s="71"/>
      <c r="H217" s="72"/>
      <c r="I217" s="71"/>
      <c r="J217" s="73"/>
      <c r="K217" s="57">
        <f t="shared" si="36"/>
        <v>0</v>
      </c>
      <c r="L217" s="58">
        <f t="shared" si="36"/>
        <v>0</v>
      </c>
      <c r="M217" s="74"/>
      <c r="N217" s="75"/>
      <c r="O217" s="74"/>
      <c r="P217" s="75"/>
      <c r="Q217" s="76"/>
      <c r="R217" s="77"/>
      <c r="S217" s="76"/>
      <c r="T217" s="77"/>
      <c r="U217" s="57">
        <f t="shared" si="37"/>
        <v>0</v>
      </c>
      <c r="V217" s="63">
        <f t="shared" si="37"/>
        <v>0</v>
      </c>
      <c r="W217" s="64">
        <f t="shared" si="38"/>
        <v>0</v>
      </c>
      <c r="X217" s="65">
        <f t="shared" si="39"/>
        <v>0</v>
      </c>
      <c r="Y217" s="66">
        <f t="shared" si="40"/>
        <v>0</v>
      </c>
    </row>
    <row r="218" spans="1:25" ht="116.25" customHeight="1" x14ac:dyDescent="0.25">
      <c r="A218" s="67">
        <v>6</v>
      </c>
      <c r="B218" s="68" t="s">
        <v>33</v>
      </c>
      <c r="C218" s="142"/>
      <c r="D218" s="144"/>
      <c r="E218" s="69">
        <v>149</v>
      </c>
      <c r="F218" s="70">
        <v>7735343.1299999999</v>
      </c>
      <c r="G218" s="71">
        <v>64</v>
      </c>
      <c r="H218" s="72">
        <v>2075108.6999999997</v>
      </c>
      <c r="I218" s="71">
        <v>7</v>
      </c>
      <c r="J218" s="73">
        <v>592850</v>
      </c>
      <c r="K218" s="57">
        <f t="shared" si="36"/>
        <v>71</v>
      </c>
      <c r="L218" s="58">
        <f t="shared" si="36"/>
        <v>2667958.6999999997</v>
      </c>
      <c r="M218" s="74">
        <v>0</v>
      </c>
      <c r="N218" s="75">
        <v>0</v>
      </c>
      <c r="O218" s="74">
        <v>0</v>
      </c>
      <c r="P218" s="75">
        <v>0</v>
      </c>
      <c r="Q218" s="76">
        <v>64</v>
      </c>
      <c r="R218" s="77">
        <v>2010712</v>
      </c>
      <c r="S218" s="76">
        <v>7</v>
      </c>
      <c r="T218" s="77">
        <v>511918.9</v>
      </c>
      <c r="U218" s="57">
        <f t="shared" si="37"/>
        <v>71</v>
      </c>
      <c r="V218" s="63">
        <f t="shared" si="37"/>
        <v>2522630.9</v>
      </c>
      <c r="W218" s="64">
        <f t="shared" si="38"/>
        <v>0.96896707145991934</v>
      </c>
      <c r="X218" s="65">
        <f t="shared" si="39"/>
        <v>0.8634880661212786</v>
      </c>
      <c r="Y218" s="66">
        <f t="shared" si="40"/>
        <v>0.94552846713856564</v>
      </c>
    </row>
    <row r="219" spans="1:25" ht="65.25" customHeight="1" x14ac:dyDescent="0.25">
      <c r="A219" s="67">
        <v>7</v>
      </c>
      <c r="B219" s="68" t="s">
        <v>34</v>
      </c>
      <c r="C219" s="142"/>
      <c r="D219" s="144"/>
      <c r="E219" s="69"/>
      <c r="F219" s="70"/>
      <c r="G219" s="71"/>
      <c r="H219" s="72"/>
      <c r="I219" s="71"/>
      <c r="J219" s="73"/>
      <c r="K219" s="57">
        <f t="shared" si="36"/>
        <v>0</v>
      </c>
      <c r="L219" s="58">
        <f t="shared" si="36"/>
        <v>0</v>
      </c>
      <c r="M219" s="74"/>
      <c r="N219" s="75"/>
      <c r="O219" s="74"/>
      <c r="P219" s="75"/>
      <c r="Q219" s="76"/>
      <c r="R219" s="77"/>
      <c r="S219" s="76"/>
      <c r="T219" s="77"/>
      <c r="U219" s="57">
        <f t="shared" si="37"/>
        <v>0</v>
      </c>
      <c r="V219" s="63">
        <f t="shared" si="37"/>
        <v>0</v>
      </c>
      <c r="W219" s="64">
        <f t="shared" si="38"/>
        <v>0</v>
      </c>
      <c r="X219" s="65">
        <f t="shared" si="39"/>
        <v>0</v>
      </c>
      <c r="Y219" s="66">
        <f t="shared" si="40"/>
        <v>0</v>
      </c>
    </row>
    <row r="220" spans="1:25" ht="59.25" customHeight="1" x14ac:dyDescent="0.25">
      <c r="A220" s="67">
        <v>8</v>
      </c>
      <c r="B220" s="68" t="s">
        <v>117</v>
      </c>
      <c r="C220" s="142"/>
      <c r="D220" s="144"/>
      <c r="E220" s="69"/>
      <c r="F220" s="70"/>
      <c r="G220" s="71"/>
      <c r="H220" s="72"/>
      <c r="I220" s="71">
        <v>57</v>
      </c>
      <c r="J220" s="73">
        <v>3590944.69</v>
      </c>
      <c r="K220" s="57">
        <f t="shared" si="36"/>
        <v>57</v>
      </c>
      <c r="L220" s="58">
        <f t="shared" si="36"/>
        <v>3590944.69</v>
      </c>
      <c r="M220" s="74"/>
      <c r="N220" s="75"/>
      <c r="O220" s="74">
        <v>0</v>
      </c>
      <c r="P220" s="75">
        <v>0</v>
      </c>
      <c r="Q220" s="76"/>
      <c r="R220" s="77"/>
      <c r="S220" s="76">
        <v>55</v>
      </c>
      <c r="T220" s="77">
        <v>3092162.25</v>
      </c>
      <c r="U220" s="57">
        <f t="shared" si="37"/>
        <v>55</v>
      </c>
      <c r="V220" s="63">
        <f t="shared" si="37"/>
        <v>3092162.25</v>
      </c>
      <c r="W220" s="64">
        <f t="shared" si="38"/>
        <v>0</v>
      </c>
      <c r="X220" s="65">
        <f t="shared" si="39"/>
        <v>0.86109993802215878</v>
      </c>
      <c r="Y220" s="66">
        <f t="shared" si="40"/>
        <v>0.86109993802215878</v>
      </c>
    </row>
    <row r="221" spans="1:25" ht="71.25" customHeight="1" x14ac:dyDescent="0.25">
      <c r="A221" s="67">
        <v>9</v>
      </c>
      <c r="B221" s="68" t="s">
        <v>35</v>
      </c>
      <c r="C221" s="142"/>
      <c r="D221" s="144"/>
      <c r="E221" s="69">
        <v>14</v>
      </c>
      <c r="F221" s="70">
        <v>672377.14</v>
      </c>
      <c r="G221" s="71">
        <v>6</v>
      </c>
      <c r="H221" s="72">
        <v>330251.2</v>
      </c>
      <c r="I221" s="71">
        <v>14</v>
      </c>
      <c r="J221" s="73">
        <v>1050564.6600000001</v>
      </c>
      <c r="K221" s="57">
        <f t="shared" si="36"/>
        <v>20</v>
      </c>
      <c r="L221" s="58">
        <f t="shared" si="36"/>
        <v>1380815.86</v>
      </c>
      <c r="M221" s="74">
        <v>0</v>
      </c>
      <c r="N221" s="75">
        <v>0</v>
      </c>
      <c r="O221" s="74">
        <v>0</v>
      </c>
      <c r="P221" s="75">
        <v>0</v>
      </c>
      <c r="Q221" s="76">
        <v>6</v>
      </c>
      <c r="R221" s="77">
        <v>326618.96000000002</v>
      </c>
      <c r="S221" s="76">
        <v>14</v>
      </c>
      <c r="T221" s="77">
        <v>710641.16999999993</v>
      </c>
      <c r="U221" s="57">
        <f t="shared" si="37"/>
        <v>20</v>
      </c>
      <c r="V221" s="63">
        <f t="shared" si="37"/>
        <v>1037260.1299999999</v>
      </c>
      <c r="W221" s="64">
        <f t="shared" si="38"/>
        <v>0.9890015842485963</v>
      </c>
      <c r="X221" s="65">
        <f t="shared" si="39"/>
        <v>0.67643734560802737</v>
      </c>
      <c r="Y221" s="66">
        <f t="shared" si="40"/>
        <v>0.7511936674887264</v>
      </c>
    </row>
    <row r="222" spans="1:25" ht="92.25" customHeight="1" x14ac:dyDescent="0.25">
      <c r="A222" s="67">
        <v>10</v>
      </c>
      <c r="B222" s="68" t="s">
        <v>36</v>
      </c>
      <c r="C222" s="142"/>
      <c r="D222" s="144"/>
      <c r="E222" s="69">
        <v>32</v>
      </c>
      <c r="F222" s="70">
        <v>1131451.01</v>
      </c>
      <c r="G222" s="71">
        <v>15</v>
      </c>
      <c r="H222" s="72">
        <v>431308.07</v>
      </c>
      <c r="I222" s="71">
        <v>20</v>
      </c>
      <c r="J222" s="73">
        <v>777843.35000000009</v>
      </c>
      <c r="K222" s="57">
        <f t="shared" si="36"/>
        <v>35</v>
      </c>
      <c r="L222" s="58">
        <f t="shared" si="36"/>
        <v>1209151.4200000002</v>
      </c>
      <c r="M222" s="74">
        <v>0</v>
      </c>
      <c r="N222" s="75">
        <v>0</v>
      </c>
      <c r="O222" s="74">
        <v>0</v>
      </c>
      <c r="P222" s="75">
        <v>0</v>
      </c>
      <c r="Q222" s="76">
        <v>15</v>
      </c>
      <c r="R222" s="77">
        <v>426105.52</v>
      </c>
      <c r="S222" s="76">
        <v>20</v>
      </c>
      <c r="T222" s="77">
        <v>764865.76</v>
      </c>
      <c r="U222" s="57">
        <f t="shared" si="37"/>
        <v>35</v>
      </c>
      <c r="V222" s="63">
        <f t="shared" si="37"/>
        <v>1190971.28</v>
      </c>
      <c r="W222" s="64">
        <f t="shared" si="38"/>
        <v>0.98793774018649827</v>
      </c>
      <c r="X222" s="65">
        <f t="shared" si="39"/>
        <v>0.98331593372881565</v>
      </c>
      <c r="Y222" s="66">
        <f t="shared" si="40"/>
        <v>0.98496454645854026</v>
      </c>
    </row>
    <row r="223" spans="1:25" ht="153.75" customHeight="1" x14ac:dyDescent="0.25">
      <c r="A223" s="67">
        <v>11</v>
      </c>
      <c r="B223" s="68" t="s">
        <v>37</v>
      </c>
      <c r="C223" s="142"/>
      <c r="D223" s="144"/>
      <c r="E223" s="69">
        <v>129</v>
      </c>
      <c r="F223" s="70">
        <v>4674713.6400000006</v>
      </c>
      <c r="G223" s="71">
        <v>41</v>
      </c>
      <c r="H223" s="72">
        <v>877872.44</v>
      </c>
      <c r="I223" s="71">
        <v>15</v>
      </c>
      <c r="J223" s="73">
        <v>438636.45999999996</v>
      </c>
      <c r="K223" s="57">
        <f t="shared" si="36"/>
        <v>56</v>
      </c>
      <c r="L223" s="58">
        <f t="shared" si="36"/>
        <v>1316508.8999999999</v>
      </c>
      <c r="M223" s="74">
        <v>0</v>
      </c>
      <c r="N223" s="75">
        <v>0</v>
      </c>
      <c r="O223" s="74">
        <v>0</v>
      </c>
      <c r="P223" s="75">
        <v>0</v>
      </c>
      <c r="Q223" s="76">
        <v>41</v>
      </c>
      <c r="R223" s="77">
        <v>869952.07</v>
      </c>
      <c r="S223" s="76">
        <v>15</v>
      </c>
      <c r="T223" s="77">
        <v>405057.06</v>
      </c>
      <c r="U223" s="57">
        <f t="shared" si="37"/>
        <v>56</v>
      </c>
      <c r="V223" s="63">
        <f t="shared" si="37"/>
        <v>1275009.1299999999</v>
      </c>
      <c r="W223" s="64">
        <f t="shared" si="38"/>
        <v>0.99097776665593917</v>
      </c>
      <c r="X223" s="65">
        <f t="shared" si="39"/>
        <v>0.92344594427923299</v>
      </c>
      <c r="Y223" s="66">
        <f t="shared" si="40"/>
        <v>0.96847741021727995</v>
      </c>
    </row>
    <row r="224" spans="1:25" ht="87" customHeight="1" x14ac:dyDescent="0.25">
      <c r="A224" s="67">
        <v>12</v>
      </c>
      <c r="B224" s="68" t="s">
        <v>38</v>
      </c>
      <c r="C224" s="142"/>
      <c r="D224" s="144"/>
      <c r="E224" s="69">
        <v>19</v>
      </c>
      <c r="F224" s="70">
        <v>483409.18</v>
      </c>
      <c r="G224" s="71">
        <v>9</v>
      </c>
      <c r="H224" s="72">
        <v>100214.24</v>
      </c>
      <c r="I224" s="71">
        <v>15</v>
      </c>
      <c r="J224" s="73">
        <v>694945.77</v>
      </c>
      <c r="K224" s="57">
        <f t="shared" si="36"/>
        <v>24</v>
      </c>
      <c r="L224" s="58">
        <f t="shared" si="36"/>
        <v>795160.01</v>
      </c>
      <c r="M224" s="74">
        <v>0</v>
      </c>
      <c r="N224" s="75">
        <v>0</v>
      </c>
      <c r="O224" s="74">
        <v>0</v>
      </c>
      <c r="P224" s="75">
        <v>0</v>
      </c>
      <c r="Q224" s="76">
        <v>9</v>
      </c>
      <c r="R224" s="77">
        <v>100018.62</v>
      </c>
      <c r="S224" s="76">
        <v>15</v>
      </c>
      <c r="T224" s="77">
        <v>661461.77</v>
      </c>
      <c r="U224" s="57">
        <f t="shared" si="37"/>
        <v>24</v>
      </c>
      <c r="V224" s="63">
        <f t="shared" si="37"/>
        <v>761480.39</v>
      </c>
      <c r="W224" s="64">
        <f t="shared" si="38"/>
        <v>0.99804798200335587</v>
      </c>
      <c r="X224" s="65">
        <f t="shared" si="39"/>
        <v>0.9518178231374802</v>
      </c>
      <c r="Y224" s="66">
        <f t="shared" si="40"/>
        <v>0.9576442230790756</v>
      </c>
    </row>
    <row r="225" spans="1:25" ht="62.25" customHeight="1" thickBot="1" x14ac:dyDescent="0.3">
      <c r="A225" s="78">
        <v>13</v>
      </c>
      <c r="B225" s="79" t="s">
        <v>39</v>
      </c>
      <c r="C225" s="143"/>
      <c r="D225" s="145"/>
      <c r="E225" s="80">
        <v>116</v>
      </c>
      <c r="F225" s="81">
        <v>5536955.6699999999</v>
      </c>
      <c r="G225" s="82">
        <v>54</v>
      </c>
      <c r="H225" s="83">
        <v>1981643.6</v>
      </c>
      <c r="I225" s="82">
        <v>20</v>
      </c>
      <c r="J225" s="84">
        <v>736491.98</v>
      </c>
      <c r="K225" s="85">
        <f t="shared" si="36"/>
        <v>74</v>
      </c>
      <c r="L225" s="86">
        <f t="shared" si="36"/>
        <v>2718135.58</v>
      </c>
      <c r="M225" s="87">
        <v>0</v>
      </c>
      <c r="N225" s="88">
        <v>0</v>
      </c>
      <c r="O225" s="87">
        <v>0</v>
      </c>
      <c r="P225" s="88">
        <v>0</v>
      </c>
      <c r="Q225" s="89">
        <v>55</v>
      </c>
      <c r="R225" s="90">
        <v>1996607.09</v>
      </c>
      <c r="S225" s="89">
        <v>21</v>
      </c>
      <c r="T225" s="90">
        <v>763844.38</v>
      </c>
      <c r="U225" s="57">
        <f t="shared" si="37"/>
        <v>76</v>
      </c>
      <c r="V225" s="63">
        <f t="shared" si="37"/>
        <v>2760451.47</v>
      </c>
      <c r="W225" s="64">
        <f t="shared" si="38"/>
        <v>1.0075510500475464</v>
      </c>
      <c r="X225" s="65">
        <f t="shared" si="39"/>
        <v>1.0371387615110215</v>
      </c>
      <c r="Y225" s="66">
        <f t="shared" si="40"/>
        <v>1.0155679835514313</v>
      </c>
    </row>
    <row r="226" spans="1:25" ht="29.25" customHeight="1" thickBot="1" x14ac:dyDescent="0.3">
      <c r="A226" s="123" t="s">
        <v>118</v>
      </c>
      <c r="B226" s="124"/>
      <c r="C226" s="91">
        <f>C213</f>
        <v>15549868.109999999</v>
      </c>
      <c r="D226" s="91">
        <f>D213</f>
        <v>1254627.1799999978</v>
      </c>
      <c r="E226" s="92">
        <f>SUM(E213:E225)</f>
        <v>478</v>
      </c>
      <c r="F226" s="93">
        <f>SUM(F213:F225)</f>
        <v>21420172.91</v>
      </c>
      <c r="G226" s="92">
        <f>SUM(G213:G225)</f>
        <v>198</v>
      </c>
      <c r="H226" s="93">
        <f>SUM(H213:H225)</f>
        <v>6294116.1999999993</v>
      </c>
      <c r="I226" s="92">
        <f t="shared" ref="I226:V226" si="41">SUM(I213:I225)</f>
        <v>160</v>
      </c>
      <c r="J226" s="93">
        <f t="shared" si="41"/>
        <v>9255751.9100000001</v>
      </c>
      <c r="K226" s="92">
        <f t="shared" si="41"/>
        <v>358</v>
      </c>
      <c r="L226" s="93">
        <f t="shared" si="41"/>
        <v>15549868.109999999</v>
      </c>
      <c r="M226" s="92">
        <f t="shared" si="41"/>
        <v>0</v>
      </c>
      <c r="N226" s="94">
        <f t="shared" si="41"/>
        <v>0</v>
      </c>
      <c r="O226" s="95">
        <f t="shared" si="41"/>
        <v>0</v>
      </c>
      <c r="P226" s="96">
        <f t="shared" si="41"/>
        <v>0</v>
      </c>
      <c r="Q226" s="95">
        <f t="shared" si="41"/>
        <v>199</v>
      </c>
      <c r="R226" s="97">
        <f t="shared" si="41"/>
        <v>6226095.8099999996</v>
      </c>
      <c r="S226" s="95">
        <f t="shared" si="41"/>
        <v>159</v>
      </c>
      <c r="T226" s="97">
        <f t="shared" si="41"/>
        <v>8069145.1200000001</v>
      </c>
      <c r="U226" s="95">
        <f t="shared" si="41"/>
        <v>358</v>
      </c>
      <c r="V226" s="97">
        <f t="shared" si="41"/>
        <v>14295240.930000002</v>
      </c>
      <c r="W226" s="98">
        <f>IFERROR(R226/H226,0)</f>
        <v>0.98919301966493733</v>
      </c>
      <c r="X226" s="99">
        <f t="shared" si="39"/>
        <v>0.87179790453134565</v>
      </c>
      <c r="Y226" s="99">
        <f t="shared" si="40"/>
        <v>0.91931589572819872</v>
      </c>
    </row>
    <row r="227" spans="1:25" ht="29.25" customHeight="1" thickBot="1" x14ac:dyDescent="0.3">
      <c r="A227" s="100"/>
      <c r="B227" s="101" t="s">
        <v>28</v>
      </c>
      <c r="C227" s="102"/>
      <c r="D227" s="102"/>
      <c r="E227" s="102"/>
      <c r="F227" s="102"/>
      <c r="G227" s="102"/>
      <c r="H227" s="102"/>
      <c r="I227" s="102"/>
      <c r="J227" s="102"/>
      <c r="K227" s="102"/>
      <c r="L227" s="102"/>
      <c r="M227" s="102"/>
      <c r="N227" s="102"/>
      <c r="O227" s="102"/>
      <c r="P227" s="102"/>
      <c r="Q227" s="102"/>
      <c r="R227" s="102"/>
      <c r="S227" s="102"/>
      <c r="T227" s="102"/>
      <c r="U227" s="102"/>
      <c r="V227" s="103">
        <v>6441528.6299999999</v>
      </c>
      <c r="W227" s="104"/>
      <c r="X227" s="104"/>
      <c r="Y227" s="105"/>
    </row>
    <row r="228" spans="1:25" ht="29.25" customHeight="1" thickBot="1" x14ac:dyDescent="0.45">
      <c r="A228" s="106"/>
      <c r="B228" s="106"/>
      <c r="C228" s="107"/>
      <c r="D228" s="107"/>
      <c r="E228" s="108"/>
      <c r="F228" s="107"/>
      <c r="G228" s="108"/>
      <c r="H228" s="109"/>
      <c r="I228" s="110"/>
      <c r="J228" s="109"/>
      <c r="K228" s="111"/>
      <c r="L228" s="109"/>
      <c r="M228" s="110"/>
      <c r="N228" s="109"/>
      <c r="O228" s="110"/>
      <c r="P228" s="109"/>
      <c r="Q228" s="110"/>
      <c r="R228" s="109"/>
      <c r="S228" s="110"/>
      <c r="T228" s="112" t="s">
        <v>119</v>
      </c>
      <c r="U228" s="113">
        <v>4.4112999999999998</v>
      </c>
      <c r="V228" s="114">
        <f>(V226+P226)/U228</f>
        <v>3240595.9535737769</v>
      </c>
      <c r="W228" s="115"/>
      <c r="X228" s="115"/>
      <c r="Y228" s="116"/>
    </row>
    <row r="229" spans="1:25" ht="15.75" thickTop="1" x14ac:dyDescent="0.25">
      <c r="A229" s="125" t="s">
        <v>160</v>
      </c>
      <c r="B229" s="126"/>
      <c r="C229" s="126"/>
      <c r="D229" s="126"/>
      <c r="E229" s="126"/>
      <c r="F229" s="126"/>
      <c r="G229" s="126"/>
      <c r="H229" s="126"/>
      <c r="I229" s="126"/>
      <c r="J229" s="126"/>
      <c r="K229" s="126"/>
      <c r="L229" s="126"/>
      <c r="M229" s="126"/>
      <c r="N229" s="126"/>
      <c r="O229" s="127"/>
      <c r="P229" s="117"/>
      <c r="U229" s="21"/>
    </row>
    <row r="230" spans="1:25" ht="18.75" x14ac:dyDescent="0.3">
      <c r="A230" s="128"/>
      <c r="B230" s="129"/>
      <c r="C230" s="129"/>
      <c r="D230" s="129"/>
      <c r="E230" s="129"/>
      <c r="F230" s="129"/>
      <c r="G230" s="129"/>
      <c r="H230" s="129"/>
      <c r="I230" s="129"/>
      <c r="J230" s="129"/>
      <c r="K230" s="129"/>
      <c r="L230" s="129"/>
      <c r="M230" s="129"/>
      <c r="N230" s="129"/>
      <c r="O230" s="130"/>
      <c r="P230" s="117"/>
      <c r="T230" s="118"/>
      <c r="U230" s="21"/>
    </row>
    <row r="231" spans="1:25" ht="15.75" x14ac:dyDescent="0.25">
      <c r="A231" s="128"/>
      <c r="B231" s="129"/>
      <c r="C231" s="129"/>
      <c r="D231" s="129"/>
      <c r="E231" s="129"/>
      <c r="F231" s="129"/>
      <c r="G231" s="129"/>
      <c r="H231" s="129"/>
      <c r="I231" s="129"/>
      <c r="J231" s="129"/>
      <c r="K231" s="129"/>
      <c r="L231" s="129"/>
      <c r="M231" s="129"/>
      <c r="N231" s="129"/>
      <c r="O231" s="130"/>
      <c r="P231" s="117"/>
      <c r="S231" s="119"/>
      <c r="T231" s="120"/>
      <c r="U231" s="21"/>
    </row>
    <row r="232" spans="1:25" ht="15.75" x14ac:dyDescent="0.25">
      <c r="A232" s="128"/>
      <c r="B232" s="129"/>
      <c r="C232" s="129"/>
      <c r="D232" s="129"/>
      <c r="E232" s="129"/>
      <c r="F232" s="129"/>
      <c r="G232" s="129"/>
      <c r="H232" s="129"/>
      <c r="I232" s="129"/>
      <c r="J232" s="129"/>
      <c r="K232" s="129"/>
      <c r="L232" s="129"/>
      <c r="M232" s="129"/>
      <c r="N232" s="129"/>
      <c r="O232" s="130"/>
      <c r="P232" s="117"/>
      <c r="S232" s="119"/>
      <c r="T232" s="121"/>
      <c r="U232" s="21"/>
    </row>
    <row r="233" spans="1:25" ht="15.75" x14ac:dyDescent="0.25">
      <c r="A233" s="128"/>
      <c r="B233" s="129"/>
      <c r="C233" s="129"/>
      <c r="D233" s="129"/>
      <c r="E233" s="129"/>
      <c r="F233" s="129"/>
      <c r="G233" s="129"/>
      <c r="H233" s="129"/>
      <c r="I233" s="129"/>
      <c r="J233" s="129"/>
      <c r="K233" s="129"/>
      <c r="L233" s="129"/>
      <c r="M233" s="129"/>
      <c r="N233" s="129"/>
      <c r="O233" s="130"/>
      <c r="P233" s="117"/>
      <c r="S233" s="119"/>
      <c r="T233" s="121"/>
      <c r="U233" s="21"/>
    </row>
    <row r="234" spans="1:25" ht="15.75" x14ac:dyDescent="0.25">
      <c r="A234" s="128"/>
      <c r="B234" s="129"/>
      <c r="C234" s="129"/>
      <c r="D234" s="129"/>
      <c r="E234" s="129"/>
      <c r="F234" s="129"/>
      <c r="G234" s="129"/>
      <c r="H234" s="129"/>
      <c r="I234" s="129"/>
      <c r="J234" s="129"/>
      <c r="K234" s="129"/>
      <c r="L234" s="129"/>
      <c r="M234" s="129"/>
      <c r="N234" s="129"/>
      <c r="O234" s="130"/>
      <c r="P234" s="117"/>
      <c r="S234" s="119"/>
      <c r="T234" s="121"/>
      <c r="U234" s="21"/>
    </row>
    <row r="235" spans="1:25" ht="15.75" x14ac:dyDescent="0.25">
      <c r="A235" s="128"/>
      <c r="B235" s="129"/>
      <c r="C235" s="129"/>
      <c r="D235" s="129"/>
      <c r="E235" s="129"/>
      <c r="F235" s="129"/>
      <c r="G235" s="129"/>
      <c r="H235" s="129"/>
      <c r="I235" s="129"/>
      <c r="J235" s="129"/>
      <c r="K235" s="129"/>
      <c r="L235" s="129"/>
      <c r="M235" s="129"/>
      <c r="N235" s="129"/>
      <c r="O235" s="130"/>
      <c r="P235" s="117"/>
      <c r="S235" s="119"/>
      <c r="T235" s="122"/>
      <c r="U235" s="21"/>
    </row>
    <row r="236" spans="1:25" x14ac:dyDescent="0.25">
      <c r="A236" s="128"/>
      <c r="B236" s="129"/>
      <c r="C236" s="129"/>
      <c r="D236" s="129"/>
      <c r="E236" s="129"/>
      <c r="F236" s="129"/>
      <c r="G236" s="129"/>
      <c r="H236" s="129"/>
      <c r="I236" s="129"/>
      <c r="J236" s="129"/>
      <c r="K236" s="129"/>
      <c r="L236" s="129"/>
      <c r="M236" s="129"/>
      <c r="N236" s="129"/>
      <c r="O236" s="130"/>
      <c r="P236" s="117"/>
      <c r="U236" s="21"/>
    </row>
    <row r="237" spans="1:25" ht="15.75" thickBot="1" x14ac:dyDescent="0.3">
      <c r="A237" s="131"/>
      <c r="B237" s="132"/>
      <c r="C237" s="132"/>
      <c r="D237" s="132"/>
      <c r="E237" s="132"/>
      <c r="F237" s="132"/>
      <c r="G237" s="132"/>
      <c r="H237" s="132"/>
      <c r="I237" s="132"/>
      <c r="J237" s="132"/>
      <c r="K237" s="132"/>
      <c r="L237" s="132"/>
      <c r="M237" s="132"/>
      <c r="N237" s="132"/>
      <c r="O237" s="133"/>
      <c r="P237" s="117"/>
      <c r="U237" s="21"/>
    </row>
    <row r="238" spans="1:25" ht="15.75" thickTop="1" x14ac:dyDescent="0.25">
      <c r="K238" s="21"/>
      <c r="U238" s="21"/>
    </row>
    <row r="241" spans="1:25" ht="26.25" x14ac:dyDescent="0.4">
      <c r="A241" s="25"/>
      <c r="B241" s="26" t="s">
        <v>127</v>
      </c>
      <c r="C241" s="27"/>
      <c r="D241" s="27"/>
      <c r="E241" s="27"/>
      <c r="F241" s="28"/>
      <c r="G241" s="27"/>
      <c r="H241" s="28"/>
      <c r="I241" s="29"/>
      <c r="J241" s="28"/>
      <c r="K241" s="29"/>
      <c r="L241" s="28"/>
      <c r="M241" s="29"/>
      <c r="N241" s="28"/>
      <c r="O241" s="27"/>
      <c r="P241" s="28"/>
      <c r="Q241" s="27"/>
      <c r="R241" s="28"/>
      <c r="S241" s="29"/>
      <c r="T241" s="28"/>
      <c r="U241" s="27"/>
      <c r="V241" s="28"/>
      <c r="W241" s="28"/>
      <c r="X241" s="29"/>
      <c r="Y241" s="28"/>
    </row>
    <row r="242" spans="1:25" ht="15.75" thickBot="1" x14ac:dyDescent="0.3"/>
    <row r="243" spans="1:25" ht="52.5" customHeight="1" thickBot="1" x14ac:dyDescent="0.3">
      <c r="A243" s="169" t="s">
        <v>159</v>
      </c>
      <c r="B243" s="170"/>
      <c r="C243" s="173" t="s">
        <v>102</v>
      </c>
      <c r="D243" s="174"/>
      <c r="E243" s="175" t="s">
        <v>0</v>
      </c>
      <c r="F243" s="176"/>
      <c r="G243" s="177" t="s">
        <v>103</v>
      </c>
      <c r="H243" s="177"/>
      <c r="I243" s="177"/>
      <c r="J243" s="177"/>
      <c r="K243" s="177"/>
      <c r="L243" s="178"/>
      <c r="M243" s="179" t="s">
        <v>104</v>
      </c>
      <c r="N243" s="180"/>
      <c r="O243" s="180"/>
      <c r="P243" s="181"/>
      <c r="Q243" s="154" t="s">
        <v>105</v>
      </c>
      <c r="R243" s="152"/>
      <c r="S243" s="152"/>
      <c r="T243" s="152"/>
      <c r="U243" s="152"/>
      <c r="V243" s="153"/>
      <c r="W243" s="155" t="s">
        <v>106</v>
      </c>
      <c r="X243" s="156"/>
      <c r="Y243" s="138"/>
    </row>
    <row r="244" spans="1:25" ht="52.5" customHeight="1" thickBot="1" x14ac:dyDescent="0.3">
      <c r="A244" s="171"/>
      <c r="B244" s="172"/>
      <c r="C244" s="157" t="s">
        <v>107</v>
      </c>
      <c r="D244" s="159" t="s">
        <v>108</v>
      </c>
      <c r="E244" s="161" t="s">
        <v>10</v>
      </c>
      <c r="F244" s="161" t="s">
        <v>11</v>
      </c>
      <c r="G244" s="163" t="s">
        <v>12</v>
      </c>
      <c r="H244" s="165" t="s">
        <v>13</v>
      </c>
      <c r="I244" s="165" t="s">
        <v>14</v>
      </c>
      <c r="J244" s="167" t="s">
        <v>15</v>
      </c>
      <c r="K244" s="146" t="s">
        <v>2</v>
      </c>
      <c r="L244" s="147"/>
      <c r="M244" s="148" t="s">
        <v>109</v>
      </c>
      <c r="N244" s="149"/>
      <c r="O244" s="148" t="s">
        <v>110</v>
      </c>
      <c r="P244" s="149"/>
      <c r="Q244" s="150" t="s">
        <v>111</v>
      </c>
      <c r="R244" s="151"/>
      <c r="S244" s="152" t="s">
        <v>112</v>
      </c>
      <c r="T244" s="153"/>
      <c r="U244" s="154" t="s">
        <v>2</v>
      </c>
      <c r="V244" s="153"/>
      <c r="W244" s="134" t="s">
        <v>113</v>
      </c>
      <c r="X244" s="136" t="s">
        <v>114</v>
      </c>
      <c r="Y244" s="138" t="s">
        <v>115</v>
      </c>
    </row>
    <row r="245" spans="1:25" ht="139.5" customHeight="1" thickBot="1" x14ac:dyDescent="0.3">
      <c r="A245" s="171"/>
      <c r="B245" s="172"/>
      <c r="C245" s="158"/>
      <c r="D245" s="160"/>
      <c r="E245" s="162"/>
      <c r="F245" s="162"/>
      <c r="G245" s="164"/>
      <c r="H245" s="166"/>
      <c r="I245" s="166"/>
      <c r="J245" s="168"/>
      <c r="K245" s="30" t="s">
        <v>16</v>
      </c>
      <c r="L245" s="31" t="s">
        <v>17</v>
      </c>
      <c r="M245" s="32" t="s">
        <v>18</v>
      </c>
      <c r="N245" s="33" t="s">
        <v>19</v>
      </c>
      <c r="O245" s="32" t="s">
        <v>20</v>
      </c>
      <c r="P245" s="33" t="s">
        <v>21</v>
      </c>
      <c r="Q245" s="34" t="s">
        <v>12</v>
      </c>
      <c r="R245" s="35" t="s">
        <v>13</v>
      </c>
      <c r="S245" s="36" t="s">
        <v>22</v>
      </c>
      <c r="T245" s="37" t="s">
        <v>23</v>
      </c>
      <c r="U245" s="38" t="s">
        <v>24</v>
      </c>
      <c r="V245" s="39" t="s">
        <v>25</v>
      </c>
      <c r="W245" s="135"/>
      <c r="X245" s="137"/>
      <c r="Y245" s="139"/>
    </row>
    <row r="246" spans="1:25" ht="38.25" customHeight="1" thickBot="1" x14ac:dyDescent="0.3">
      <c r="A246" s="140">
        <v>1</v>
      </c>
      <c r="B246" s="141"/>
      <c r="C246" s="40">
        <v>2</v>
      </c>
      <c r="D246" s="41">
        <v>3</v>
      </c>
      <c r="E246" s="42">
        <v>4</v>
      </c>
      <c r="F246" s="43">
        <v>5</v>
      </c>
      <c r="G246" s="44">
        <v>6</v>
      </c>
      <c r="H246" s="45">
        <v>7</v>
      </c>
      <c r="I246" s="45">
        <v>8</v>
      </c>
      <c r="J246" s="45">
        <v>9</v>
      </c>
      <c r="K246" s="45">
        <v>10</v>
      </c>
      <c r="L246" s="45">
        <v>11</v>
      </c>
      <c r="M246" s="46">
        <v>12</v>
      </c>
      <c r="N246" s="46">
        <v>13</v>
      </c>
      <c r="O246" s="46">
        <v>14</v>
      </c>
      <c r="P246" s="46">
        <v>15</v>
      </c>
      <c r="Q246" s="47">
        <v>16</v>
      </c>
      <c r="R246" s="47">
        <v>17</v>
      </c>
      <c r="S246" s="47">
        <v>18</v>
      </c>
      <c r="T246" s="47">
        <v>19</v>
      </c>
      <c r="U246" s="47">
        <v>20</v>
      </c>
      <c r="V246" s="47">
        <v>21</v>
      </c>
      <c r="W246" s="48">
        <v>22</v>
      </c>
      <c r="X246" s="48">
        <v>23</v>
      </c>
      <c r="Y246" s="49">
        <v>24</v>
      </c>
    </row>
    <row r="247" spans="1:25" ht="108.75" customHeight="1" x14ac:dyDescent="0.25">
      <c r="A247" s="50">
        <v>1</v>
      </c>
      <c r="B247" s="51" t="s">
        <v>116</v>
      </c>
      <c r="C247" s="142">
        <f>L260</f>
        <v>4539166.05</v>
      </c>
      <c r="D247" s="144">
        <f>C247-V260</f>
        <v>582438.61999999918</v>
      </c>
      <c r="E247" s="52"/>
      <c r="F247" s="53"/>
      <c r="G247" s="54"/>
      <c r="H247" s="55"/>
      <c r="I247" s="54"/>
      <c r="J247" s="56"/>
      <c r="K247" s="57">
        <f>G247+I247</f>
        <v>0</v>
      </c>
      <c r="L247" s="58">
        <f>H247+J247</f>
        <v>0</v>
      </c>
      <c r="M247" s="59"/>
      <c r="N247" s="60"/>
      <c r="O247" s="59"/>
      <c r="P247" s="60"/>
      <c r="Q247" s="61"/>
      <c r="R247" s="62"/>
      <c r="S247" s="61"/>
      <c r="T247" s="62"/>
      <c r="U247" s="57">
        <f>Q247+S247</f>
        <v>0</v>
      </c>
      <c r="V247" s="63">
        <f>R247+T247</f>
        <v>0</v>
      </c>
      <c r="W247" s="64">
        <f>IFERROR(R247/H247,0)</f>
        <v>0</v>
      </c>
      <c r="X247" s="65">
        <f>IFERROR((T247+P247)/J247,0)</f>
        <v>0</v>
      </c>
      <c r="Y247" s="66">
        <f>IFERROR((V247+P247)/L247,0)</f>
        <v>0</v>
      </c>
    </row>
    <row r="248" spans="1:25" ht="87" customHeight="1" x14ac:dyDescent="0.25">
      <c r="A248" s="67">
        <v>2</v>
      </c>
      <c r="B248" s="68" t="s">
        <v>54</v>
      </c>
      <c r="C248" s="142"/>
      <c r="D248" s="144"/>
      <c r="E248" s="69"/>
      <c r="F248" s="70"/>
      <c r="G248" s="71"/>
      <c r="H248" s="72"/>
      <c r="I248" s="71"/>
      <c r="J248" s="73"/>
      <c r="K248" s="57">
        <f t="shared" ref="K248:L259" si="42">G248+I248</f>
        <v>0</v>
      </c>
      <c r="L248" s="58">
        <f t="shared" si="42"/>
        <v>0</v>
      </c>
      <c r="M248" s="74"/>
      <c r="N248" s="75"/>
      <c r="O248" s="74"/>
      <c r="P248" s="75"/>
      <c r="Q248" s="76"/>
      <c r="R248" s="77"/>
      <c r="S248" s="76"/>
      <c r="T248" s="77"/>
      <c r="U248" s="57">
        <f t="shared" ref="U248:V259" si="43">Q248+S248</f>
        <v>0</v>
      </c>
      <c r="V248" s="63">
        <f>R248+T248</f>
        <v>0</v>
      </c>
      <c r="W248" s="64">
        <f t="shared" ref="W248:W259" si="44">IFERROR(R248/H248,0)</f>
        <v>0</v>
      </c>
      <c r="X248" s="65">
        <f t="shared" ref="X248:X260" si="45">IFERROR((T248+P248)/J248,0)</f>
        <v>0</v>
      </c>
      <c r="Y248" s="66">
        <f t="shared" ref="Y248:Y260" si="46">IFERROR((V248+P248)/L248,0)</f>
        <v>0</v>
      </c>
    </row>
    <row r="249" spans="1:25" ht="85.5" customHeight="1" x14ac:dyDescent="0.25">
      <c r="A249" s="67">
        <v>3</v>
      </c>
      <c r="B249" s="68" t="s">
        <v>172</v>
      </c>
      <c r="C249" s="142"/>
      <c r="D249" s="144"/>
      <c r="E249" s="69">
        <v>7</v>
      </c>
      <c r="F249" s="70">
        <v>205646.91</v>
      </c>
      <c r="G249" s="71">
        <v>6</v>
      </c>
      <c r="H249" s="72">
        <v>128405.6</v>
      </c>
      <c r="I249" s="71">
        <v>1</v>
      </c>
      <c r="J249" s="73">
        <v>70000</v>
      </c>
      <c r="K249" s="57">
        <f t="shared" si="42"/>
        <v>7</v>
      </c>
      <c r="L249" s="58">
        <f t="shared" si="42"/>
        <v>198405.6</v>
      </c>
      <c r="M249" s="74">
        <v>0</v>
      </c>
      <c r="N249" s="75">
        <v>0</v>
      </c>
      <c r="O249" s="74">
        <v>0</v>
      </c>
      <c r="P249" s="75">
        <v>0</v>
      </c>
      <c r="Q249" s="76">
        <v>6</v>
      </c>
      <c r="R249" s="77">
        <v>121467.37</v>
      </c>
      <c r="S249" s="76">
        <v>1</v>
      </c>
      <c r="T249" s="77">
        <v>57474.33</v>
      </c>
      <c r="U249" s="57">
        <f t="shared" si="43"/>
        <v>7</v>
      </c>
      <c r="V249" s="63">
        <f t="shared" si="43"/>
        <v>178941.7</v>
      </c>
      <c r="W249" s="64">
        <f t="shared" si="44"/>
        <v>0.94596629742005012</v>
      </c>
      <c r="X249" s="65">
        <f t="shared" si="45"/>
        <v>0.82106185714285718</v>
      </c>
      <c r="Y249" s="66">
        <f t="shared" si="46"/>
        <v>0.90189843431838623</v>
      </c>
    </row>
    <row r="250" spans="1:25" ht="137.25" customHeight="1" x14ac:dyDescent="0.25">
      <c r="A250" s="67">
        <v>4</v>
      </c>
      <c r="B250" s="68" t="s">
        <v>32</v>
      </c>
      <c r="C250" s="142"/>
      <c r="D250" s="144"/>
      <c r="E250" s="69">
        <v>2</v>
      </c>
      <c r="F250" s="70">
        <v>120865.07</v>
      </c>
      <c r="G250" s="71">
        <v>2</v>
      </c>
      <c r="H250" s="72">
        <v>120865.07</v>
      </c>
      <c r="I250" s="71">
        <v>7</v>
      </c>
      <c r="J250" s="73">
        <v>169000</v>
      </c>
      <c r="K250" s="57">
        <f t="shared" si="42"/>
        <v>9</v>
      </c>
      <c r="L250" s="58">
        <f t="shared" si="42"/>
        <v>289865.07</v>
      </c>
      <c r="M250" s="74">
        <v>0</v>
      </c>
      <c r="N250" s="75">
        <v>0</v>
      </c>
      <c r="O250" s="74">
        <v>0</v>
      </c>
      <c r="P250" s="75">
        <v>0</v>
      </c>
      <c r="Q250" s="76">
        <v>2</v>
      </c>
      <c r="R250" s="77">
        <v>118645.61</v>
      </c>
      <c r="S250" s="76">
        <v>7</v>
      </c>
      <c r="T250" s="77">
        <v>87742.35</v>
      </c>
      <c r="U250" s="57">
        <f t="shared" si="43"/>
        <v>9</v>
      </c>
      <c r="V250" s="63">
        <f t="shared" si="43"/>
        <v>206387.96000000002</v>
      </c>
      <c r="W250" s="64">
        <f t="shared" si="44"/>
        <v>0.98163687821469015</v>
      </c>
      <c r="X250" s="65">
        <f t="shared" si="45"/>
        <v>0.5191855029585799</v>
      </c>
      <c r="Y250" s="66">
        <f t="shared" si="46"/>
        <v>0.71201390357244498</v>
      </c>
    </row>
    <row r="251" spans="1:25" ht="171.75" customHeight="1" x14ac:dyDescent="0.25">
      <c r="A251" s="67">
        <v>5</v>
      </c>
      <c r="B251" s="68" t="s">
        <v>71</v>
      </c>
      <c r="C251" s="142"/>
      <c r="D251" s="144"/>
      <c r="E251" s="69"/>
      <c r="F251" s="70"/>
      <c r="G251" s="71"/>
      <c r="H251" s="72"/>
      <c r="I251" s="71"/>
      <c r="J251" s="73"/>
      <c r="K251" s="57">
        <f t="shared" si="42"/>
        <v>0</v>
      </c>
      <c r="L251" s="58">
        <f t="shared" si="42"/>
        <v>0</v>
      </c>
      <c r="M251" s="74"/>
      <c r="N251" s="75"/>
      <c r="O251" s="74"/>
      <c r="P251" s="75"/>
      <c r="Q251" s="76"/>
      <c r="R251" s="77"/>
      <c r="S251" s="76"/>
      <c r="T251" s="77"/>
      <c r="U251" s="57">
        <f t="shared" si="43"/>
        <v>0</v>
      </c>
      <c r="V251" s="63">
        <f t="shared" si="43"/>
        <v>0</v>
      </c>
      <c r="W251" s="64">
        <f t="shared" si="44"/>
        <v>0</v>
      </c>
      <c r="X251" s="65">
        <f t="shared" si="45"/>
        <v>0</v>
      </c>
      <c r="Y251" s="66">
        <f t="shared" si="46"/>
        <v>0</v>
      </c>
    </row>
    <row r="252" spans="1:25" ht="116.25" customHeight="1" x14ac:dyDescent="0.25">
      <c r="A252" s="67">
        <v>6</v>
      </c>
      <c r="B252" s="68" t="s">
        <v>33</v>
      </c>
      <c r="C252" s="142"/>
      <c r="D252" s="144"/>
      <c r="E252" s="69">
        <v>64</v>
      </c>
      <c r="F252" s="70">
        <v>1678309.76</v>
      </c>
      <c r="G252" s="71">
        <v>32</v>
      </c>
      <c r="H252" s="72">
        <v>829646.49</v>
      </c>
      <c r="I252" s="71">
        <v>20</v>
      </c>
      <c r="J252" s="73">
        <v>792624</v>
      </c>
      <c r="K252" s="57">
        <f t="shared" si="42"/>
        <v>52</v>
      </c>
      <c r="L252" s="58">
        <f t="shared" si="42"/>
        <v>1622270.49</v>
      </c>
      <c r="M252" s="74">
        <v>0</v>
      </c>
      <c r="N252" s="75">
        <v>0</v>
      </c>
      <c r="O252" s="74">
        <v>0</v>
      </c>
      <c r="P252" s="75">
        <v>0</v>
      </c>
      <c r="Q252" s="76">
        <v>32</v>
      </c>
      <c r="R252" s="77">
        <v>769164.82000000007</v>
      </c>
      <c r="S252" s="76">
        <v>20</v>
      </c>
      <c r="T252" s="77">
        <v>731780.65</v>
      </c>
      <c r="U252" s="57">
        <f t="shared" si="43"/>
        <v>52</v>
      </c>
      <c r="V252" s="63">
        <f t="shared" si="43"/>
        <v>1500945.4700000002</v>
      </c>
      <c r="W252" s="64">
        <f t="shared" si="44"/>
        <v>0.92709946859414794</v>
      </c>
      <c r="X252" s="65">
        <f t="shared" si="45"/>
        <v>0.92323806748218573</v>
      </c>
      <c r="Y252" s="66">
        <f t="shared" si="46"/>
        <v>0.92521282933526094</v>
      </c>
    </row>
    <row r="253" spans="1:25" ht="65.25" customHeight="1" x14ac:dyDescent="0.25">
      <c r="A253" s="67">
        <v>7</v>
      </c>
      <c r="B253" s="68" t="s">
        <v>34</v>
      </c>
      <c r="C253" s="142"/>
      <c r="D253" s="144"/>
      <c r="E253" s="69"/>
      <c r="F253" s="70"/>
      <c r="G253" s="71"/>
      <c r="H253" s="72"/>
      <c r="I253" s="71"/>
      <c r="J253" s="73"/>
      <c r="K253" s="57">
        <f t="shared" si="42"/>
        <v>0</v>
      </c>
      <c r="L253" s="58">
        <f t="shared" si="42"/>
        <v>0</v>
      </c>
      <c r="M253" s="74"/>
      <c r="N253" s="75"/>
      <c r="O253" s="74"/>
      <c r="P253" s="75"/>
      <c r="Q253" s="76"/>
      <c r="R253" s="77"/>
      <c r="S253" s="76"/>
      <c r="T253" s="77"/>
      <c r="U253" s="57">
        <f t="shared" si="43"/>
        <v>0</v>
      </c>
      <c r="V253" s="63">
        <f t="shared" si="43"/>
        <v>0</v>
      </c>
      <c r="W253" s="64">
        <f t="shared" si="44"/>
        <v>0</v>
      </c>
      <c r="X253" s="65">
        <f t="shared" si="45"/>
        <v>0</v>
      </c>
      <c r="Y253" s="66">
        <f t="shared" si="46"/>
        <v>0</v>
      </c>
    </row>
    <row r="254" spans="1:25" ht="59.25" customHeight="1" x14ac:dyDescent="0.25">
      <c r="A254" s="67">
        <v>8</v>
      </c>
      <c r="B254" s="68" t="s">
        <v>117</v>
      </c>
      <c r="C254" s="142"/>
      <c r="D254" s="144"/>
      <c r="E254" s="69"/>
      <c r="F254" s="70"/>
      <c r="G254" s="71"/>
      <c r="H254" s="72"/>
      <c r="I254" s="71">
        <v>37</v>
      </c>
      <c r="J254" s="73">
        <v>525604</v>
      </c>
      <c r="K254" s="57">
        <f t="shared" si="42"/>
        <v>37</v>
      </c>
      <c r="L254" s="58">
        <f t="shared" si="42"/>
        <v>525604</v>
      </c>
      <c r="M254" s="74"/>
      <c r="N254" s="75"/>
      <c r="O254" s="74">
        <v>0</v>
      </c>
      <c r="P254" s="75">
        <v>0</v>
      </c>
      <c r="Q254" s="76"/>
      <c r="R254" s="77"/>
      <c r="S254" s="76">
        <v>36</v>
      </c>
      <c r="T254" s="77">
        <v>331095.15999999997</v>
      </c>
      <c r="U254" s="57">
        <f t="shared" si="43"/>
        <v>36</v>
      </c>
      <c r="V254" s="63">
        <f t="shared" si="43"/>
        <v>331095.15999999997</v>
      </c>
      <c r="W254" s="64">
        <f t="shared" si="44"/>
        <v>0</v>
      </c>
      <c r="X254" s="65">
        <f t="shared" si="45"/>
        <v>0.62993272501731334</v>
      </c>
      <c r="Y254" s="66">
        <f t="shared" si="46"/>
        <v>0.62993272501731334</v>
      </c>
    </row>
    <row r="255" spans="1:25" ht="71.25" customHeight="1" x14ac:dyDescent="0.25">
      <c r="A255" s="67">
        <v>9</v>
      </c>
      <c r="B255" s="68" t="s">
        <v>35</v>
      </c>
      <c r="C255" s="142"/>
      <c r="D255" s="144"/>
      <c r="E255" s="69">
        <v>2</v>
      </c>
      <c r="F255" s="70">
        <v>32650</v>
      </c>
      <c r="G255" s="71">
        <v>1</v>
      </c>
      <c r="H255" s="72">
        <v>6650</v>
      </c>
      <c r="I255" s="71">
        <v>0</v>
      </c>
      <c r="J255" s="73">
        <v>0</v>
      </c>
      <c r="K255" s="57">
        <f t="shared" si="42"/>
        <v>1</v>
      </c>
      <c r="L255" s="58">
        <f t="shared" si="42"/>
        <v>6650</v>
      </c>
      <c r="M255" s="74">
        <v>0</v>
      </c>
      <c r="N255" s="75">
        <v>0</v>
      </c>
      <c r="O255" s="74">
        <v>0</v>
      </c>
      <c r="P255" s="75">
        <v>0</v>
      </c>
      <c r="Q255" s="76">
        <v>1</v>
      </c>
      <c r="R255" s="77">
        <v>6650</v>
      </c>
      <c r="S255" s="76">
        <v>0</v>
      </c>
      <c r="T255" s="77">
        <v>0</v>
      </c>
      <c r="U255" s="57">
        <f t="shared" si="43"/>
        <v>1</v>
      </c>
      <c r="V255" s="63">
        <f t="shared" si="43"/>
        <v>6650</v>
      </c>
      <c r="W255" s="64">
        <f t="shared" si="44"/>
        <v>1</v>
      </c>
      <c r="X255" s="65">
        <f t="shared" si="45"/>
        <v>0</v>
      </c>
      <c r="Y255" s="66">
        <f t="shared" si="46"/>
        <v>1</v>
      </c>
    </row>
    <row r="256" spans="1:25" ht="92.25" customHeight="1" x14ac:dyDescent="0.25">
      <c r="A256" s="67">
        <v>10</v>
      </c>
      <c r="B256" s="68" t="s">
        <v>36</v>
      </c>
      <c r="C256" s="142"/>
      <c r="D256" s="144"/>
      <c r="E256" s="69">
        <v>10</v>
      </c>
      <c r="F256" s="70">
        <v>285358.62</v>
      </c>
      <c r="G256" s="71">
        <v>5</v>
      </c>
      <c r="H256" s="72">
        <v>143265.54</v>
      </c>
      <c r="I256" s="71">
        <v>10</v>
      </c>
      <c r="J256" s="73">
        <v>349607</v>
      </c>
      <c r="K256" s="57">
        <f t="shared" si="42"/>
        <v>15</v>
      </c>
      <c r="L256" s="58">
        <f t="shared" si="42"/>
        <v>492872.54000000004</v>
      </c>
      <c r="M256" s="74">
        <v>0</v>
      </c>
      <c r="N256" s="75">
        <v>0</v>
      </c>
      <c r="O256" s="74">
        <v>0</v>
      </c>
      <c r="P256" s="75">
        <v>0</v>
      </c>
      <c r="Q256" s="76">
        <v>5</v>
      </c>
      <c r="R256" s="77">
        <v>141305.14000000001</v>
      </c>
      <c r="S256" s="76">
        <v>10</v>
      </c>
      <c r="T256" s="77">
        <v>327700.53000000003</v>
      </c>
      <c r="U256" s="57">
        <f t="shared" si="43"/>
        <v>15</v>
      </c>
      <c r="V256" s="63">
        <f t="shared" si="43"/>
        <v>469005.67000000004</v>
      </c>
      <c r="W256" s="64">
        <f t="shared" si="44"/>
        <v>0.98631631863461378</v>
      </c>
      <c r="X256" s="65">
        <f t="shared" si="45"/>
        <v>0.93733972717937575</v>
      </c>
      <c r="Y256" s="66">
        <f t="shared" si="46"/>
        <v>0.95157597946114025</v>
      </c>
    </row>
    <row r="257" spans="1:25" ht="153.75" customHeight="1" x14ac:dyDescent="0.25">
      <c r="A257" s="67">
        <v>11</v>
      </c>
      <c r="B257" s="68" t="s">
        <v>37</v>
      </c>
      <c r="C257" s="142"/>
      <c r="D257" s="144"/>
      <c r="E257" s="69">
        <v>18</v>
      </c>
      <c r="F257" s="70">
        <v>566665.48</v>
      </c>
      <c r="G257" s="71">
        <v>8</v>
      </c>
      <c r="H257" s="72">
        <v>141268.07</v>
      </c>
      <c r="I257" s="71">
        <v>2</v>
      </c>
      <c r="J257" s="73">
        <v>44000</v>
      </c>
      <c r="K257" s="57">
        <f t="shared" si="42"/>
        <v>10</v>
      </c>
      <c r="L257" s="58">
        <f t="shared" si="42"/>
        <v>185268.07</v>
      </c>
      <c r="M257" s="74">
        <v>0</v>
      </c>
      <c r="N257" s="75">
        <v>0</v>
      </c>
      <c r="O257" s="74">
        <v>0</v>
      </c>
      <c r="P257" s="75">
        <v>0</v>
      </c>
      <c r="Q257" s="76">
        <v>8</v>
      </c>
      <c r="R257" s="77">
        <v>135336.93</v>
      </c>
      <c r="S257" s="76">
        <v>2</v>
      </c>
      <c r="T257" s="77">
        <v>41904.01</v>
      </c>
      <c r="U257" s="57">
        <f t="shared" si="43"/>
        <v>10</v>
      </c>
      <c r="V257" s="63">
        <f t="shared" si="43"/>
        <v>177240.94</v>
      </c>
      <c r="W257" s="64">
        <f t="shared" si="44"/>
        <v>0.958014999426268</v>
      </c>
      <c r="X257" s="65">
        <f t="shared" si="45"/>
        <v>0.95236386363636372</v>
      </c>
      <c r="Y257" s="66">
        <f t="shared" si="46"/>
        <v>0.95667289026112268</v>
      </c>
    </row>
    <row r="258" spans="1:25" ht="87" customHeight="1" x14ac:dyDescent="0.25">
      <c r="A258" s="67">
        <v>12</v>
      </c>
      <c r="B258" s="68" t="s">
        <v>38</v>
      </c>
      <c r="C258" s="142"/>
      <c r="D258" s="144"/>
      <c r="E258" s="69">
        <v>2</v>
      </c>
      <c r="F258" s="70">
        <v>65827.39</v>
      </c>
      <c r="G258" s="71">
        <v>0</v>
      </c>
      <c r="H258" s="72">
        <v>0</v>
      </c>
      <c r="I258" s="71">
        <v>0</v>
      </c>
      <c r="J258" s="73">
        <v>0</v>
      </c>
      <c r="K258" s="57">
        <f t="shared" si="42"/>
        <v>0</v>
      </c>
      <c r="L258" s="58">
        <f t="shared" si="42"/>
        <v>0</v>
      </c>
      <c r="M258" s="74">
        <v>0</v>
      </c>
      <c r="N258" s="75">
        <v>0</v>
      </c>
      <c r="O258" s="74">
        <v>0</v>
      </c>
      <c r="P258" s="75">
        <v>0</v>
      </c>
      <c r="Q258" s="76">
        <v>0</v>
      </c>
      <c r="R258" s="77">
        <v>0</v>
      </c>
      <c r="S258" s="76">
        <v>0</v>
      </c>
      <c r="T258" s="77">
        <v>0</v>
      </c>
      <c r="U258" s="57">
        <f t="shared" si="43"/>
        <v>0</v>
      </c>
      <c r="V258" s="63">
        <f t="shared" si="43"/>
        <v>0</v>
      </c>
      <c r="W258" s="64">
        <f t="shared" si="44"/>
        <v>0</v>
      </c>
      <c r="X258" s="65">
        <f t="shared" si="45"/>
        <v>0</v>
      </c>
      <c r="Y258" s="66">
        <f t="shared" si="46"/>
        <v>0</v>
      </c>
    </row>
    <row r="259" spans="1:25" ht="62.25" customHeight="1" thickBot="1" x14ac:dyDescent="0.3">
      <c r="A259" s="78">
        <v>13</v>
      </c>
      <c r="B259" s="79" t="s">
        <v>39</v>
      </c>
      <c r="C259" s="143"/>
      <c r="D259" s="145"/>
      <c r="E259" s="80">
        <v>57</v>
      </c>
      <c r="F259" s="81">
        <v>1616836.27</v>
      </c>
      <c r="G259" s="82">
        <v>27</v>
      </c>
      <c r="H259" s="83">
        <v>704530.28</v>
      </c>
      <c r="I259" s="82">
        <v>12</v>
      </c>
      <c r="J259" s="84">
        <v>513700</v>
      </c>
      <c r="K259" s="85">
        <f t="shared" si="42"/>
        <v>39</v>
      </c>
      <c r="L259" s="86">
        <f t="shared" si="42"/>
        <v>1218230.28</v>
      </c>
      <c r="M259" s="87">
        <v>0</v>
      </c>
      <c r="N259" s="88">
        <v>0</v>
      </c>
      <c r="O259" s="87">
        <v>0</v>
      </c>
      <c r="P259" s="88">
        <v>0</v>
      </c>
      <c r="Q259" s="89">
        <v>27</v>
      </c>
      <c r="R259" s="90">
        <v>658128.18999999994</v>
      </c>
      <c r="S259" s="89">
        <v>12</v>
      </c>
      <c r="T259" s="90">
        <v>428332.34</v>
      </c>
      <c r="U259" s="57">
        <f t="shared" si="43"/>
        <v>39</v>
      </c>
      <c r="V259" s="63">
        <f t="shared" si="43"/>
        <v>1086460.53</v>
      </c>
      <c r="W259" s="64">
        <f t="shared" si="44"/>
        <v>0.93413755048257108</v>
      </c>
      <c r="X259" s="65">
        <f t="shared" si="45"/>
        <v>0.83381806501849332</v>
      </c>
      <c r="Y259" s="66">
        <f t="shared" si="46"/>
        <v>0.89183510526433474</v>
      </c>
    </row>
    <row r="260" spans="1:25" ht="29.25" customHeight="1" thickBot="1" x14ac:dyDescent="0.3">
      <c r="A260" s="123" t="s">
        <v>118</v>
      </c>
      <c r="B260" s="124"/>
      <c r="C260" s="91">
        <f>C247</f>
        <v>4539166.05</v>
      </c>
      <c r="D260" s="91">
        <f>D247</f>
        <v>582438.61999999918</v>
      </c>
      <c r="E260" s="92">
        <f>SUM(E247:E259)</f>
        <v>162</v>
      </c>
      <c r="F260" s="93">
        <f>SUM(F247:F259)</f>
        <v>4572159.5</v>
      </c>
      <c r="G260" s="92">
        <f>SUM(G247:G259)</f>
        <v>81</v>
      </c>
      <c r="H260" s="93">
        <f>SUM(H247:H259)</f>
        <v>2074631.05</v>
      </c>
      <c r="I260" s="92">
        <f t="shared" ref="I260:V260" si="47">SUM(I247:I259)</f>
        <v>89</v>
      </c>
      <c r="J260" s="93">
        <f t="shared" si="47"/>
        <v>2464535</v>
      </c>
      <c r="K260" s="92">
        <f t="shared" si="47"/>
        <v>170</v>
      </c>
      <c r="L260" s="93">
        <f t="shared" si="47"/>
        <v>4539166.05</v>
      </c>
      <c r="M260" s="92">
        <f t="shared" si="47"/>
        <v>0</v>
      </c>
      <c r="N260" s="94">
        <f t="shared" si="47"/>
        <v>0</v>
      </c>
      <c r="O260" s="95">
        <f t="shared" si="47"/>
        <v>0</v>
      </c>
      <c r="P260" s="96">
        <f t="shared" si="47"/>
        <v>0</v>
      </c>
      <c r="Q260" s="95">
        <f t="shared" si="47"/>
        <v>81</v>
      </c>
      <c r="R260" s="97">
        <f t="shared" si="47"/>
        <v>1950698.0599999998</v>
      </c>
      <c r="S260" s="95">
        <f t="shared" si="47"/>
        <v>88</v>
      </c>
      <c r="T260" s="97">
        <f t="shared" si="47"/>
        <v>2006029.37</v>
      </c>
      <c r="U260" s="95">
        <f t="shared" si="47"/>
        <v>169</v>
      </c>
      <c r="V260" s="97">
        <f t="shared" si="47"/>
        <v>3956727.4300000006</v>
      </c>
      <c r="W260" s="98">
        <f>IFERROR(R260/H260,0)</f>
        <v>0.94026263609618677</v>
      </c>
      <c r="X260" s="99">
        <f t="shared" si="45"/>
        <v>0.81395856419162238</v>
      </c>
      <c r="Y260" s="99">
        <f t="shared" si="46"/>
        <v>0.8716859851381733</v>
      </c>
    </row>
    <row r="261" spans="1:25" ht="29.25" customHeight="1" thickBot="1" x14ac:dyDescent="0.3">
      <c r="A261" s="100"/>
      <c r="B261" s="101" t="s">
        <v>28</v>
      </c>
      <c r="C261" s="102"/>
      <c r="D261" s="102"/>
      <c r="E261" s="102"/>
      <c r="F261" s="102"/>
      <c r="G261" s="102"/>
      <c r="H261" s="102"/>
      <c r="I261" s="102"/>
      <c r="J261" s="102"/>
      <c r="K261" s="102"/>
      <c r="L261" s="102"/>
      <c r="M261" s="102"/>
      <c r="N261" s="102"/>
      <c r="O261" s="102"/>
      <c r="P261" s="102"/>
      <c r="Q261" s="102"/>
      <c r="R261" s="102"/>
      <c r="S261" s="102"/>
      <c r="T261" s="102"/>
      <c r="U261" s="102"/>
      <c r="V261" s="103">
        <v>1642104.08</v>
      </c>
      <c r="W261" s="104"/>
      <c r="X261" s="104"/>
      <c r="Y261" s="105"/>
    </row>
    <row r="262" spans="1:25" ht="29.25" customHeight="1" thickBot="1" x14ac:dyDescent="0.45">
      <c r="A262" s="106"/>
      <c r="B262" s="106"/>
      <c r="C262" s="107"/>
      <c r="D262" s="107"/>
      <c r="E262" s="108"/>
      <c r="F262" s="107"/>
      <c r="G262" s="108"/>
      <c r="H262" s="109"/>
      <c r="I262" s="110"/>
      <c r="J262" s="109"/>
      <c r="K262" s="111"/>
      <c r="L262" s="109"/>
      <c r="M262" s="110"/>
      <c r="N262" s="109"/>
      <c r="O262" s="110"/>
      <c r="P262" s="109"/>
      <c r="Q262" s="110"/>
      <c r="R262" s="109"/>
      <c r="S262" s="110"/>
      <c r="T262" s="112" t="s">
        <v>119</v>
      </c>
      <c r="U262" s="113">
        <v>4.4112999999999998</v>
      </c>
      <c r="V262" s="114">
        <f>(V260+P260)/U262</f>
        <v>896952.69648402988</v>
      </c>
      <c r="W262" s="115"/>
      <c r="X262" s="115"/>
      <c r="Y262" s="116"/>
    </row>
    <row r="263" spans="1:25" ht="15.75" thickTop="1" x14ac:dyDescent="0.25">
      <c r="A263" s="125" t="s">
        <v>177</v>
      </c>
      <c r="B263" s="126"/>
      <c r="C263" s="126"/>
      <c r="D263" s="126"/>
      <c r="E263" s="126"/>
      <c r="F263" s="126"/>
      <c r="G263" s="126"/>
      <c r="H263" s="126"/>
      <c r="I263" s="126"/>
      <c r="J263" s="126"/>
      <c r="K263" s="126"/>
      <c r="L263" s="126"/>
      <c r="M263" s="126"/>
      <c r="N263" s="126"/>
      <c r="O263" s="127"/>
      <c r="P263" s="117"/>
      <c r="U263" s="21"/>
    </row>
    <row r="264" spans="1:25" ht="18.75" x14ac:dyDescent="0.3">
      <c r="A264" s="128"/>
      <c r="B264" s="129"/>
      <c r="C264" s="129"/>
      <c r="D264" s="129"/>
      <c r="E264" s="129"/>
      <c r="F264" s="129"/>
      <c r="G264" s="129"/>
      <c r="H264" s="129"/>
      <c r="I264" s="129"/>
      <c r="J264" s="129"/>
      <c r="K264" s="129"/>
      <c r="L264" s="129"/>
      <c r="M264" s="129"/>
      <c r="N264" s="129"/>
      <c r="O264" s="130"/>
      <c r="P264" s="117"/>
      <c r="T264" s="118"/>
      <c r="U264" s="21"/>
    </row>
    <row r="265" spans="1:25" ht="15.75" x14ac:dyDescent="0.25">
      <c r="A265" s="128"/>
      <c r="B265" s="129"/>
      <c r="C265" s="129"/>
      <c r="D265" s="129"/>
      <c r="E265" s="129"/>
      <c r="F265" s="129"/>
      <c r="G265" s="129"/>
      <c r="H265" s="129"/>
      <c r="I265" s="129"/>
      <c r="J265" s="129"/>
      <c r="K265" s="129"/>
      <c r="L265" s="129"/>
      <c r="M265" s="129"/>
      <c r="N265" s="129"/>
      <c r="O265" s="130"/>
      <c r="P265" s="117"/>
      <c r="S265" s="119"/>
      <c r="T265" s="120"/>
      <c r="U265" s="21"/>
    </row>
    <row r="266" spans="1:25" ht="15.75" x14ac:dyDescent="0.25">
      <c r="A266" s="128"/>
      <c r="B266" s="129"/>
      <c r="C266" s="129"/>
      <c r="D266" s="129"/>
      <c r="E266" s="129"/>
      <c r="F266" s="129"/>
      <c r="G266" s="129"/>
      <c r="H266" s="129"/>
      <c r="I266" s="129"/>
      <c r="J266" s="129"/>
      <c r="K266" s="129"/>
      <c r="L266" s="129"/>
      <c r="M266" s="129"/>
      <c r="N266" s="129"/>
      <c r="O266" s="130"/>
      <c r="P266" s="117"/>
      <c r="S266" s="119"/>
      <c r="T266" s="121"/>
      <c r="U266" s="21"/>
    </row>
    <row r="267" spans="1:25" ht="15.75" x14ac:dyDescent="0.25">
      <c r="A267" s="128"/>
      <c r="B267" s="129"/>
      <c r="C267" s="129"/>
      <c r="D267" s="129"/>
      <c r="E267" s="129"/>
      <c r="F267" s="129"/>
      <c r="G267" s="129"/>
      <c r="H267" s="129"/>
      <c r="I267" s="129"/>
      <c r="J267" s="129"/>
      <c r="K267" s="129"/>
      <c r="L267" s="129"/>
      <c r="M267" s="129"/>
      <c r="N267" s="129"/>
      <c r="O267" s="130"/>
      <c r="P267" s="117"/>
      <c r="S267" s="119"/>
      <c r="T267" s="121"/>
      <c r="U267" s="21"/>
    </row>
    <row r="268" spans="1:25" ht="15.75" x14ac:dyDescent="0.25">
      <c r="A268" s="128"/>
      <c r="B268" s="129"/>
      <c r="C268" s="129"/>
      <c r="D268" s="129"/>
      <c r="E268" s="129"/>
      <c r="F268" s="129"/>
      <c r="G268" s="129"/>
      <c r="H268" s="129"/>
      <c r="I268" s="129"/>
      <c r="J268" s="129"/>
      <c r="K268" s="129"/>
      <c r="L268" s="129"/>
      <c r="M268" s="129"/>
      <c r="N268" s="129"/>
      <c r="O268" s="130"/>
      <c r="P268" s="117"/>
      <c r="S268" s="119"/>
      <c r="T268" s="121"/>
      <c r="U268" s="21"/>
    </row>
    <row r="269" spans="1:25" ht="15.75" x14ac:dyDescent="0.25">
      <c r="A269" s="128"/>
      <c r="B269" s="129"/>
      <c r="C269" s="129"/>
      <c r="D269" s="129"/>
      <c r="E269" s="129"/>
      <c r="F269" s="129"/>
      <c r="G269" s="129"/>
      <c r="H269" s="129"/>
      <c r="I269" s="129"/>
      <c r="J269" s="129"/>
      <c r="K269" s="129"/>
      <c r="L269" s="129"/>
      <c r="M269" s="129"/>
      <c r="N269" s="129"/>
      <c r="O269" s="130"/>
      <c r="P269" s="117"/>
      <c r="S269" s="119"/>
      <c r="T269" s="122"/>
      <c r="U269" s="21"/>
    </row>
    <row r="270" spans="1:25" x14ac:dyDescent="0.25">
      <c r="A270" s="128"/>
      <c r="B270" s="129"/>
      <c r="C270" s="129"/>
      <c r="D270" s="129"/>
      <c r="E270" s="129"/>
      <c r="F270" s="129"/>
      <c r="G270" s="129"/>
      <c r="H270" s="129"/>
      <c r="I270" s="129"/>
      <c r="J270" s="129"/>
      <c r="K270" s="129"/>
      <c r="L270" s="129"/>
      <c r="M270" s="129"/>
      <c r="N270" s="129"/>
      <c r="O270" s="130"/>
      <c r="P270" s="117"/>
      <c r="U270" s="21"/>
    </row>
    <row r="271" spans="1:25" ht="15.75" thickBot="1" x14ac:dyDescent="0.3">
      <c r="A271" s="131"/>
      <c r="B271" s="132"/>
      <c r="C271" s="132"/>
      <c r="D271" s="132"/>
      <c r="E271" s="132"/>
      <c r="F271" s="132"/>
      <c r="G271" s="132"/>
      <c r="H271" s="132"/>
      <c r="I271" s="132"/>
      <c r="J271" s="132"/>
      <c r="K271" s="132"/>
      <c r="L271" s="132"/>
      <c r="M271" s="132"/>
      <c r="N271" s="132"/>
      <c r="O271" s="133"/>
      <c r="P271" s="117"/>
      <c r="U271" s="21"/>
    </row>
    <row r="272" spans="1:25" ht="15.75" thickTop="1" x14ac:dyDescent="0.25">
      <c r="K272" s="21"/>
      <c r="U272" s="21"/>
    </row>
    <row r="275" spans="1:25" ht="26.25" x14ac:dyDescent="0.4">
      <c r="A275" s="25"/>
      <c r="B275" s="26" t="s">
        <v>128</v>
      </c>
      <c r="C275" s="27"/>
      <c r="D275" s="27"/>
      <c r="E275" s="27"/>
      <c r="F275" s="28"/>
      <c r="G275" s="27"/>
      <c r="H275" s="28"/>
      <c r="I275" s="29"/>
      <c r="J275" s="28"/>
      <c r="K275" s="29"/>
      <c r="L275" s="28"/>
      <c r="M275" s="29"/>
      <c r="N275" s="28"/>
      <c r="O275" s="27"/>
      <c r="P275" s="28"/>
      <c r="Q275" s="27"/>
      <c r="R275" s="28"/>
      <c r="S275" s="29"/>
      <c r="T275" s="28"/>
      <c r="U275" s="27"/>
      <c r="V275" s="28"/>
      <c r="W275" s="28"/>
      <c r="X275" s="29"/>
      <c r="Y275" s="28"/>
    </row>
    <row r="276" spans="1:25" ht="15.75" thickBot="1" x14ac:dyDescent="0.3"/>
    <row r="277" spans="1:25" ht="52.5" customHeight="1" thickBot="1" x14ac:dyDescent="0.3">
      <c r="A277" s="169" t="s">
        <v>159</v>
      </c>
      <c r="B277" s="170"/>
      <c r="C277" s="173" t="s">
        <v>102</v>
      </c>
      <c r="D277" s="174"/>
      <c r="E277" s="175" t="s">
        <v>0</v>
      </c>
      <c r="F277" s="176"/>
      <c r="G277" s="177" t="s">
        <v>103</v>
      </c>
      <c r="H277" s="177"/>
      <c r="I277" s="177"/>
      <c r="J277" s="177"/>
      <c r="K277" s="177"/>
      <c r="L277" s="178"/>
      <c r="M277" s="179" t="s">
        <v>104</v>
      </c>
      <c r="N277" s="180"/>
      <c r="O277" s="180"/>
      <c r="P277" s="181"/>
      <c r="Q277" s="154" t="s">
        <v>105</v>
      </c>
      <c r="R277" s="152"/>
      <c r="S277" s="152"/>
      <c r="T277" s="152"/>
      <c r="U277" s="152"/>
      <c r="V277" s="153"/>
      <c r="W277" s="155" t="s">
        <v>106</v>
      </c>
      <c r="X277" s="156"/>
      <c r="Y277" s="138"/>
    </row>
    <row r="278" spans="1:25" ht="52.5" customHeight="1" thickBot="1" x14ac:dyDescent="0.3">
      <c r="A278" s="171"/>
      <c r="B278" s="172"/>
      <c r="C278" s="157" t="s">
        <v>107</v>
      </c>
      <c r="D278" s="159" t="s">
        <v>108</v>
      </c>
      <c r="E278" s="161" t="s">
        <v>10</v>
      </c>
      <c r="F278" s="161" t="s">
        <v>11</v>
      </c>
      <c r="G278" s="163" t="s">
        <v>12</v>
      </c>
      <c r="H278" s="165" t="s">
        <v>13</v>
      </c>
      <c r="I278" s="165" t="s">
        <v>14</v>
      </c>
      <c r="J278" s="167" t="s">
        <v>15</v>
      </c>
      <c r="K278" s="146" t="s">
        <v>2</v>
      </c>
      <c r="L278" s="147"/>
      <c r="M278" s="148" t="s">
        <v>109</v>
      </c>
      <c r="N278" s="149"/>
      <c r="O278" s="148" t="s">
        <v>110</v>
      </c>
      <c r="P278" s="149"/>
      <c r="Q278" s="150" t="s">
        <v>111</v>
      </c>
      <c r="R278" s="151"/>
      <c r="S278" s="152" t="s">
        <v>112</v>
      </c>
      <c r="T278" s="153"/>
      <c r="U278" s="154" t="s">
        <v>2</v>
      </c>
      <c r="V278" s="153"/>
      <c r="W278" s="134" t="s">
        <v>113</v>
      </c>
      <c r="X278" s="136" t="s">
        <v>114</v>
      </c>
      <c r="Y278" s="138" t="s">
        <v>115</v>
      </c>
    </row>
    <row r="279" spans="1:25" ht="139.5" customHeight="1" thickBot="1" x14ac:dyDescent="0.3">
      <c r="A279" s="171"/>
      <c r="B279" s="172"/>
      <c r="C279" s="158"/>
      <c r="D279" s="160"/>
      <c r="E279" s="162"/>
      <c r="F279" s="162"/>
      <c r="G279" s="164"/>
      <c r="H279" s="166"/>
      <c r="I279" s="166"/>
      <c r="J279" s="168"/>
      <c r="K279" s="30" t="s">
        <v>16</v>
      </c>
      <c r="L279" s="31" t="s">
        <v>17</v>
      </c>
      <c r="M279" s="32" t="s">
        <v>18</v>
      </c>
      <c r="N279" s="33" t="s">
        <v>19</v>
      </c>
      <c r="O279" s="32" t="s">
        <v>20</v>
      </c>
      <c r="P279" s="33" t="s">
        <v>21</v>
      </c>
      <c r="Q279" s="34" t="s">
        <v>12</v>
      </c>
      <c r="R279" s="35" t="s">
        <v>13</v>
      </c>
      <c r="S279" s="36" t="s">
        <v>22</v>
      </c>
      <c r="T279" s="37" t="s">
        <v>23</v>
      </c>
      <c r="U279" s="38" t="s">
        <v>24</v>
      </c>
      <c r="V279" s="39" t="s">
        <v>25</v>
      </c>
      <c r="W279" s="135"/>
      <c r="X279" s="137"/>
      <c r="Y279" s="139"/>
    </row>
    <row r="280" spans="1:25" ht="38.25" customHeight="1" thickBot="1" x14ac:dyDescent="0.3">
      <c r="A280" s="140">
        <v>1</v>
      </c>
      <c r="B280" s="141"/>
      <c r="C280" s="40">
        <v>2</v>
      </c>
      <c r="D280" s="41">
        <v>3</v>
      </c>
      <c r="E280" s="42">
        <v>4</v>
      </c>
      <c r="F280" s="43">
        <v>5</v>
      </c>
      <c r="G280" s="44">
        <v>6</v>
      </c>
      <c r="H280" s="45">
        <v>7</v>
      </c>
      <c r="I280" s="45">
        <v>8</v>
      </c>
      <c r="J280" s="45">
        <v>9</v>
      </c>
      <c r="K280" s="45">
        <v>10</v>
      </c>
      <c r="L280" s="45">
        <v>11</v>
      </c>
      <c r="M280" s="46">
        <v>12</v>
      </c>
      <c r="N280" s="46">
        <v>13</v>
      </c>
      <c r="O280" s="46">
        <v>14</v>
      </c>
      <c r="P280" s="46">
        <v>15</v>
      </c>
      <c r="Q280" s="47">
        <v>16</v>
      </c>
      <c r="R280" s="47">
        <v>17</v>
      </c>
      <c r="S280" s="47">
        <v>18</v>
      </c>
      <c r="T280" s="47">
        <v>19</v>
      </c>
      <c r="U280" s="47">
        <v>20</v>
      </c>
      <c r="V280" s="47">
        <v>21</v>
      </c>
      <c r="W280" s="48">
        <v>22</v>
      </c>
      <c r="X280" s="48">
        <v>23</v>
      </c>
      <c r="Y280" s="49">
        <v>24</v>
      </c>
    </row>
    <row r="281" spans="1:25" ht="108.75" customHeight="1" x14ac:dyDescent="0.25">
      <c r="A281" s="50">
        <v>1</v>
      </c>
      <c r="B281" s="51" t="s">
        <v>116</v>
      </c>
      <c r="C281" s="142">
        <f>L294</f>
        <v>9928098.1600000001</v>
      </c>
      <c r="D281" s="144">
        <f>C281-V294</f>
        <v>205039.75</v>
      </c>
      <c r="E281" s="52"/>
      <c r="F281" s="53"/>
      <c r="G281" s="54"/>
      <c r="H281" s="55"/>
      <c r="I281" s="54"/>
      <c r="J281" s="56"/>
      <c r="K281" s="57">
        <f>G281+I281</f>
        <v>0</v>
      </c>
      <c r="L281" s="58">
        <f>H281+J281</f>
        <v>0</v>
      </c>
      <c r="M281" s="59"/>
      <c r="N281" s="60"/>
      <c r="O281" s="59"/>
      <c r="P281" s="60"/>
      <c r="Q281" s="61"/>
      <c r="R281" s="62"/>
      <c r="S281" s="61"/>
      <c r="T281" s="62"/>
      <c r="U281" s="57">
        <f>Q281+S281</f>
        <v>0</v>
      </c>
      <c r="V281" s="63">
        <f>R281+T281</f>
        <v>0</v>
      </c>
      <c r="W281" s="64">
        <f>IFERROR(R281/H281,0)</f>
        <v>0</v>
      </c>
      <c r="X281" s="65">
        <f>IFERROR((T281+P281)/J281,0)</f>
        <v>0</v>
      </c>
      <c r="Y281" s="66">
        <f>IFERROR((V281+P281)/L281,0)</f>
        <v>0</v>
      </c>
    </row>
    <row r="282" spans="1:25" ht="87" customHeight="1" x14ac:dyDescent="0.25">
      <c r="A282" s="67">
        <v>2</v>
      </c>
      <c r="B282" s="68" t="s">
        <v>54</v>
      </c>
      <c r="C282" s="142"/>
      <c r="D282" s="144"/>
      <c r="E282" s="69"/>
      <c r="F282" s="70"/>
      <c r="G282" s="71"/>
      <c r="H282" s="72"/>
      <c r="I282" s="71"/>
      <c r="J282" s="73"/>
      <c r="K282" s="57">
        <f t="shared" ref="K282:L293" si="48">G282+I282</f>
        <v>0</v>
      </c>
      <c r="L282" s="58">
        <f t="shared" si="48"/>
        <v>0</v>
      </c>
      <c r="M282" s="74"/>
      <c r="N282" s="75"/>
      <c r="O282" s="74"/>
      <c r="P282" s="75"/>
      <c r="Q282" s="76"/>
      <c r="R282" s="77"/>
      <c r="S282" s="76"/>
      <c r="T282" s="77"/>
      <c r="U282" s="57">
        <f t="shared" ref="U282:V293" si="49">Q282+S282</f>
        <v>0</v>
      </c>
      <c r="V282" s="63">
        <f>R282+T282</f>
        <v>0</v>
      </c>
      <c r="W282" s="64">
        <f t="shared" ref="W282:W293" si="50">IFERROR(R282/H282,0)</f>
        <v>0</v>
      </c>
      <c r="X282" s="65">
        <f t="shared" ref="X282:X294" si="51">IFERROR((T282+P282)/J282,0)</f>
        <v>0</v>
      </c>
      <c r="Y282" s="66">
        <f t="shared" ref="Y282:Y294" si="52">IFERROR((V282+P282)/L282,0)</f>
        <v>0</v>
      </c>
    </row>
    <row r="283" spans="1:25" ht="85.5" customHeight="1" x14ac:dyDescent="0.25">
      <c r="A283" s="67">
        <v>3</v>
      </c>
      <c r="B283" s="68" t="s">
        <v>172</v>
      </c>
      <c r="C283" s="142"/>
      <c r="D283" s="144"/>
      <c r="E283" s="69">
        <v>14</v>
      </c>
      <c r="F283" s="70">
        <v>791904.22</v>
      </c>
      <c r="G283" s="71">
        <v>7</v>
      </c>
      <c r="H283" s="72">
        <v>426538.92</v>
      </c>
      <c r="I283" s="71">
        <v>3</v>
      </c>
      <c r="J283" s="73">
        <v>81907</v>
      </c>
      <c r="K283" s="57">
        <f t="shared" si="48"/>
        <v>10</v>
      </c>
      <c r="L283" s="58">
        <f t="shared" si="48"/>
        <v>508445.92</v>
      </c>
      <c r="M283" s="74">
        <v>0</v>
      </c>
      <c r="N283" s="75">
        <v>0</v>
      </c>
      <c r="O283" s="74">
        <v>0</v>
      </c>
      <c r="P283" s="75">
        <v>0</v>
      </c>
      <c r="Q283" s="76">
        <v>7</v>
      </c>
      <c r="R283" s="77">
        <v>426447.22</v>
      </c>
      <c r="S283" s="76">
        <v>3</v>
      </c>
      <c r="T283" s="77">
        <v>43901</v>
      </c>
      <c r="U283" s="57">
        <f t="shared" si="49"/>
        <v>10</v>
      </c>
      <c r="V283" s="63">
        <f t="shared" si="49"/>
        <v>470348.22</v>
      </c>
      <c r="W283" s="64">
        <f t="shared" si="50"/>
        <v>0.99978501375677509</v>
      </c>
      <c r="X283" s="65">
        <f t="shared" si="51"/>
        <v>0.53598593526804794</v>
      </c>
      <c r="Y283" s="66">
        <f t="shared" si="52"/>
        <v>0.92507030049528172</v>
      </c>
    </row>
    <row r="284" spans="1:25" ht="137.25" customHeight="1" x14ac:dyDescent="0.25">
      <c r="A284" s="67">
        <v>4</v>
      </c>
      <c r="B284" s="68" t="s">
        <v>32</v>
      </c>
      <c r="C284" s="142"/>
      <c r="D284" s="144"/>
      <c r="E284" s="69">
        <v>19</v>
      </c>
      <c r="F284" s="70">
        <v>1020866.57</v>
      </c>
      <c r="G284" s="71">
        <v>11</v>
      </c>
      <c r="H284" s="72">
        <v>630983.32999999996</v>
      </c>
      <c r="I284" s="71">
        <v>5</v>
      </c>
      <c r="J284" s="73">
        <v>99428.5</v>
      </c>
      <c r="K284" s="57">
        <f t="shared" si="48"/>
        <v>16</v>
      </c>
      <c r="L284" s="58">
        <f t="shared" si="48"/>
        <v>730411.83</v>
      </c>
      <c r="M284" s="74">
        <v>0</v>
      </c>
      <c r="N284" s="75">
        <v>0</v>
      </c>
      <c r="O284" s="74">
        <v>0</v>
      </c>
      <c r="P284" s="75">
        <v>0</v>
      </c>
      <c r="Q284" s="76">
        <v>11</v>
      </c>
      <c r="R284" s="77">
        <v>630983.32999999996</v>
      </c>
      <c r="S284" s="76">
        <v>5</v>
      </c>
      <c r="T284" s="77">
        <v>86328.35</v>
      </c>
      <c r="U284" s="57">
        <f t="shared" si="49"/>
        <v>16</v>
      </c>
      <c r="V284" s="63">
        <f t="shared" si="49"/>
        <v>717311.67999999993</v>
      </c>
      <c r="W284" s="64">
        <f t="shared" si="50"/>
        <v>1</v>
      </c>
      <c r="X284" s="65">
        <f t="shared" si="51"/>
        <v>0.86824552316488735</v>
      </c>
      <c r="Y284" s="66">
        <f t="shared" si="52"/>
        <v>0.98206470724878592</v>
      </c>
    </row>
    <row r="285" spans="1:25" ht="171.75" customHeight="1" x14ac:dyDescent="0.25">
      <c r="A285" s="67">
        <v>5</v>
      </c>
      <c r="B285" s="68" t="s">
        <v>71</v>
      </c>
      <c r="C285" s="142"/>
      <c r="D285" s="144"/>
      <c r="E285" s="69"/>
      <c r="F285" s="70"/>
      <c r="G285" s="71"/>
      <c r="H285" s="72"/>
      <c r="I285" s="71"/>
      <c r="J285" s="73"/>
      <c r="K285" s="57">
        <f t="shared" si="48"/>
        <v>0</v>
      </c>
      <c r="L285" s="58">
        <f t="shared" si="48"/>
        <v>0</v>
      </c>
      <c r="M285" s="74"/>
      <c r="N285" s="75"/>
      <c r="O285" s="74"/>
      <c r="P285" s="75"/>
      <c r="Q285" s="76"/>
      <c r="R285" s="77"/>
      <c r="S285" s="76"/>
      <c r="T285" s="77"/>
      <c r="U285" s="57">
        <f t="shared" si="49"/>
        <v>0</v>
      </c>
      <c r="V285" s="63">
        <f t="shared" si="49"/>
        <v>0</v>
      </c>
      <c r="W285" s="64">
        <f t="shared" si="50"/>
        <v>0</v>
      </c>
      <c r="X285" s="65">
        <f t="shared" si="51"/>
        <v>0</v>
      </c>
      <c r="Y285" s="66">
        <f t="shared" si="52"/>
        <v>0</v>
      </c>
    </row>
    <row r="286" spans="1:25" ht="116.25" customHeight="1" x14ac:dyDescent="0.25">
      <c r="A286" s="67">
        <v>6</v>
      </c>
      <c r="B286" s="68" t="s">
        <v>33</v>
      </c>
      <c r="C286" s="142"/>
      <c r="D286" s="144"/>
      <c r="E286" s="69">
        <v>43</v>
      </c>
      <c r="F286" s="70">
        <v>2206718.27</v>
      </c>
      <c r="G286" s="71">
        <v>23</v>
      </c>
      <c r="H286" s="72">
        <v>1386075.64</v>
      </c>
      <c r="I286" s="71">
        <v>2</v>
      </c>
      <c r="J286" s="73">
        <v>65000</v>
      </c>
      <c r="K286" s="57">
        <f t="shared" si="48"/>
        <v>25</v>
      </c>
      <c r="L286" s="58">
        <f t="shared" si="48"/>
        <v>1451075.64</v>
      </c>
      <c r="M286" s="74">
        <v>0</v>
      </c>
      <c r="N286" s="75">
        <v>0</v>
      </c>
      <c r="O286" s="74">
        <v>0</v>
      </c>
      <c r="P286" s="75">
        <v>0</v>
      </c>
      <c r="Q286" s="76">
        <v>23</v>
      </c>
      <c r="R286" s="77">
        <v>1318985.69</v>
      </c>
      <c r="S286" s="76">
        <v>2</v>
      </c>
      <c r="T286" s="77">
        <v>64905.86</v>
      </c>
      <c r="U286" s="57">
        <f t="shared" si="49"/>
        <v>25</v>
      </c>
      <c r="V286" s="63">
        <f t="shared" si="49"/>
        <v>1383891.55</v>
      </c>
      <c r="W286" s="64">
        <f t="shared" si="50"/>
        <v>0.95159719421950162</v>
      </c>
      <c r="X286" s="65">
        <f t="shared" si="51"/>
        <v>0.99855169230769236</v>
      </c>
      <c r="Y286" s="66">
        <f t="shared" si="52"/>
        <v>0.95370049076146035</v>
      </c>
    </row>
    <row r="287" spans="1:25" ht="65.25" customHeight="1" x14ac:dyDescent="0.25">
      <c r="A287" s="67">
        <v>7</v>
      </c>
      <c r="B287" s="68" t="s">
        <v>34</v>
      </c>
      <c r="C287" s="142"/>
      <c r="D287" s="144"/>
      <c r="E287" s="69"/>
      <c r="F287" s="70"/>
      <c r="G287" s="71"/>
      <c r="H287" s="72"/>
      <c r="I287" s="71"/>
      <c r="J287" s="73"/>
      <c r="K287" s="57">
        <f t="shared" si="48"/>
        <v>0</v>
      </c>
      <c r="L287" s="58">
        <f t="shared" si="48"/>
        <v>0</v>
      </c>
      <c r="M287" s="74"/>
      <c r="N287" s="75"/>
      <c r="O287" s="74"/>
      <c r="P287" s="75"/>
      <c r="Q287" s="76"/>
      <c r="R287" s="77"/>
      <c r="S287" s="76"/>
      <c r="T287" s="77"/>
      <c r="U287" s="57">
        <f t="shared" si="49"/>
        <v>0</v>
      </c>
      <c r="V287" s="63">
        <f t="shared" si="49"/>
        <v>0</v>
      </c>
      <c r="W287" s="64">
        <f t="shared" si="50"/>
        <v>0</v>
      </c>
      <c r="X287" s="65">
        <f t="shared" si="51"/>
        <v>0</v>
      </c>
      <c r="Y287" s="66">
        <f t="shared" si="52"/>
        <v>0</v>
      </c>
    </row>
    <row r="288" spans="1:25" ht="59.25" customHeight="1" x14ac:dyDescent="0.25">
      <c r="A288" s="67">
        <v>8</v>
      </c>
      <c r="B288" s="68" t="s">
        <v>117</v>
      </c>
      <c r="C288" s="142"/>
      <c r="D288" s="144"/>
      <c r="E288" s="69"/>
      <c r="F288" s="70"/>
      <c r="G288" s="71"/>
      <c r="H288" s="72"/>
      <c r="I288" s="71">
        <v>43</v>
      </c>
      <c r="J288" s="73">
        <v>1122789.27</v>
      </c>
      <c r="K288" s="57">
        <f t="shared" si="48"/>
        <v>43</v>
      </c>
      <c r="L288" s="58">
        <f t="shared" si="48"/>
        <v>1122789.27</v>
      </c>
      <c r="M288" s="74"/>
      <c r="N288" s="75"/>
      <c r="O288" s="74">
        <v>0</v>
      </c>
      <c r="P288" s="75">
        <v>0</v>
      </c>
      <c r="Q288" s="76"/>
      <c r="R288" s="77"/>
      <c r="S288" s="76">
        <v>45</v>
      </c>
      <c r="T288" s="77">
        <v>1116192.95</v>
      </c>
      <c r="U288" s="57">
        <f t="shared" si="49"/>
        <v>45</v>
      </c>
      <c r="V288" s="63">
        <f t="shared" si="49"/>
        <v>1116192.95</v>
      </c>
      <c r="W288" s="64">
        <f t="shared" si="50"/>
        <v>0</v>
      </c>
      <c r="X288" s="65">
        <f t="shared" si="51"/>
        <v>0.99412505963830589</v>
      </c>
      <c r="Y288" s="66">
        <f t="shared" si="52"/>
        <v>0.99412505963830589</v>
      </c>
    </row>
    <row r="289" spans="1:25" ht="71.25" customHeight="1" x14ac:dyDescent="0.25">
      <c r="A289" s="67">
        <v>9</v>
      </c>
      <c r="B289" s="68" t="s">
        <v>35</v>
      </c>
      <c r="C289" s="142"/>
      <c r="D289" s="144"/>
      <c r="E289" s="69">
        <v>14</v>
      </c>
      <c r="F289" s="70">
        <v>995335.88</v>
      </c>
      <c r="G289" s="71">
        <v>3</v>
      </c>
      <c r="H289" s="72">
        <v>189228.21</v>
      </c>
      <c r="I289" s="71">
        <v>0</v>
      </c>
      <c r="J289" s="73">
        <v>0</v>
      </c>
      <c r="K289" s="57">
        <f t="shared" si="48"/>
        <v>3</v>
      </c>
      <c r="L289" s="58">
        <f t="shared" si="48"/>
        <v>189228.21</v>
      </c>
      <c r="M289" s="74">
        <v>0</v>
      </c>
      <c r="N289" s="75">
        <v>0</v>
      </c>
      <c r="O289" s="74">
        <v>0</v>
      </c>
      <c r="P289" s="75">
        <v>0</v>
      </c>
      <c r="Q289" s="76">
        <v>3</v>
      </c>
      <c r="R289" s="77">
        <v>189228.21</v>
      </c>
      <c r="S289" s="76">
        <v>0</v>
      </c>
      <c r="T289" s="77">
        <v>0</v>
      </c>
      <c r="U289" s="57">
        <f t="shared" si="49"/>
        <v>3</v>
      </c>
      <c r="V289" s="63">
        <f t="shared" si="49"/>
        <v>189228.21</v>
      </c>
      <c r="W289" s="64">
        <f t="shared" si="50"/>
        <v>1</v>
      </c>
      <c r="X289" s="65">
        <f t="shared" si="51"/>
        <v>0</v>
      </c>
      <c r="Y289" s="66">
        <f t="shared" si="52"/>
        <v>1</v>
      </c>
    </row>
    <row r="290" spans="1:25" ht="92.25" customHeight="1" x14ac:dyDescent="0.25">
      <c r="A290" s="67">
        <v>10</v>
      </c>
      <c r="B290" s="68" t="s">
        <v>36</v>
      </c>
      <c r="C290" s="142"/>
      <c r="D290" s="144"/>
      <c r="E290" s="69">
        <v>36</v>
      </c>
      <c r="F290" s="70">
        <v>1109634.46</v>
      </c>
      <c r="G290" s="71">
        <v>15</v>
      </c>
      <c r="H290" s="72">
        <v>541484.24</v>
      </c>
      <c r="I290" s="71">
        <v>10</v>
      </c>
      <c r="J290" s="73">
        <v>2179138.25</v>
      </c>
      <c r="K290" s="57">
        <f t="shared" si="48"/>
        <v>25</v>
      </c>
      <c r="L290" s="58">
        <f t="shared" si="48"/>
        <v>2720622.49</v>
      </c>
      <c r="M290" s="74">
        <v>0</v>
      </c>
      <c r="N290" s="75">
        <v>0</v>
      </c>
      <c r="O290" s="74">
        <v>0</v>
      </c>
      <c r="P290" s="75">
        <v>0</v>
      </c>
      <c r="Q290" s="76">
        <v>15</v>
      </c>
      <c r="R290" s="77">
        <v>538916.54</v>
      </c>
      <c r="S290" s="76">
        <v>10</v>
      </c>
      <c r="T290" s="77">
        <v>2154002.11</v>
      </c>
      <c r="U290" s="57">
        <f t="shared" si="49"/>
        <v>25</v>
      </c>
      <c r="V290" s="63">
        <f t="shared" si="49"/>
        <v>2692918.65</v>
      </c>
      <c r="W290" s="64">
        <f t="shared" si="50"/>
        <v>0.99525803373335486</v>
      </c>
      <c r="X290" s="65">
        <f t="shared" si="51"/>
        <v>0.98846510082598016</v>
      </c>
      <c r="Y290" s="66">
        <f t="shared" si="52"/>
        <v>0.98981709513104832</v>
      </c>
    </row>
    <row r="291" spans="1:25" ht="153.75" customHeight="1" x14ac:dyDescent="0.25">
      <c r="A291" s="67">
        <v>11</v>
      </c>
      <c r="B291" s="68" t="s">
        <v>37</v>
      </c>
      <c r="C291" s="142"/>
      <c r="D291" s="144"/>
      <c r="E291" s="69">
        <v>58</v>
      </c>
      <c r="F291" s="70">
        <v>1544288.02</v>
      </c>
      <c r="G291" s="71">
        <v>30</v>
      </c>
      <c r="H291" s="72">
        <v>623178.11</v>
      </c>
      <c r="I291" s="71">
        <v>0</v>
      </c>
      <c r="J291" s="73">
        <v>0</v>
      </c>
      <c r="K291" s="57">
        <f t="shared" si="48"/>
        <v>30</v>
      </c>
      <c r="L291" s="58">
        <f t="shared" si="48"/>
        <v>623178.11</v>
      </c>
      <c r="M291" s="74">
        <v>0</v>
      </c>
      <c r="N291" s="75">
        <v>0</v>
      </c>
      <c r="O291" s="74">
        <v>0</v>
      </c>
      <c r="P291" s="75">
        <v>0</v>
      </c>
      <c r="Q291" s="76">
        <v>29</v>
      </c>
      <c r="R291" s="77">
        <v>597354.22</v>
      </c>
      <c r="S291" s="76">
        <v>0</v>
      </c>
      <c r="T291" s="77">
        <v>0</v>
      </c>
      <c r="U291" s="57">
        <f t="shared" si="49"/>
        <v>29</v>
      </c>
      <c r="V291" s="63">
        <f t="shared" si="49"/>
        <v>597354.22</v>
      </c>
      <c r="W291" s="64">
        <f t="shared" si="50"/>
        <v>0.95856098026292991</v>
      </c>
      <c r="X291" s="65">
        <f t="shared" si="51"/>
        <v>0</v>
      </c>
      <c r="Y291" s="66">
        <f t="shared" si="52"/>
        <v>0.95856098026292991</v>
      </c>
    </row>
    <row r="292" spans="1:25" ht="87" customHeight="1" x14ac:dyDescent="0.25">
      <c r="A292" s="67">
        <v>12</v>
      </c>
      <c r="B292" s="68" t="s">
        <v>38</v>
      </c>
      <c r="C292" s="142"/>
      <c r="D292" s="144"/>
      <c r="E292" s="69">
        <v>15</v>
      </c>
      <c r="F292" s="70">
        <v>334670.83</v>
      </c>
      <c r="G292" s="71">
        <v>6</v>
      </c>
      <c r="H292" s="72">
        <v>116330.13</v>
      </c>
      <c r="I292" s="71">
        <v>0</v>
      </c>
      <c r="J292" s="73">
        <v>0</v>
      </c>
      <c r="K292" s="57">
        <f t="shared" si="48"/>
        <v>6</v>
      </c>
      <c r="L292" s="58">
        <f t="shared" si="48"/>
        <v>116330.13</v>
      </c>
      <c r="M292" s="74">
        <v>0</v>
      </c>
      <c r="N292" s="75">
        <v>0</v>
      </c>
      <c r="O292" s="74">
        <v>0</v>
      </c>
      <c r="P292" s="75">
        <v>0</v>
      </c>
      <c r="Q292" s="76">
        <v>6</v>
      </c>
      <c r="R292" s="77">
        <v>115305.1</v>
      </c>
      <c r="S292" s="76">
        <v>0</v>
      </c>
      <c r="T292" s="77">
        <v>0</v>
      </c>
      <c r="U292" s="57">
        <f t="shared" si="49"/>
        <v>6</v>
      </c>
      <c r="V292" s="63">
        <f t="shared" si="49"/>
        <v>115305.1</v>
      </c>
      <c r="W292" s="64">
        <f t="shared" si="50"/>
        <v>0.99118861123940982</v>
      </c>
      <c r="X292" s="65">
        <f t="shared" si="51"/>
        <v>0</v>
      </c>
      <c r="Y292" s="66">
        <f t="shared" si="52"/>
        <v>0.99118861123940982</v>
      </c>
    </row>
    <row r="293" spans="1:25" ht="62.25" customHeight="1" thickBot="1" x14ac:dyDescent="0.3">
      <c r="A293" s="78">
        <v>13</v>
      </c>
      <c r="B293" s="79" t="s">
        <v>39</v>
      </c>
      <c r="C293" s="143"/>
      <c r="D293" s="145"/>
      <c r="E293" s="80">
        <v>139</v>
      </c>
      <c r="F293" s="81">
        <v>3759449.76</v>
      </c>
      <c r="G293" s="82">
        <v>77</v>
      </c>
      <c r="H293" s="83">
        <v>1628930.02</v>
      </c>
      <c r="I293" s="82">
        <v>29</v>
      </c>
      <c r="J293" s="84">
        <v>837086.54</v>
      </c>
      <c r="K293" s="85">
        <f t="shared" si="48"/>
        <v>106</v>
      </c>
      <c r="L293" s="86">
        <f t="shared" si="48"/>
        <v>2466016.56</v>
      </c>
      <c r="M293" s="87">
        <v>0</v>
      </c>
      <c r="N293" s="88">
        <v>0</v>
      </c>
      <c r="O293" s="87">
        <v>0</v>
      </c>
      <c r="P293" s="88">
        <v>0</v>
      </c>
      <c r="Q293" s="89">
        <v>77</v>
      </c>
      <c r="R293" s="90">
        <v>1613766.89</v>
      </c>
      <c r="S293" s="89">
        <v>29</v>
      </c>
      <c r="T293" s="90">
        <v>826740.94</v>
      </c>
      <c r="U293" s="57">
        <f t="shared" si="49"/>
        <v>106</v>
      </c>
      <c r="V293" s="63">
        <f t="shared" si="49"/>
        <v>2440507.83</v>
      </c>
      <c r="W293" s="64">
        <f t="shared" si="50"/>
        <v>0.9906913557894893</v>
      </c>
      <c r="X293" s="65">
        <f t="shared" si="51"/>
        <v>0.98764094331274266</v>
      </c>
      <c r="Y293" s="66">
        <f t="shared" si="52"/>
        <v>0.98965589671465959</v>
      </c>
    </row>
    <row r="294" spans="1:25" ht="29.25" customHeight="1" thickBot="1" x14ac:dyDescent="0.3">
      <c r="A294" s="123" t="s">
        <v>118</v>
      </c>
      <c r="B294" s="124"/>
      <c r="C294" s="91">
        <f>C281</f>
        <v>9928098.1600000001</v>
      </c>
      <c r="D294" s="91">
        <f>D281</f>
        <v>205039.75</v>
      </c>
      <c r="E294" s="92">
        <f>SUM(E281:E293)</f>
        <v>338</v>
      </c>
      <c r="F294" s="93">
        <f>SUM(F281:F293)</f>
        <v>11762868.01</v>
      </c>
      <c r="G294" s="92">
        <f>SUM(G281:G293)</f>
        <v>172</v>
      </c>
      <c r="H294" s="93">
        <f>SUM(H281:H293)</f>
        <v>5542748.5999999996</v>
      </c>
      <c r="I294" s="92">
        <f t="shared" ref="I294:V294" si="53">SUM(I281:I293)</f>
        <v>92</v>
      </c>
      <c r="J294" s="93">
        <f t="shared" si="53"/>
        <v>4385349.5600000005</v>
      </c>
      <c r="K294" s="92">
        <f t="shared" si="53"/>
        <v>264</v>
      </c>
      <c r="L294" s="93">
        <f t="shared" si="53"/>
        <v>9928098.1600000001</v>
      </c>
      <c r="M294" s="92">
        <f t="shared" si="53"/>
        <v>0</v>
      </c>
      <c r="N294" s="94">
        <f t="shared" si="53"/>
        <v>0</v>
      </c>
      <c r="O294" s="95">
        <f t="shared" si="53"/>
        <v>0</v>
      </c>
      <c r="P294" s="96">
        <f t="shared" si="53"/>
        <v>0</v>
      </c>
      <c r="Q294" s="95">
        <f t="shared" si="53"/>
        <v>171</v>
      </c>
      <c r="R294" s="97">
        <f t="shared" si="53"/>
        <v>5430987.2000000002</v>
      </c>
      <c r="S294" s="95">
        <f t="shared" si="53"/>
        <v>94</v>
      </c>
      <c r="T294" s="97">
        <f t="shared" si="53"/>
        <v>4292071.209999999</v>
      </c>
      <c r="U294" s="95">
        <f t="shared" si="53"/>
        <v>265</v>
      </c>
      <c r="V294" s="97">
        <f t="shared" si="53"/>
        <v>9723058.4100000001</v>
      </c>
      <c r="W294" s="98">
        <f>IFERROR(R294/H294,0)</f>
        <v>0.97983646597285701</v>
      </c>
      <c r="X294" s="99">
        <f t="shared" si="51"/>
        <v>0.97872955194933164</v>
      </c>
      <c r="Y294" s="99">
        <f t="shared" si="52"/>
        <v>0.97934752994021568</v>
      </c>
    </row>
    <row r="295" spans="1:25" ht="29.25" customHeight="1" thickBot="1" x14ac:dyDescent="0.3">
      <c r="A295" s="100"/>
      <c r="B295" s="101" t="s">
        <v>28</v>
      </c>
      <c r="C295" s="102"/>
      <c r="D295" s="102"/>
      <c r="E295" s="102"/>
      <c r="F295" s="102"/>
      <c r="G295" s="102"/>
      <c r="H295" s="102"/>
      <c r="I295" s="102"/>
      <c r="J295" s="102"/>
      <c r="K295" s="102"/>
      <c r="L295" s="102"/>
      <c r="M295" s="102"/>
      <c r="N295" s="102"/>
      <c r="O295" s="102"/>
      <c r="P295" s="102"/>
      <c r="Q295" s="102"/>
      <c r="R295" s="102"/>
      <c r="S295" s="102"/>
      <c r="T295" s="102"/>
      <c r="U295" s="102"/>
      <c r="V295" s="103">
        <v>2708038.89</v>
      </c>
      <c r="W295" s="104"/>
      <c r="X295" s="104"/>
      <c r="Y295" s="105"/>
    </row>
    <row r="296" spans="1:25" ht="29.25" customHeight="1" thickBot="1" x14ac:dyDescent="0.45">
      <c r="A296" s="106"/>
      <c r="B296" s="106"/>
      <c r="C296" s="107"/>
      <c r="D296" s="107"/>
      <c r="E296" s="108"/>
      <c r="F296" s="107"/>
      <c r="G296" s="108"/>
      <c r="H296" s="109"/>
      <c r="I296" s="110"/>
      <c r="J296" s="109"/>
      <c r="K296" s="111"/>
      <c r="L296" s="109"/>
      <c r="M296" s="110"/>
      <c r="N296" s="109"/>
      <c r="O296" s="110"/>
      <c r="P296" s="109"/>
      <c r="Q296" s="110"/>
      <c r="R296" s="109"/>
      <c r="S296" s="110"/>
      <c r="T296" s="112" t="s">
        <v>119</v>
      </c>
      <c r="U296" s="113">
        <v>4.4112999999999998</v>
      </c>
      <c r="V296" s="114">
        <f>(V294+P294)/U296</f>
        <v>2204125.4074762543</v>
      </c>
      <c r="W296" s="115"/>
      <c r="X296" s="115"/>
      <c r="Y296" s="116"/>
    </row>
    <row r="297" spans="1:25" ht="15.75" thickTop="1" x14ac:dyDescent="0.25">
      <c r="A297" s="125" t="s">
        <v>178</v>
      </c>
      <c r="B297" s="126"/>
      <c r="C297" s="126"/>
      <c r="D297" s="126"/>
      <c r="E297" s="126"/>
      <c r="F297" s="126"/>
      <c r="G297" s="126"/>
      <c r="H297" s="126"/>
      <c r="I297" s="126"/>
      <c r="J297" s="126"/>
      <c r="K297" s="126"/>
      <c r="L297" s="126"/>
      <c r="M297" s="126"/>
      <c r="N297" s="126"/>
      <c r="O297" s="127"/>
      <c r="P297" s="117"/>
      <c r="U297" s="21"/>
    </row>
    <row r="298" spans="1:25" ht="18.75" x14ac:dyDescent="0.3">
      <c r="A298" s="128"/>
      <c r="B298" s="129"/>
      <c r="C298" s="129"/>
      <c r="D298" s="129"/>
      <c r="E298" s="129"/>
      <c r="F298" s="129"/>
      <c r="G298" s="129"/>
      <c r="H298" s="129"/>
      <c r="I298" s="129"/>
      <c r="J298" s="129"/>
      <c r="K298" s="129"/>
      <c r="L298" s="129"/>
      <c r="M298" s="129"/>
      <c r="N298" s="129"/>
      <c r="O298" s="130"/>
      <c r="P298" s="117"/>
      <c r="T298" s="118"/>
      <c r="U298" s="21"/>
    </row>
    <row r="299" spans="1:25" ht="15.75" x14ac:dyDescent="0.25">
      <c r="A299" s="128"/>
      <c r="B299" s="129"/>
      <c r="C299" s="129"/>
      <c r="D299" s="129"/>
      <c r="E299" s="129"/>
      <c r="F299" s="129"/>
      <c r="G299" s="129"/>
      <c r="H299" s="129"/>
      <c r="I299" s="129"/>
      <c r="J299" s="129"/>
      <c r="K299" s="129"/>
      <c r="L299" s="129"/>
      <c r="M299" s="129"/>
      <c r="N299" s="129"/>
      <c r="O299" s="130"/>
      <c r="P299" s="117"/>
      <c r="S299" s="119"/>
      <c r="T299" s="120"/>
      <c r="U299" s="21"/>
    </row>
    <row r="300" spans="1:25" ht="15.75" x14ac:dyDescent="0.25">
      <c r="A300" s="128"/>
      <c r="B300" s="129"/>
      <c r="C300" s="129"/>
      <c r="D300" s="129"/>
      <c r="E300" s="129"/>
      <c r="F300" s="129"/>
      <c r="G300" s="129"/>
      <c r="H300" s="129"/>
      <c r="I300" s="129"/>
      <c r="J300" s="129"/>
      <c r="K300" s="129"/>
      <c r="L300" s="129"/>
      <c r="M300" s="129"/>
      <c r="N300" s="129"/>
      <c r="O300" s="130"/>
      <c r="P300" s="117"/>
      <c r="S300" s="119"/>
      <c r="T300" s="121"/>
      <c r="U300" s="21"/>
    </row>
    <row r="301" spans="1:25" ht="15.75" x14ac:dyDescent="0.25">
      <c r="A301" s="128"/>
      <c r="B301" s="129"/>
      <c r="C301" s="129"/>
      <c r="D301" s="129"/>
      <c r="E301" s="129"/>
      <c r="F301" s="129"/>
      <c r="G301" s="129"/>
      <c r="H301" s="129"/>
      <c r="I301" s="129"/>
      <c r="J301" s="129"/>
      <c r="K301" s="129"/>
      <c r="L301" s="129"/>
      <c r="M301" s="129"/>
      <c r="N301" s="129"/>
      <c r="O301" s="130"/>
      <c r="P301" s="117"/>
      <c r="S301" s="119"/>
      <c r="T301" s="121"/>
      <c r="U301" s="21"/>
    </row>
    <row r="302" spans="1:25" ht="15.75" x14ac:dyDescent="0.25">
      <c r="A302" s="128"/>
      <c r="B302" s="129"/>
      <c r="C302" s="129"/>
      <c r="D302" s="129"/>
      <c r="E302" s="129"/>
      <c r="F302" s="129"/>
      <c r="G302" s="129"/>
      <c r="H302" s="129"/>
      <c r="I302" s="129"/>
      <c r="J302" s="129"/>
      <c r="K302" s="129"/>
      <c r="L302" s="129"/>
      <c r="M302" s="129"/>
      <c r="N302" s="129"/>
      <c r="O302" s="130"/>
      <c r="P302" s="117"/>
      <c r="S302" s="119"/>
      <c r="T302" s="121"/>
      <c r="U302" s="21"/>
    </row>
    <row r="303" spans="1:25" ht="15.75" x14ac:dyDescent="0.25">
      <c r="A303" s="128"/>
      <c r="B303" s="129"/>
      <c r="C303" s="129"/>
      <c r="D303" s="129"/>
      <c r="E303" s="129"/>
      <c r="F303" s="129"/>
      <c r="G303" s="129"/>
      <c r="H303" s="129"/>
      <c r="I303" s="129"/>
      <c r="J303" s="129"/>
      <c r="K303" s="129"/>
      <c r="L303" s="129"/>
      <c r="M303" s="129"/>
      <c r="N303" s="129"/>
      <c r="O303" s="130"/>
      <c r="P303" s="117"/>
      <c r="S303" s="119"/>
      <c r="T303" s="122"/>
      <c r="U303" s="21"/>
    </row>
    <row r="304" spans="1:25" x14ac:dyDescent="0.25">
      <c r="A304" s="128"/>
      <c r="B304" s="129"/>
      <c r="C304" s="129"/>
      <c r="D304" s="129"/>
      <c r="E304" s="129"/>
      <c r="F304" s="129"/>
      <c r="G304" s="129"/>
      <c r="H304" s="129"/>
      <c r="I304" s="129"/>
      <c r="J304" s="129"/>
      <c r="K304" s="129"/>
      <c r="L304" s="129"/>
      <c r="M304" s="129"/>
      <c r="N304" s="129"/>
      <c r="O304" s="130"/>
      <c r="P304" s="117"/>
      <c r="U304" s="21"/>
    </row>
    <row r="305" spans="1:25" ht="15.75" thickBot="1" x14ac:dyDescent="0.3">
      <c r="A305" s="131"/>
      <c r="B305" s="132"/>
      <c r="C305" s="132"/>
      <c r="D305" s="132"/>
      <c r="E305" s="132"/>
      <c r="F305" s="132"/>
      <c r="G305" s="132"/>
      <c r="H305" s="132"/>
      <c r="I305" s="132"/>
      <c r="J305" s="132"/>
      <c r="K305" s="132"/>
      <c r="L305" s="132"/>
      <c r="M305" s="132"/>
      <c r="N305" s="132"/>
      <c r="O305" s="133"/>
      <c r="P305" s="117"/>
      <c r="U305" s="21"/>
    </row>
    <row r="306" spans="1:25" ht="15.75" thickTop="1" x14ac:dyDescent="0.25">
      <c r="K306" s="21"/>
      <c r="U306" s="21"/>
    </row>
    <row r="309" spans="1:25" ht="26.25" x14ac:dyDescent="0.4">
      <c r="A309" s="25"/>
      <c r="B309" s="26" t="s">
        <v>129</v>
      </c>
      <c r="C309" s="27"/>
      <c r="D309" s="27"/>
      <c r="E309" s="27"/>
      <c r="F309" s="28"/>
      <c r="G309" s="27"/>
      <c r="H309" s="28"/>
      <c r="I309" s="29"/>
      <c r="J309" s="28"/>
      <c r="K309" s="29"/>
      <c r="L309" s="28"/>
      <c r="M309" s="29"/>
      <c r="N309" s="28"/>
      <c r="O309" s="27"/>
      <c r="P309" s="28"/>
      <c r="Q309" s="27"/>
      <c r="R309" s="28"/>
      <c r="S309" s="29"/>
      <c r="T309" s="28"/>
      <c r="U309" s="27"/>
      <c r="V309" s="28"/>
      <c r="W309" s="28"/>
      <c r="X309" s="29"/>
      <c r="Y309" s="28"/>
    </row>
    <row r="310" spans="1:25" ht="15.75" thickBot="1" x14ac:dyDescent="0.3"/>
    <row r="311" spans="1:25" ht="52.5" customHeight="1" thickBot="1" x14ac:dyDescent="0.3">
      <c r="A311" s="169" t="s">
        <v>159</v>
      </c>
      <c r="B311" s="170"/>
      <c r="C311" s="173" t="s">
        <v>102</v>
      </c>
      <c r="D311" s="174"/>
      <c r="E311" s="175" t="s">
        <v>0</v>
      </c>
      <c r="F311" s="176"/>
      <c r="G311" s="177" t="s">
        <v>103</v>
      </c>
      <c r="H311" s="177"/>
      <c r="I311" s="177"/>
      <c r="J311" s="177"/>
      <c r="K311" s="177"/>
      <c r="L311" s="178"/>
      <c r="M311" s="179" t="s">
        <v>104</v>
      </c>
      <c r="N311" s="180"/>
      <c r="O311" s="180"/>
      <c r="P311" s="181"/>
      <c r="Q311" s="154" t="s">
        <v>105</v>
      </c>
      <c r="R311" s="152"/>
      <c r="S311" s="152"/>
      <c r="T311" s="152"/>
      <c r="U311" s="152"/>
      <c r="V311" s="153"/>
      <c r="W311" s="155" t="s">
        <v>106</v>
      </c>
      <c r="X311" s="156"/>
      <c r="Y311" s="138"/>
    </row>
    <row r="312" spans="1:25" ht="52.5" customHeight="1" thickBot="1" x14ac:dyDescent="0.3">
      <c r="A312" s="171"/>
      <c r="B312" s="172"/>
      <c r="C312" s="157" t="s">
        <v>107</v>
      </c>
      <c r="D312" s="159" t="s">
        <v>108</v>
      </c>
      <c r="E312" s="161" t="s">
        <v>10</v>
      </c>
      <c r="F312" s="161" t="s">
        <v>11</v>
      </c>
      <c r="G312" s="163" t="s">
        <v>12</v>
      </c>
      <c r="H312" s="165" t="s">
        <v>13</v>
      </c>
      <c r="I312" s="165" t="s">
        <v>14</v>
      </c>
      <c r="J312" s="167" t="s">
        <v>15</v>
      </c>
      <c r="K312" s="146" t="s">
        <v>2</v>
      </c>
      <c r="L312" s="147"/>
      <c r="M312" s="148" t="s">
        <v>109</v>
      </c>
      <c r="N312" s="149"/>
      <c r="O312" s="148" t="s">
        <v>110</v>
      </c>
      <c r="P312" s="149"/>
      <c r="Q312" s="150" t="s">
        <v>111</v>
      </c>
      <c r="R312" s="151"/>
      <c r="S312" s="152" t="s">
        <v>112</v>
      </c>
      <c r="T312" s="153"/>
      <c r="U312" s="154" t="s">
        <v>2</v>
      </c>
      <c r="V312" s="153"/>
      <c r="W312" s="134" t="s">
        <v>113</v>
      </c>
      <c r="X312" s="136" t="s">
        <v>114</v>
      </c>
      <c r="Y312" s="138" t="s">
        <v>115</v>
      </c>
    </row>
    <row r="313" spans="1:25" ht="139.5" customHeight="1" thickBot="1" x14ac:dyDescent="0.3">
      <c r="A313" s="171"/>
      <c r="B313" s="172"/>
      <c r="C313" s="158"/>
      <c r="D313" s="160"/>
      <c r="E313" s="162"/>
      <c r="F313" s="162"/>
      <c r="G313" s="164"/>
      <c r="H313" s="166"/>
      <c r="I313" s="166"/>
      <c r="J313" s="168"/>
      <c r="K313" s="30" t="s">
        <v>16</v>
      </c>
      <c r="L313" s="31" t="s">
        <v>17</v>
      </c>
      <c r="M313" s="32" t="s">
        <v>18</v>
      </c>
      <c r="N313" s="33" t="s">
        <v>19</v>
      </c>
      <c r="O313" s="32" t="s">
        <v>20</v>
      </c>
      <c r="P313" s="33" t="s">
        <v>21</v>
      </c>
      <c r="Q313" s="34" t="s">
        <v>12</v>
      </c>
      <c r="R313" s="35" t="s">
        <v>13</v>
      </c>
      <c r="S313" s="36" t="s">
        <v>22</v>
      </c>
      <c r="T313" s="37" t="s">
        <v>23</v>
      </c>
      <c r="U313" s="38" t="s">
        <v>24</v>
      </c>
      <c r="V313" s="39" t="s">
        <v>25</v>
      </c>
      <c r="W313" s="135"/>
      <c r="X313" s="137"/>
      <c r="Y313" s="139"/>
    </row>
    <row r="314" spans="1:25" ht="38.25" customHeight="1" thickBot="1" x14ac:dyDescent="0.3">
      <c r="A314" s="140">
        <v>1</v>
      </c>
      <c r="B314" s="141"/>
      <c r="C314" s="40">
        <v>2</v>
      </c>
      <c r="D314" s="41">
        <v>3</v>
      </c>
      <c r="E314" s="42">
        <v>4</v>
      </c>
      <c r="F314" s="43">
        <v>5</v>
      </c>
      <c r="G314" s="44">
        <v>6</v>
      </c>
      <c r="H314" s="45">
        <v>7</v>
      </c>
      <c r="I314" s="45">
        <v>8</v>
      </c>
      <c r="J314" s="45">
        <v>9</v>
      </c>
      <c r="K314" s="45">
        <v>10</v>
      </c>
      <c r="L314" s="45">
        <v>11</v>
      </c>
      <c r="M314" s="46">
        <v>12</v>
      </c>
      <c r="N314" s="46">
        <v>13</v>
      </c>
      <c r="O314" s="46">
        <v>14</v>
      </c>
      <c r="P314" s="46">
        <v>15</v>
      </c>
      <c r="Q314" s="47">
        <v>16</v>
      </c>
      <c r="R314" s="47">
        <v>17</v>
      </c>
      <c r="S314" s="47">
        <v>18</v>
      </c>
      <c r="T314" s="47">
        <v>19</v>
      </c>
      <c r="U314" s="47">
        <v>20</v>
      </c>
      <c r="V314" s="47">
        <v>21</v>
      </c>
      <c r="W314" s="48">
        <v>22</v>
      </c>
      <c r="X314" s="48">
        <v>23</v>
      </c>
      <c r="Y314" s="49">
        <v>24</v>
      </c>
    </row>
    <row r="315" spans="1:25" ht="108.75" customHeight="1" x14ac:dyDescent="0.25">
      <c r="A315" s="50">
        <v>1</v>
      </c>
      <c r="B315" s="51" t="s">
        <v>116</v>
      </c>
      <c r="C315" s="142">
        <f>L328</f>
        <v>7780851.8200000003</v>
      </c>
      <c r="D315" s="144">
        <f>C315-V328</f>
        <v>404623.4299999997</v>
      </c>
      <c r="E315" s="52"/>
      <c r="F315" s="53"/>
      <c r="G315" s="54"/>
      <c r="H315" s="55"/>
      <c r="I315" s="54"/>
      <c r="J315" s="56"/>
      <c r="K315" s="57">
        <f>G315+I315</f>
        <v>0</v>
      </c>
      <c r="L315" s="58">
        <f>H315+J315</f>
        <v>0</v>
      </c>
      <c r="M315" s="59"/>
      <c r="N315" s="60"/>
      <c r="O315" s="59"/>
      <c r="P315" s="60"/>
      <c r="Q315" s="61"/>
      <c r="R315" s="62"/>
      <c r="S315" s="61"/>
      <c r="T315" s="62"/>
      <c r="U315" s="57">
        <f>Q315+S315</f>
        <v>0</v>
      </c>
      <c r="V315" s="63">
        <f>R315+T315</f>
        <v>0</v>
      </c>
      <c r="W315" s="64">
        <f>IFERROR(R315/H315,0)</f>
        <v>0</v>
      </c>
      <c r="X315" s="65">
        <f>IFERROR((T315+P315)/J315,0)</f>
        <v>0</v>
      </c>
      <c r="Y315" s="66">
        <f>IFERROR((V315+P315)/L315,0)</f>
        <v>0</v>
      </c>
    </row>
    <row r="316" spans="1:25" ht="87" customHeight="1" x14ac:dyDescent="0.25">
      <c r="A316" s="67">
        <v>2</v>
      </c>
      <c r="B316" s="68" t="s">
        <v>54</v>
      </c>
      <c r="C316" s="142"/>
      <c r="D316" s="144"/>
      <c r="E316" s="69"/>
      <c r="F316" s="70"/>
      <c r="G316" s="71"/>
      <c r="H316" s="72"/>
      <c r="I316" s="71"/>
      <c r="J316" s="73"/>
      <c r="K316" s="57">
        <f t="shared" ref="K316:L327" si="54">G316+I316</f>
        <v>0</v>
      </c>
      <c r="L316" s="58">
        <f t="shared" si="54"/>
        <v>0</v>
      </c>
      <c r="M316" s="74"/>
      <c r="N316" s="75"/>
      <c r="O316" s="74"/>
      <c r="P316" s="75"/>
      <c r="Q316" s="76"/>
      <c r="R316" s="77"/>
      <c r="S316" s="76"/>
      <c r="T316" s="77"/>
      <c r="U316" s="57">
        <f t="shared" ref="U316:V327" si="55">Q316+S316</f>
        <v>0</v>
      </c>
      <c r="V316" s="63">
        <f>R316+T316</f>
        <v>0</v>
      </c>
      <c r="W316" s="64">
        <f t="shared" ref="W316:W327" si="56">IFERROR(R316/H316,0)</f>
        <v>0</v>
      </c>
      <c r="X316" s="65">
        <f t="shared" ref="X316:X328" si="57">IFERROR((T316+P316)/J316,0)</f>
        <v>0</v>
      </c>
      <c r="Y316" s="66">
        <f t="shared" ref="Y316:Y328" si="58">IFERROR((V316+P316)/L316,0)</f>
        <v>0</v>
      </c>
    </row>
    <row r="317" spans="1:25" ht="85.5" customHeight="1" x14ac:dyDescent="0.25">
      <c r="A317" s="67">
        <v>3</v>
      </c>
      <c r="B317" s="68" t="s">
        <v>172</v>
      </c>
      <c r="C317" s="142"/>
      <c r="D317" s="144"/>
      <c r="E317" s="69">
        <v>11</v>
      </c>
      <c r="F317" s="70">
        <v>578800.25</v>
      </c>
      <c r="G317" s="71">
        <v>5</v>
      </c>
      <c r="H317" s="72">
        <v>212795.2</v>
      </c>
      <c r="I317" s="71">
        <v>2</v>
      </c>
      <c r="J317" s="73">
        <v>125750</v>
      </c>
      <c r="K317" s="57">
        <f t="shared" si="54"/>
        <v>7</v>
      </c>
      <c r="L317" s="58">
        <f t="shared" si="54"/>
        <v>338545.2</v>
      </c>
      <c r="M317" s="74">
        <v>0</v>
      </c>
      <c r="N317" s="75">
        <v>0</v>
      </c>
      <c r="O317" s="74">
        <v>0</v>
      </c>
      <c r="P317" s="75">
        <v>0</v>
      </c>
      <c r="Q317" s="76">
        <v>5</v>
      </c>
      <c r="R317" s="77">
        <v>211984.38</v>
      </c>
      <c r="S317" s="76">
        <v>2</v>
      </c>
      <c r="T317" s="77">
        <v>125748.01</v>
      </c>
      <c r="U317" s="57">
        <f t="shared" si="55"/>
        <v>7</v>
      </c>
      <c r="V317" s="63">
        <f t="shared" si="55"/>
        <v>337732.39</v>
      </c>
      <c r="W317" s="64">
        <f t="shared" si="56"/>
        <v>0.99618966969179756</v>
      </c>
      <c r="X317" s="65">
        <f t="shared" si="57"/>
        <v>0.99998417495029812</v>
      </c>
      <c r="Y317" s="66">
        <f t="shared" si="58"/>
        <v>0.99759910936560314</v>
      </c>
    </row>
    <row r="318" spans="1:25" ht="137.25" customHeight="1" x14ac:dyDescent="0.25">
      <c r="A318" s="67">
        <v>4</v>
      </c>
      <c r="B318" s="68" t="s">
        <v>32</v>
      </c>
      <c r="C318" s="142"/>
      <c r="D318" s="144"/>
      <c r="E318" s="69">
        <v>20</v>
      </c>
      <c r="F318" s="70">
        <v>1091535.3</v>
      </c>
      <c r="G318" s="71">
        <v>17</v>
      </c>
      <c r="H318" s="72">
        <v>842136.26</v>
      </c>
      <c r="I318" s="71">
        <v>7</v>
      </c>
      <c r="J318" s="73">
        <v>221373</v>
      </c>
      <c r="K318" s="57">
        <f t="shared" si="54"/>
        <v>24</v>
      </c>
      <c r="L318" s="58">
        <f t="shared" si="54"/>
        <v>1063509.26</v>
      </c>
      <c r="M318" s="74">
        <v>0</v>
      </c>
      <c r="N318" s="75">
        <v>0</v>
      </c>
      <c r="O318" s="74">
        <v>0</v>
      </c>
      <c r="P318" s="75">
        <v>0</v>
      </c>
      <c r="Q318" s="76">
        <v>17</v>
      </c>
      <c r="R318" s="77">
        <v>840205.27</v>
      </c>
      <c r="S318" s="76">
        <v>7</v>
      </c>
      <c r="T318" s="77">
        <v>198745.87</v>
      </c>
      <c r="U318" s="57">
        <f t="shared" si="55"/>
        <v>24</v>
      </c>
      <c r="V318" s="63">
        <f t="shared" si="55"/>
        <v>1038951.14</v>
      </c>
      <c r="W318" s="64">
        <f t="shared" si="56"/>
        <v>0.9977070337762205</v>
      </c>
      <c r="X318" s="65">
        <f t="shared" si="57"/>
        <v>0.89778730920211591</v>
      </c>
      <c r="Y318" s="66">
        <f t="shared" si="58"/>
        <v>0.97690840980547744</v>
      </c>
    </row>
    <row r="319" spans="1:25" ht="171.75" customHeight="1" x14ac:dyDescent="0.25">
      <c r="A319" s="67">
        <v>5</v>
      </c>
      <c r="B319" s="68" t="s">
        <v>71</v>
      </c>
      <c r="C319" s="142"/>
      <c r="D319" s="144"/>
      <c r="E319" s="69"/>
      <c r="F319" s="70"/>
      <c r="G319" s="71"/>
      <c r="H319" s="72"/>
      <c r="I319" s="71"/>
      <c r="J319" s="73"/>
      <c r="K319" s="57">
        <f t="shared" si="54"/>
        <v>0</v>
      </c>
      <c r="L319" s="58">
        <f t="shared" si="54"/>
        <v>0</v>
      </c>
      <c r="M319" s="74"/>
      <c r="N319" s="75"/>
      <c r="O319" s="74"/>
      <c r="P319" s="75"/>
      <c r="Q319" s="76"/>
      <c r="R319" s="77"/>
      <c r="S319" s="76"/>
      <c r="T319" s="77"/>
      <c r="U319" s="57">
        <f t="shared" si="55"/>
        <v>0</v>
      </c>
      <c r="V319" s="63">
        <f t="shared" si="55"/>
        <v>0</v>
      </c>
      <c r="W319" s="64">
        <f t="shared" si="56"/>
        <v>0</v>
      </c>
      <c r="X319" s="65">
        <f t="shared" si="57"/>
        <v>0</v>
      </c>
      <c r="Y319" s="66">
        <f t="shared" si="58"/>
        <v>0</v>
      </c>
    </row>
    <row r="320" spans="1:25" ht="116.25" customHeight="1" x14ac:dyDescent="0.25">
      <c r="A320" s="67">
        <v>6</v>
      </c>
      <c r="B320" s="68" t="s">
        <v>33</v>
      </c>
      <c r="C320" s="142"/>
      <c r="D320" s="144"/>
      <c r="E320" s="69">
        <v>138</v>
      </c>
      <c r="F320" s="70">
        <v>6521155.0499999998</v>
      </c>
      <c r="G320" s="71">
        <v>45</v>
      </c>
      <c r="H320" s="72">
        <v>1971080.21</v>
      </c>
      <c r="I320" s="71">
        <v>37</v>
      </c>
      <c r="J320" s="73">
        <v>487886.49</v>
      </c>
      <c r="K320" s="57">
        <f t="shared" si="54"/>
        <v>82</v>
      </c>
      <c r="L320" s="58">
        <f t="shared" si="54"/>
        <v>2458966.7000000002</v>
      </c>
      <c r="M320" s="74">
        <v>0</v>
      </c>
      <c r="N320" s="75">
        <v>0</v>
      </c>
      <c r="O320" s="74">
        <v>0</v>
      </c>
      <c r="P320" s="75">
        <v>0</v>
      </c>
      <c r="Q320" s="76">
        <v>45</v>
      </c>
      <c r="R320" s="77">
        <v>1912850.76</v>
      </c>
      <c r="S320" s="76">
        <v>43</v>
      </c>
      <c r="T320" s="77">
        <v>588031.61</v>
      </c>
      <c r="U320" s="57">
        <f t="shared" si="55"/>
        <v>88</v>
      </c>
      <c r="V320" s="63">
        <f t="shared" si="55"/>
        <v>2500882.37</v>
      </c>
      <c r="W320" s="64">
        <f t="shared" si="56"/>
        <v>0.97045810226058737</v>
      </c>
      <c r="X320" s="65">
        <f t="shared" si="57"/>
        <v>1.2052631545505594</v>
      </c>
      <c r="Y320" s="66">
        <f t="shared" si="58"/>
        <v>1.0170460502779479</v>
      </c>
    </row>
    <row r="321" spans="1:25" ht="65.25" customHeight="1" x14ac:dyDescent="0.25">
      <c r="A321" s="67">
        <v>7</v>
      </c>
      <c r="B321" s="68" t="s">
        <v>34</v>
      </c>
      <c r="C321" s="142"/>
      <c r="D321" s="144"/>
      <c r="E321" s="69"/>
      <c r="F321" s="70"/>
      <c r="G321" s="71"/>
      <c r="H321" s="72"/>
      <c r="I321" s="71"/>
      <c r="J321" s="73"/>
      <c r="K321" s="57">
        <f t="shared" si="54"/>
        <v>0</v>
      </c>
      <c r="L321" s="58">
        <f t="shared" si="54"/>
        <v>0</v>
      </c>
      <c r="M321" s="74"/>
      <c r="N321" s="75"/>
      <c r="O321" s="74"/>
      <c r="P321" s="75"/>
      <c r="Q321" s="76"/>
      <c r="R321" s="77"/>
      <c r="S321" s="76"/>
      <c r="T321" s="77"/>
      <c r="U321" s="57">
        <f t="shared" si="55"/>
        <v>0</v>
      </c>
      <c r="V321" s="63">
        <f t="shared" si="55"/>
        <v>0</v>
      </c>
      <c r="W321" s="64">
        <f t="shared" si="56"/>
        <v>0</v>
      </c>
      <c r="X321" s="65">
        <f t="shared" si="57"/>
        <v>0</v>
      </c>
      <c r="Y321" s="66">
        <f t="shared" si="58"/>
        <v>0</v>
      </c>
    </row>
    <row r="322" spans="1:25" ht="59.25" customHeight="1" x14ac:dyDescent="0.25">
      <c r="A322" s="67">
        <v>8</v>
      </c>
      <c r="B322" s="68" t="s">
        <v>117</v>
      </c>
      <c r="C322" s="142"/>
      <c r="D322" s="144"/>
      <c r="E322" s="69"/>
      <c r="F322" s="70"/>
      <c r="G322" s="71"/>
      <c r="H322" s="72"/>
      <c r="I322" s="71">
        <v>40</v>
      </c>
      <c r="J322" s="73">
        <v>959710.28</v>
      </c>
      <c r="K322" s="57">
        <f t="shared" si="54"/>
        <v>40</v>
      </c>
      <c r="L322" s="58">
        <f t="shared" si="54"/>
        <v>959710.28</v>
      </c>
      <c r="M322" s="74"/>
      <c r="N322" s="75"/>
      <c r="O322" s="74">
        <v>4</v>
      </c>
      <c r="P322" s="75">
        <v>76694.12</v>
      </c>
      <c r="Q322" s="76"/>
      <c r="R322" s="77"/>
      <c r="S322" s="76">
        <v>35</v>
      </c>
      <c r="T322" s="77">
        <v>781455.76</v>
      </c>
      <c r="U322" s="57">
        <f t="shared" si="55"/>
        <v>35</v>
      </c>
      <c r="V322" s="63">
        <f t="shared" si="55"/>
        <v>781455.76</v>
      </c>
      <c r="W322" s="64">
        <f t="shared" si="56"/>
        <v>0</v>
      </c>
      <c r="X322" s="65">
        <f t="shared" si="57"/>
        <v>0.89417597985925501</v>
      </c>
      <c r="Y322" s="66">
        <f t="shared" si="58"/>
        <v>0.89417597985925501</v>
      </c>
    </row>
    <row r="323" spans="1:25" ht="71.25" customHeight="1" x14ac:dyDescent="0.25">
      <c r="A323" s="67">
        <v>9</v>
      </c>
      <c r="B323" s="68" t="s">
        <v>35</v>
      </c>
      <c r="C323" s="142"/>
      <c r="D323" s="144"/>
      <c r="E323" s="69">
        <v>17</v>
      </c>
      <c r="F323" s="70">
        <v>577692.86</v>
      </c>
      <c r="G323" s="71">
        <v>12</v>
      </c>
      <c r="H323" s="72">
        <v>424680.68</v>
      </c>
      <c r="I323" s="71">
        <v>7</v>
      </c>
      <c r="J323" s="73">
        <v>296546.93</v>
      </c>
      <c r="K323" s="57">
        <f t="shared" si="54"/>
        <v>19</v>
      </c>
      <c r="L323" s="58">
        <f t="shared" si="54"/>
        <v>721227.61</v>
      </c>
      <c r="M323" s="74">
        <v>0</v>
      </c>
      <c r="N323" s="75">
        <v>0</v>
      </c>
      <c r="O323" s="74">
        <v>0</v>
      </c>
      <c r="P323" s="75">
        <v>0</v>
      </c>
      <c r="Q323" s="76">
        <v>12</v>
      </c>
      <c r="R323" s="77">
        <v>376834</v>
      </c>
      <c r="S323" s="76">
        <v>7</v>
      </c>
      <c r="T323" s="77">
        <v>294883.83</v>
      </c>
      <c r="U323" s="57">
        <f t="shared" si="55"/>
        <v>19</v>
      </c>
      <c r="V323" s="63">
        <f t="shared" si="55"/>
        <v>671717.83000000007</v>
      </c>
      <c r="W323" s="64">
        <f t="shared" si="56"/>
        <v>0.88733492656176405</v>
      </c>
      <c r="X323" s="65">
        <f t="shared" si="57"/>
        <v>0.99439178142899687</v>
      </c>
      <c r="Y323" s="66">
        <f t="shared" si="58"/>
        <v>0.93135345997084062</v>
      </c>
    </row>
    <row r="324" spans="1:25" ht="92.25" customHeight="1" x14ac:dyDescent="0.25">
      <c r="A324" s="67">
        <v>10</v>
      </c>
      <c r="B324" s="68" t="s">
        <v>36</v>
      </c>
      <c r="C324" s="142"/>
      <c r="D324" s="144"/>
      <c r="E324" s="69">
        <v>24</v>
      </c>
      <c r="F324" s="70">
        <v>566105.06000000006</v>
      </c>
      <c r="G324" s="71">
        <v>11</v>
      </c>
      <c r="H324" s="72">
        <v>159632.9</v>
      </c>
      <c r="I324" s="71">
        <v>9</v>
      </c>
      <c r="J324" s="73">
        <v>395479.2</v>
      </c>
      <c r="K324" s="57">
        <f t="shared" si="54"/>
        <v>20</v>
      </c>
      <c r="L324" s="58">
        <f t="shared" si="54"/>
        <v>555112.1</v>
      </c>
      <c r="M324" s="74">
        <v>0</v>
      </c>
      <c r="N324" s="75">
        <v>0</v>
      </c>
      <c r="O324" s="74">
        <v>0</v>
      </c>
      <c r="P324" s="75">
        <v>0</v>
      </c>
      <c r="Q324" s="76">
        <v>11</v>
      </c>
      <c r="R324" s="77">
        <v>158763.1</v>
      </c>
      <c r="S324" s="76">
        <v>9</v>
      </c>
      <c r="T324" s="77">
        <v>305195.67</v>
      </c>
      <c r="U324" s="57">
        <f t="shared" si="55"/>
        <v>20</v>
      </c>
      <c r="V324" s="63">
        <f t="shared" si="55"/>
        <v>463958.77</v>
      </c>
      <c r="W324" s="64">
        <f t="shared" si="56"/>
        <v>0.99455124852082499</v>
      </c>
      <c r="X324" s="65">
        <f t="shared" si="57"/>
        <v>0.77171105332467538</v>
      </c>
      <c r="Y324" s="66">
        <f t="shared" si="58"/>
        <v>0.83579293263468768</v>
      </c>
    </row>
    <row r="325" spans="1:25" ht="153.75" customHeight="1" x14ac:dyDescent="0.25">
      <c r="A325" s="67">
        <v>11</v>
      </c>
      <c r="B325" s="68" t="s">
        <v>37</v>
      </c>
      <c r="C325" s="142"/>
      <c r="D325" s="144"/>
      <c r="E325" s="69">
        <v>54</v>
      </c>
      <c r="F325" s="70">
        <v>1368797.51</v>
      </c>
      <c r="G325" s="71">
        <v>22</v>
      </c>
      <c r="H325" s="72">
        <v>518592.28</v>
      </c>
      <c r="I325" s="71">
        <v>14</v>
      </c>
      <c r="J325" s="73">
        <v>430652</v>
      </c>
      <c r="K325" s="57">
        <f t="shared" si="54"/>
        <v>36</v>
      </c>
      <c r="L325" s="58">
        <f t="shared" si="54"/>
        <v>949244.28</v>
      </c>
      <c r="M325" s="74">
        <v>0</v>
      </c>
      <c r="N325" s="75">
        <v>0</v>
      </c>
      <c r="O325" s="74">
        <v>0</v>
      </c>
      <c r="P325" s="75">
        <v>0</v>
      </c>
      <c r="Q325" s="76">
        <v>22</v>
      </c>
      <c r="R325" s="77">
        <v>511968.97</v>
      </c>
      <c r="S325" s="76">
        <v>14</v>
      </c>
      <c r="T325" s="77">
        <v>378652.32</v>
      </c>
      <c r="U325" s="57">
        <f t="shared" si="55"/>
        <v>36</v>
      </c>
      <c r="V325" s="63">
        <f t="shared" si="55"/>
        <v>890621.29</v>
      </c>
      <c r="W325" s="64">
        <f t="shared" si="56"/>
        <v>0.98722829040185467</v>
      </c>
      <c r="X325" s="65">
        <f t="shared" si="57"/>
        <v>0.87925359687172011</v>
      </c>
      <c r="Y325" s="66">
        <f t="shared" si="58"/>
        <v>0.93824246167698799</v>
      </c>
    </row>
    <row r="326" spans="1:25" ht="87" customHeight="1" x14ac:dyDescent="0.25">
      <c r="A326" s="67">
        <v>12</v>
      </c>
      <c r="B326" s="68" t="s">
        <v>38</v>
      </c>
      <c r="C326" s="142"/>
      <c r="D326" s="144"/>
      <c r="E326" s="69">
        <v>22</v>
      </c>
      <c r="F326" s="70">
        <v>639703.69999999995</v>
      </c>
      <c r="G326" s="71">
        <v>4</v>
      </c>
      <c r="H326" s="72">
        <v>121969.21</v>
      </c>
      <c r="I326" s="71">
        <v>7</v>
      </c>
      <c r="J326" s="73">
        <v>184100</v>
      </c>
      <c r="K326" s="57">
        <f t="shared" si="54"/>
        <v>11</v>
      </c>
      <c r="L326" s="58">
        <f t="shared" si="54"/>
        <v>306069.21000000002</v>
      </c>
      <c r="M326" s="74">
        <v>0</v>
      </c>
      <c r="N326" s="75">
        <v>0</v>
      </c>
      <c r="O326" s="74">
        <v>0</v>
      </c>
      <c r="P326" s="75">
        <v>0</v>
      </c>
      <c r="Q326" s="76">
        <v>4</v>
      </c>
      <c r="R326" s="77">
        <v>118556</v>
      </c>
      <c r="S326" s="76">
        <v>7</v>
      </c>
      <c r="T326" s="77">
        <v>175386.4</v>
      </c>
      <c r="U326" s="57">
        <f t="shared" si="55"/>
        <v>11</v>
      </c>
      <c r="V326" s="63">
        <f t="shared" si="55"/>
        <v>293942.40000000002</v>
      </c>
      <c r="W326" s="64">
        <f t="shared" si="56"/>
        <v>0.97201580628422524</v>
      </c>
      <c r="X326" s="65">
        <f t="shared" si="57"/>
        <v>0.9526692015209125</v>
      </c>
      <c r="Y326" s="66">
        <f t="shared" si="58"/>
        <v>0.96037886332963707</v>
      </c>
    </row>
    <row r="327" spans="1:25" ht="62.25" customHeight="1" thickBot="1" x14ac:dyDescent="0.3">
      <c r="A327" s="78">
        <v>13</v>
      </c>
      <c r="B327" s="79" t="s">
        <v>39</v>
      </c>
      <c r="C327" s="143"/>
      <c r="D327" s="145"/>
      <c r="E327" s="80">
        <v>50</v>
      </c>
      <c r="F327" s="81">
        <v>1186132.02</v>
      </c>
      <c r="G327" s="82">
        <v>23</v>
      </c>
      <c r="H327" s="83">
        <v>375342.18</v>
      </c>
      <c r="I327" s="82">
        <v>4</v>
      </c>
      <c r="J327" s="84">
        <v>53125</v>
      </c>
      <c r="K327" s="85">
        <f t="shared" si="54"/>
        <v>27</v>
      </c>
      <c r="L327" s="86">
        <f t="shared" si="54"/>
        <v>428467.18</v>
      </c>
      <c r="M327" s="87">
        <v>0</v>
      </c>
      <c r="N327" s="88">
        <v>0</v>
      </c>
      <c r="O327" s="87">
        <v>0</v>
      </c>
      <c r="P327" s="88">
        <v>0</v>
      </c>
      <c r="Q327" s="89">
        <v>23</v>
      </c>
      <c r="R327" s="90">
        <v>359270.94</v>
      </c>
      <c r="S327" s="89">
        <v>4</v>
      </c>
      <c r="T327" s="90">
        <v>37695.5</v>
      </c>
      <c r="U327" s="57">
        <f t="shared" si="55"/>
        <v>27</v>
      </c>
      <c r="V327" s="63">
        <f t="shared" si="55"/>
        <v>396966.44</v>
      </c>
      <c r="W327" s="64">
        <f t="shared" si="56"/>
        <v>0.95718243017611293</v>
      </c>
      <c r="X327" s="65">
        <f t="shared" si="57"/>
        <v>0.70956235294117642</v>
      </c>
      <c r="Y327" s="66">
        <f t="shared" si="58"/>
        <v>0.92648038993324999</v>
      </c>
    </row>
    <row r="328" spans="1:25" ht="29.25" customHeight="1" thickBot="1" x14ac:dyDescent="0.3">
      <c r="A328" s="123" t="s">
        <v>118</v>
      </c>
      <c r="B328" s="124"/>
      <c r="C328" s="91">
        <f>C315</f>
        <v>7780851.8200000003</v>
      </c>
      <c r="D328" s="91">
        <f>D315</f>
        <v>404623.4299999997</v>
      </c>
      <c r="E328" s="92">
        <f>SUM(E315:E327)</f>
        <v>336</v>
      </c>
      <c r="F328" s="93">
        <f>SUM(F315:F327)</f>
        <v>12529921.749999998</v>
      </c>
      <c r="G328" s="92">
        <f>SUM(G315:G327)</f>
        <v>139</v>
      </c>
      <c r="H328" s="93">
        <f>SUM(H315:H327)</f>
        <v>4626228.92</v>
      </c>
      <c r="I328" s="92">
        <f t="shared" ref="I328:V328" si="59">SUM(I315:I327)</f>
        <v>127</v>
      </c>
      <c r="J328" s="93">
        <f t="shared" si="59"/>
        <v>3154622.9</v>
      </c>
      <c r="K328" s="92">
        <f t="shared" si="59"/>
        <v>266</v>
      </c>
      <c r="L328" s="93">
        <f t="shared" si="59"/>
        <v>7780851.8200000003</v>
      </c>
      <c r="M328" s="92">
        <f t="shared" si="59"/>
        <v>0</v>
      </c>
      <c r="N328" s="94">
        <f t="shared" si="59"/>
        <v>0</v>
      </c>
      <c r="O328" s="95">
        <f t="shared" si="59"/>
        <v>4</v>
      </c>
      <c r="P328" s="96">
        <f t="shared" si="59"/>
        <v>76694.12</v>
      </c>
      <c r="Q328" s="95">
        <f t="shared" si="59"/>
        <v>139</v>
      </c>
      <c r="R328" s="97">
        <f t="shared" si="59"/>
        <v>4490433.4200000009</v>
      </c>
      <c r="S328" s="95">
        <f t="shared" si="59"/>
        <v>128</v>
      </c>
      <c r="T328" s="97">
        <f t="shared" si="59"/>
        <v>2885794.9699999997</v>
      </c>
      <c r="U328" s="95">
        <f t="shared" si="59"/>
        <v>267</v>
      </c>
      <c r="V328" s="97">
        <f t="shared" si="59"/>
        <v>7376228.3900000006</v>
      </c>
      <c r="W328" s="98">
        <f>IFERROR(R328/H328,0)</f>
        <v>0.97064661037136934</v>
      </c>
      <c r="X328" s="99">
        <f t="shared" si="57"/>
        <v>0.93909452378602842</v>
      </c>
      <c r="Y328" s="99">
        <f t="shared" si="58"/>
        <v>0.95785431754951478</v>
      </c>
    </row>
    <row r="329" spans="1:25" ht="29.25" customHeight="1" thickBot="1" x14ac:dyDescent="0.3">
      <c r="A329" s="100"/>
      <c r="B329" s="101" t="s">
        <v>28</v>
      </c>
      <c r="C329" s="102"/>
      <c r="D329" s="102"/>
      <c r="E329" s="102"/>
      <c r="F329" s="102"/>
      <c r="G329" s="102"/>
      <c r="H329" s="102"/>
      <c r="I329" s="102"/>
      <c r="J329" s="102"/>
      <c r="K329" s="102"/>
      <c r="L329" s="102"/>
      <c r="M329" s="102"/>
      <c r="N329" s="102"/>
      <c r="O329" s="102"/>
      <c r="P329" s="102"/>
      <c r="Q329" s="102"/>
      <c r="R329" s="102"/>
      <c r="S329" s="102"/>
      <c r="T329" s="102"/>
      <c r="U329" s="102"/>
      <c r="V329" s="103">
        <v>2711760.01</v>
      </c>
      <c r="W329" s="104"/>
      <c r="X329" s="104"/>
      <c r="Y329" s="105"/>
    </row>
    <row r="330" spans="1:25" ht="29.25" customHeight="1" thickBot="1" x14ac:dyDescent="0.45">
      <c r="A330" s="106"/>
      <c r="B330" s="106"/>
      <c r="C330" s="107"/>
      <c r="D330" s="107"/>
      <c r="E330" s="108"/>
      <c r="F330" s="107"/>
      <c r="G330" s="108"/>
      <c r="H330" s="109"/>
      <c r="I330" s="110"/>
      <c r="J330" s="109"/>
      <c r="K330" s="111"/>
      <c r="L330" s="109"/>
      <c r="M330" s="110"/>
      <c r="N330" s="109"/>
      <c r="O330" s="110"/>
      <c r="P330" s="109"/>
      <c r="Q330" s="110"/>
      <c r="R330" s="109"/>
      <c r="S330" s="110"/>
      <c r="T330" s="112" t="s">
        <v>119</v>
      </c>
      <c r="U330" s="113">
        <v>4.4112999999999998</v>
      </c>
      <c r="V330" s="114">
        <f>(V328+P328)/U330</f>
        <v>1689507.0636773743</v>
      </c>
      <c r="W330" s="115"/>
      <c r="X330" s="115"/>
      <c r="Y330" s="116"/>
    </row>
    <row r="331" spans="1:25" ht="15.75" thickTop="1" x14ac:dyDescent="0.25">
      <c r="A331" s="125" t="s">
        <v>179</v>
      </c>
      <c r="B331" s="126"/>
      <c r="C331" s="126"/>
      <c r="D331" s="126"/>
      <c r="E331" s="126"/>
      <c r="F331" s="126"/>
      <c r="G331" s="126"/>
      <c r="H331" s="126"/>
      <c r="I331" s="126"/>
      <c r="J331" s="126"/>
      <c r="K331" s="126"/>
      <c r="L331" s="126"/>
      <c r="M331" s="126"/>
      <c r="N331" s="126"/>
      <c r="O331" s="127"/>
      <c r="P331" s="117"/>
      <c r="U331" s="21"/>
    </row>
    <row r="332" spans="1:25" ht="18.75" x14ac:dyDescent="0.3">
      <c r="A332" s="128"/>
      <c r="B332" s="129"/>
      <c r="C332" s="129"/>
      <c r="D332" s="129"/>
      <c r="E332" s="129"/>
      <c r="F332" s="129"/>
      <c r="G332" s="129"/>
      <c r="H332" s="129"/>
      <c r="I332" s="129"/>
      <c r="J332" s="129"/>
      <c r="K332" s="129"/>
      <c r="L332" s="129"/>
      <c r="M332" s="129"/>
      <c r="N332" s="129"/>
      <c r="O332" s="130"/>
      <c r="P332" s="117"/>
      <c r="T332" s="118"/>
      <c r="U332" s="21"/>
    </row>
    <row r="333" spans="1:25" ht="15.75" x14ac:dyDescent="0.25">
      <c r="A333" s="128"/>
      <c r="B333" s="129"/>
      <c r="C333" s="129"/>
      <c r="D333" s="129"/>
      <c r="E333" s="129"/>
      <c r="F333" s="129"/>
      <c r="G333" s="129"/>
      <c r="H333" s="129"/>
      <c r="I333" s="129"/>
      <c r="J333" s="129"/>
      <c r="K333" s="129"/>
      <c r="L333" s="129"/>
      <c r="M333" s="129"/>
      <c r="N333" s="129"/>
      <c r="O333" s="130"/>
      <c r="P333" s="117"/>
      <c r="S333" s="119"/>
      <c r="T333" s="120"/>
      <c r="U333" s="21"/>
    </row>
    <row r="334" spans="1:25" ht="15.75" x14ac:dyDescent="0.25">
      <c r="A334" s="128"/>
      <c r="B334" s="129"/>
      <c r="C334" s="129"/>
      <c r="D334" s="129"/>
      <c r="E334" s="129"/>
      <c r="F334" s="129"/>
      <c r="G334" s="129"/>
      <c r="H334" s="129"/>
      <c r="I334" s="129"/>
      <c r="J334" s="129"/>
      <c r="K334" s="129"/>
      <c r="L334" s="129"/>
      <c r="M334" s="129"/>
      <c r="N334" s="129"/>
      <c r="O334" s="130"/>
      <c r="P334" s="117"/>
      <c r="S334" s="119"/>
      <c r="T334" s="121"/>
      <c r="U334" s="21"/>
    </row>
    <row r="335" spans="1:25" ht="15.75" x14ac:dyDescent="0.25">
      <c r="A335" s="128"/>
      <c r="B335" s="129"/>
      <c r="C335" s="129"/>
      <c r="D335" s="129"/>
      <c r="E335" s="129"/>
      <c r="F335" s="129"/>
      <c r="G335" s="129"/>
      <c r="H335" s="129"/>
      <c r="I335" s="129"/>
      <c r="J335" s="129"/>
      <c r="K335" s="129"/>
      <c r="L335" s="129"/>
      <c r="M335" s="129"/>
      <c r="N335" s="129"/>
      <c r="O335" s="130"/>
      <c r="P335" s="117"/>
      <c r="S335" s="119"/>
      <c r="T335" s="121"/>
      <c r="U335" s="21"/>
    </row>
    <row r="336" spans="1:25" ht="15.75" x14ac:dyDescent="0.25">
      <c r="A336" s="128"/>
      <c r="B336" s="129"/>
      <c r="C336" s="129"/>
      <c r="D336" s="129"/>
      <c r="E336" s="129"/>
      <c r="F336" s="129"/>
      <c r="G336" s="129"/>
      <c r="H336" s="129"/>
      <c r="I336" s="129"/>
      <c r="J336" s="129"/>
      <c r="K336" s="129"/>
      <c r="L336" s="129"/>
      <c r="M336" s="129"/>
      <c r="N336" s="129"/>
      <c r="O336" s="130"/>
      <c r="P336" s="117"/>
      <c r="S336" s="119"/>
      <c r="T336" s="121"/>
      <c r="U336" s="21"/>
    </row>
    <row r="337" spans="1:25" ht="15.75" x14ac:dyDescent="0.25">
      <c r="A337" s="128"/>
      <c r="B337" s="129"/>
      <c r="C337" s="129"/>
      <c r="D337" s="129"/>
      <c r="E337" s="129"/>
      <c r="F337" s="129"/>
      <c r="G337" s="129"/>
      <c r="H337" s="129"/>
      <c r="I337" s="129"/>
      <c r="J337" s="129"/>
      <c r="K337" s="129"/>
      <c r="L337" s="129"/>
      <c r="M337" s="129"/>
      <c r="N337" s="129"/>
      <c r="O337" s="130"/>
      <c r="P337" s="117"/>
      <c r="S337" s="119"/>
      <c r="T337" s="122"/>
      <c r="U337" s="21"/>
    </row>
    <row r="338" spans="1:25" x14ac:dyDescent="0.25">
      <c r="A338" s="128"/>
      <c r="B338" s="129"/>
      <c r="C338" s="129"/>
      <c r="D338" s="129"/>
      <c r="E338" s="129"/>
      <c r="F338" s="129"/>
      <c r="G338" s="129"/>
      <c r="H338" s="129"/>
      <c r="I338" s="129"/>
      <c r="J338" s="129"/>
      <c r="K338" s="129"/>
      <c r="L338" s="129"/>
      <c r="M338" s="129"/>
      <c r="N338" s="129"/>
      <c r="O338" s="130"/>
      <c r="P338" s="117"/>
      <c r="U338" s="21"/>
    </row>
    <row r="339" spans="1:25" ht="15.75" thickBot="1" x14ac:dyDescent="0.3">
      <c r="A339" s="131"/>
      <c r="B339" s="132"/>
      <c r="C339" s="132"/>
      <c r="D339" s="132"/>
      <c r="E339" s="132"/>
      <c r="F339" s="132"/>
      <c r="G339" s="132"/>
      <c r="H339" s="132"/>
      <c r="I339" s="132"/>
      <c r="J339" s="132"/>
      <c r="K339" s="132"/>
      <c r="L339" s="132"/>
      <c r="M339" s="132"/>
      <c r="N339" s="132"/>
      <c r="O339" s="133"/>
      <c r="P339" s="117"/>
      <c r="U339" s="21"/>
    </row>
    <row r="340" spans="1:25" ht="15.75" thickTop="1" x14ac:dyDescent="0.25">
      <c r="K340" s="21"/>
      <c r="U340" s="21"/>
    </row>
    <row r="343" spans="1:25" ht="26.25" x14ac:dyDescent="0.4">
      <c r="A343" s="25"/>
      <c r="B343" s="26" t="s">
        <v>130</v>
      </c>
      <c r="C343" s="27"/>
      <c r="D343" s="27"/>
      <c r="E343" s="27"/>
      <c r="F343" s="28"/>
      <c r="G343" s="27"/>
      <c r="H343" s="28"/>
      <c r="I343" s="29"/>
      <c r="J343" s="28"/>
      <c r="K343" s="29"/>
      <c r="L343" s="28"/>
      <c r="M343" s="29"/>
      <c r="N343" s="28"/>
      <c r="O343" s="27"/>
      <c r="P343" s="28"/>
      <c r="Q343" s="27"/>
      <c r="R343" s="28"/>
      <c r="S343" s="29"/>
      <c r="T343" s="28"/>
      <c r="U343" s="27"/>
      <c r="V343" s="28"/>
      <c r="W343" s="28"/>
      <c r="X343" s="29"/>
      <c r="Y343" s="28"/>
    </row>
    <row r="344" spans="1:25" ht="15.75" thickBot="1" x14ac:dyDescent="0.3"/>
    <row r="345" spans="1:25" ht="52.5" customHeight="1" thickBot="1" x14ac:dyDescent="0.3">
      <c r="A345" s="169" t="s">
        <v>159</v>
      </c>
      <c r="B345" s="170"/>
      <c r="C345" s="173" t="s">
        <v>102</v>
      </c>
      <c r="D345" s="174"/>
      <c r="E345" s="175" t="s">
        <v>0</v>
      </c>
      <c r="F345" s="176"/>
      <c r="G345" s="177" t="s">
        <v>103</v>
      </c>
      <c r="H345" s="177"/>
      <c r="I345" s="177"/>
      <c r="J345" s="177"/>
      <c r="K345" s="177"/>
      <c r="L345" s="178"/>
      <c r="M345" s="179" t="s">
        <v>104</v>
      </c>
      <c r="N345" s="180"/>
      <c r="O345" s="180"/>
      <c r="P345" s="181"/>
      <c r="Q345" s="154" t="s">
        <v>105</v>
      </c>
      <c r="R345" s="152"/>
      <c r="S345" s="152"/>
      <c r="T345" s="152"/>
      <c r="U345" s="152"/>
      <c r="V345" s="153"/>
      <c r="W345" s="155" t="s">
        <v>106</v>
      </c>
      <c r="X345" s="156"/>
      <c r="Y345" s="138"/>
    </row>
    <row r="346" spans="1:25" ht="52.5" customHeight="1" thickBot="1" x14ac:dyDescent="0.3">
      <c r="A346" s="171"/>
      <c r="B346" s="172"/>
      <c r="C346" s="157" t="s">
        <v>107</v>
      </c>
      <c r="D346" s="159" t="s">
        <v>108</v>
      </c>
      <c r="E346" s="161" t="s">
        <v>10</v>
      </c>
      <c r="F346" s="161" t="s">
        <v>11</v>
      </c>
      <c r="G346" s="163" t="s">
        <v>12</v>
      </c>
      <c r="H346" s="165" t="s">
        <v>13</v>
      </c>
      <c r="I346" s="165" t="s">
        <v>14</v>
      </c>
      <c r="J346" s="167" t="s">
        <v>15</v>
      </c>
      <c r="K346" s="146" t="s">
        <v>2</v>
      </c>
      <c r="L346" s="147"/>
      <c r="M346" s="148" t="s">
        <v>109</v>
      </c>
      <c r="N346" s="149"/>
      <c r="O346" s="148" t="s">
        <v>110</v>
      </c>
      <c r="P346" s="149"/>
      <c r="Q346" s="150" t="s">
        <v>111</v>
      </c>
      <c r="R346" s="151"/>
      <c r="S346" s="152" t="s">
        <v>112</v>
      </c>
      <c r="T346" s="153"/>
      <c r="U346" s="154" t="s">
        <v>2</v>
      </c>
      <c r="V346" s="153"/>
      <c r="W346" s="134" t="s">
        <v>113</v>
      </c>
      <c r="X346" s="136" t="s">
        <v>114</v>
      </c>
      <c r="Y346" s="138" t="s">
        <v>115</v>
      </c>
    </row>
    <row r="347" spans="1:25" ht="139.5" customHeight="1" thickBot="1" x14ac:dyDescent="0.3">
      <c r="A347" s="171"/>
      <c r="B347" s="172"/>
      <c r="C347" s="158"/>
      <c r="D347" s="160"/>
      <c r="E347" s="162"/>
      <c r="F347" s="162"/>
      <c r="G347" s="164"/>
      <c r="H347" s="166"/>
      <c r="I347" s="166"/>
      <c r="J347" s="168"/>
      <c r="K347" s="30" t="s">
        <v>16</v>
      </c>
      <c r="L347" s="31" t="s">
        <v>17</v>
      </c>
      <c r="M347" s="32" t="s">
        <v>18</v>
      </c>
      <c r="N347" s="33" t="s">
        <v>19</v>
      </c>
      <c r="O347" s="32" t="s">
        <v>20</v>
      </c>
      <c r="P347" s="33" t="s">
        <v>21</v>
      </c>
      <c r="Q347" s="34" t="s">
        <v>12</v>
      </c>
      <c r="R347" s="35" t="s">
        <v>13</v>
      </c>
      <c r="S347" s="36" t="s">
        <v>22</v>
      </c>
      <c r="T347" s="37" t="s">
        <v>23</v>
      </c>
      <c r="U347" s="38" t="s">
        <v>24</v>
      </c>
      <c r="V347" s="39" t="s">
        <v>25</v>
      </c>
      <c r="W347" s="135"/>
      <c r="X347" s="137"/>
      <c r="Y347" s="139"/>
    </row>
    <row r="348" spans="1:25" ht="38.25" customHeight="1" thickBot="1" x14ac:dyDescent="0.3">
      <c r="A348" s="140">
        <v>1</v>
      </c>
      <c r="B348" s="141"/>
      <c r="C348" s="40">
        <v>2</v>
      </c>
      <c r="D348" s="41">
        <v>3</v>
      </c>
      <c r="E348" s="42">
        <v>4</v>
      </c>
      <c r="F348" s="43">
        <v>5</v>
      </c>
      <c r="G348" s="44">
        <v>6</v>
      </c>
      <c r="H348" s="45">
        <v>7</v>
      </c>
      <c r="I348" s="45">
        <v>8</v>
      </c>
      <c r="J348" s="45">
        <v>9</v>
      </c>
      <c r="K348" s="45">
        <v>10</v>
      </c>
      <c r="L348" s="45">
        <v>11</v>
      </c>
      <c r="M348" s="46">
        <v>12</v>
      </c>
      <c r="N348" s="46">
        <v>13</v>
      </c>
      <c r="O348" s="46">
        <v>14</v>
      </c>
      <c r="P348" s="46">
        <v>15</v>
      </c>
      <c r="Q348" s="47">
        <v>16</v>
      </c>
      <c r="R348" s="47">
        <v>17</v>
      </c>
      <c r="S348" s="47">
        <v>18</v>
      </c>
      <c r="T348" s="47">
        <v>19</v>
      </c>
      <c r="U348" s="47">
        <v>20</v>
      </c>
      <c r="V348" s="47">
        <v>21</v>
      </c>
      <c r="W348" s="48">
        <v>22</v>
      </c>
      <c r="X348" s="48">
        <v>23</v>
      </c>
      <c r="Y348" s="49">
        <v>24</v>
      </c>
    </row>
    <row r="349" spans="1:25" ht="108.75" customHeight="1" x14ac:dyDescent="0.25">
      <c r="A349" s="50">
        <v>1</v>
      </c>
      <c r="B349" s="51" t="s">
        <v>116</v>
      </c>
      <c r="C349" s="142">
        <f>L362</f>
        <v>5621072.870000001</v>
      </c>
      <c r="D349" s="144">
        <f>C349-V362</f>
        <v>419509.60000000056</v>
      </c>
      <c r="E349" s="52"/>
      <c r="F349" s="53"/>
      <c r="G349" s="54"/>
      <c r="H349" s="55"/>
      <c r="I349" s="54"/>
      <c r="J349" s="56"/>
      <c r="K349" s="57">
        <f>G349+I349</f>
        <v>0</v>
      </c>
      <c r="L349" s="58">
        <f>H349+J349</f>
        <v>0</v>
      </c>
      <c r="M349" s="59"/>
      <c r="N349" s="60"/>
      <c r="O349" s="59"/>
      <c r="P349" s="60"/>
      <c r="Q349" s="61"/>
      <c r="R349" s="62"/>
      <c r="S349" s="61"/>
      <c r="T349" s="62"/>
      <c r="U349" s="57">
        <f>Q349+S349</f>
        <v>0</v>
      </c>
      <c r="V349" s="63">
        <f>R349+T349</f>
        <v>0</v>
      </c>
      <c r="W349" s="64">
        <f>IFERROR(R349/H349,0)</f>
        <v>0</v>
      </c>
      <c r="X349" s="65">
        <f>IFERROR((T349+P349)/J349,0)</f>
        <v>0</v>
      </c>
      <c r="Y349" s="66">
        <f>IFERROR((V349+P349)/L349,0)</f>
        <v>0</v>
      </c>
    </row>
    <row r="350" spans="1:25" ht="87" customHeight="1" x14ac:dyDescent="0.25">
      <c r="A350" s="67">
        <v>2</v>
      </c>
      <c r="B350" s="68" t="s">
        <v>54</v>
      </c>
      <c r="C350" s="142"/>
      <c r="D350" s="144"/>
      <c r="E350" s="69"/>
      <c r="F350" s="70"/>
      <c r="G350" s="71"/>
      <c r="H350" s="72"/>
      <c r="I350" s="71"/>
      <c r="J350" s="73"/>
      <c r="K350" s="57">
        <f t="shared" ref="K350:L361" si="60">G350+I350</f>
        <v>0</v>
      </c>
      <c r="L350" s="58">
        <f t="shared" si="60"/>
        <v>0</v>
      </c>
      <c r="M350" s="74"/>
      <c r="N350" s="75"/>
      <c r="O350" s="74"/>
      <c r="P350" s="75"/>
      <c r="Q350" s="76"/>
      <c r="R350" s="77"/>
      <c r="S350" s="76"/>
      <c r="T350" s="77"/>
      <c r="U350" s="57">
        <f t="shared" ref="U350:V361" si="61">Q350+S350</f>
        <v>0</v>
      </c>
      <c r="V350" s="63">
        <f>R350+T350</f>
        <v>0</v>
      </c>
      <c r="W350" s="64">
        <f t="shared" ref="W350:W361" si="62">IFERROR(R350/H350,0)</f>
        <v>0</v>
      </c>
      <c r="X350" s="65">
        <f t="shared" ref="X350:X362" si="63">IFERROR((T350+P350)/J350,0)</f>
        <v>0</v>
      </c>
      <c r="Y350" s="66">
        <f t="shared" ref="Y350:Y362" si="64">IFERROR((V350+P350)/L350,0)</f>
        <v>0</v>
      </c>
    </row>
    <row r="351" spans="1:25" ht="85.5" customHeight="1" x14ac:dyDescent="0.25">
      <c r="A351" s="67">
        <v>3</v>
      </c>
      <c r="B351" s="68" t="s">
        <v>172</v>
      </c>
      <c r="C351" s="142"/>
      <c r="D351" s="144"/>
      <c r="E351" s="69">
        <v>1</v>
      </c>
      <c r="F351" s="70">
        <v>36949.199999999997</v>
      </c>
      <c r="G351" s="71">
        <v>0</v>
      </c>
      <c r="H351" s="72">
        <v>0</v>
      </c>
      <c r="I351" s="71">
        <v>3</v>
      </c>
      <c r="J351" s="73">
        <v>126209.05</v>
      </c>
      <c r="K351" s="57">
        <f t="shared" si="60"/>
        <v>3</v>
      </c>
      <c r="L351" s="58">
        <f t="shared" si="60"/>
        <v>126209.05</v>
      </c>
      <c r="M351" s="74">
        <v>0</v>
      </c>
      <c r="N351" s="75">
        <v>0</v>
      </c>
      <c r="O351" s="74">
        <v>0</v>
      </c>
      <c r="P351" s="75">
        <v>0</v>
      </c>
      <c r="Q351" s="76">
        <v>0</v>
      </c>
      <c r="R351" s="77">
        <v>0</v>
      </c>
      <c r="S351" s="76">
        <v>4</v>
      </c>
      <c r="T351" s="77">
        <v>132118.71000000002</v>
      </c>
      <c r="U351" s="57">
        <f t="shared" si="61"/>
        <v>4</v>
      </c>
      <c r="V351" s="63">
        <f t="shared" si="61"/>
        <v>132118.71000000002</v>
      </c>
      <c r="W351" s="64">
        <f t="shared" si="62"/>
        <v>0</v>
      </c>
      <c r="X351" s="65">
        <f t="shared" si="63"/>
        <v>1.0468243759064824</v>
      </c>
      <c r="Y351" s="66">
        <f t="shared" si="64"/>
        <v>1.0468243759064824</v>
      </c>
    </row>
    <row r="352" spans="1:25" ht="137.25" customHeight="1" x14ac:dyDescent="0.25">
      <c r="A352" s="67">
        <v>4</v>
      </c>
      <c r="B352" s="68" t="s">
        <v>32</v>
      </c>
      <c r="C352" s="142"/>
      <c r="D352" s="144"/>
      <c r="E352" s="69">
        <v>16</v>
      </c>
      <c r="F352" s="70">
        <v>604297.9</v>
      </c>
      <c r="G352" s="71">
        <v>13</v>
      </c>
      <c r="H352" s="72">
        <v>473934.75</v>
      </c>
      <c r="I352" s="71">
        <v>1</v>
      </c>
      <c r="J352" s="73">
        <v>13000</v>
      </c>
      <c r="K352" s="57">
        <f t="shared" si="60"/>
        <v>14</v>
      </c>
      <c r="L352" s="58">
        <f t="shared" si="60"/>
        <v>486934.75</v>
      </c>
      <c r="M352" s="74">
        <v>0</v>
      </c>
      <c r="N352" s="75">
        <v>0</v>
      </c>
      <c r="O352" s="74">
        <v>0</v>
      </c>
      <c r="P352" s="75">
        <v>0</v>
      </c>
      <c r="Q352" s="76">
        <v>13</v>
      </c>
      <c r="R352" s="77">
        <v>466935.28</v>
      </c>
      <c r="S352" s="76">
        <v>1</v>
      </c>
      <c r="T352" s="77">
        <v>12297.64</v>
      </c>
      <c r="U352" s="57">
        <f t="shared" si="61"/>
        <v>14</v>
      </c>
      <c r="V352" s="63">
        <f t="shared" si="61"/>
        <v>479232.92000000004</v>
      </c>
      <c r="W352" s="64">
        <f t="shared" si="62"/>
        <v>0.9852311526006482</v>
      </c>
      <c r="X352" s="65">
        <f t="shared" si="63"/>
        <v>0.94597230769230767</v>
      </c>
      <c r="Y352" s="66">
        <f t="shared" si="64"/>
        <v>0.98418303479059577</v>
      </c>
    </row>
    <row r="353" spans="1:25" ht="171.75" customHeight="1" x14ac:dyDescent="0.25">
      <c r="A353" s="67">
        <v>5</v>
      </c>
      <c r="B353" s="68" t="s">
        <v>71</v>
      </c>
      <c r="C353" s="142"/>
      <c r="D353" s="144"/>
      <c r="E353" s="69"/>
      <c r="F353" s="70"/>
      <c r="G353" s="71"/>
      <c r="H353" s="72"/>
      <c r="I353" s="71"/>
      <c r="J353" s="73"/>
      <c r="K353" s="57">
        <f t="shared" si="60"/>
        <v>0</v>
      </c>
      <c r="L353" s="58">
        <f t="shared" si="60"/>
        <v>0</v>
      </c>
      <c r="M353" s="74"/>
      <c r="N353" s="75"/>
      <c r="O353" s="74"/>
      <c r="P353" s="75"/>
      <c r="Q353" s="76"/>
      <c r="R353" s="77"/>
      <c r="S353" s="76"/>
      <c r="T353" s="77"/>
      <c r="U353" s="57">
        <f t="shared" si="61"/>
        <v>0</v>
      </c>
      <c r="V353" s="63">
        <f t="shared" si="61"/>
        <v>0</v>
      </c>
      <c r="W353" s="64">
        <f t="shared" si="62"/>
        <v>0</v>
      </c>
      <c r="X353" s="65">
        <f t="shared" si="63"/>
        <v>0</v>
      </c>
      <c r="Y353" s="66">
        <f t="shared" si="64"/>
        <v>0</v>
      </c>
    </row>
    <row r="354" spans="1:25" ht="116.25" customHeight="1" x14ac:dyDescent="0.25">
      <c r="A354" s="67">
        <v>6</v>
      </c>
      <c r="B354" s="68" t="s">
        <v>33</v>
      </c>
      <c r="C354" s="142"/>
      <c r="D354" s="144"/>
      <c r="E354" s="69">
        <v>87</v>
      </c>
      <c r="F354" s="70">
        <v>3976517.9000000004</v>
      </c>
      <c r="G354" s="71">
        <v>48</v>
      </c>
      <c r="H354" s="72">
        <v>1978515.9</v>
      </c>
      <c r="I354" s="71">
        <v>6</v>
      </c>
      <c r="J354" s="73">
        <v>243000</v>
      </c>
      <c r="K354" s="57">
        <f t="shared" si="60"/>
        <v>54</v>
      </c>
      <c r="L354" s="58">
        <f t="shared" si="60"/>
        <v>2221515.9</v>
      </c>
      <c r="M354" s="74">
        <v>0</v>
      </c>
      <c r="N354" s="75">
        <v>0</v>
      </c>
      <c r="O354" s="74">
        <v>0</v>
      </c>
      <c r="P354" s="75">
        <v>0</v>
      </c>
      <c r="Q354" s="76">
        <v>48</v>
      </c>
      <c r="R354" s="77">
        <v>1878441.54</v>
      </c>
      <c r="S354" s="76">
        <v>7</v>
      </c>
      <c r="T354" s="77">
        <v>261364.78</v>
      </c>
      <c r="U354" s="57">
        <f t="shared" si="61"/>
        <v>55</v>
      </c>
      <c r="V354" s="63">
        <f t="shared" si="61"/>
        <v>2139806.3199999998</v>
      </c>
      <c r="W354" s="64">
        <f t="shared" si="62"/>
        <v>0.94941948154169498</v>
      </c>
      <c r="X354" s="65">
        <f t="shared" si="63"/>
        <v>1.0755752263374485</v>
      </c>
      <c r="Y354" s="66">
        <f t="shared" si="64"/>
        <v>0.96321899834252811</v>
      </c>
    </row>
    <row r="355" spans="1:25" ht="65.25" customHeight="1" x14ac:dyDescent="0.25">
      <c r="A355" s="67">
        <v>7</v>
      </c>
      <c r="B355" s="68" t="s">
        <v>34</v>
      </c>
      <c r="C355" s="142"/>
      <c r="D355" s="144"/>
      <c r="E355" s="69"/>
      <c r="F355" s="70"/>
      <c r="G355" s="71"/>
      <c r="H355" s="72"/>
      <c r="I355" s="71"/>
      <c r="J355" s="73"/>
      <c r="K355" s="57">
        <f t="shared" si="60"/>
        <v>0</v>
      </c>
      <c r="L355" s="58">
        <f t="shared" si="60"/>
        <v>0</v>
      </c>
      <c r="M355" s="74"/>
      <c r="N355" s="75"/>
      <c r="O355" s="74"/>
      <c r="P355" s="75"/>
      <c r="Q355" s="76"/>
      <c r="R355" s="77"/>
      <c r="S355" s="76"/>
      <c r="T355" s="77"/>
      <c r="U355" s="57">
        <f t="shared" si="61"/>
        <v>0</v>
      </c>
      <c r="V355" s="63">
        <f t="shared" si="61"/>
        <v>0</v>
      </c>
      <c r="W355" s="64">
        <f t="shared" si="62"/>
        <v>0</v>
      </c>
      <c r="X355" s="65">
        <f t="shared" si="63"/>
        <v>0</v>
      </c>
      <c r="Y355" s="66">
        <f t="shared" si="64"/>
        <v>0</v>
      </c>
    </row>
    <row r="356" spans="1:25" ht="59.25" customHeight="1" x14ac:dyDescent="0.25">
      <c r="A356" s="67">
        <v>8</v>
      </c>
      <c r="B356" s="68" t="s">
        <v>117</v>
      </c>
      <c r="C356" s="142"/>
      <c r="D356" s="144"/>
      <c r="E356" s="69"/>
      <c r="F356" s="70"/>
      <c r="G356" s="71"/>
      <c r="H356" s="72"/>
      <c r="I356" s="71">
        <v>45</v>
      </c>
      <c r="J356" s="73">
        <v>548272.48</v>
      </c>
      <c r="K356" s="57">
        <f t="shared" si="60"/>
        <v>45</v>
      </c>
      <c r="L356" s="58">
        <f t="shared" si="60"/>
        <v>548272.48</v>
      </c>
      <c r="M356" s="74"/>
      <c r="N356" s="75"/>
      <c r="O356" s="74">
        <v>0</v>
      </c>
      <c r="P356" s="75">
        <v>0</v>
      </c>
      <c r="Q356" s="76"/>
      <c r="R356" s="77"/>
      <c r="S356" s="76">
        <v>41</v>
      </c>
      <c r="T356" s="77">
        <v>407420.92</v>
      </c>
      <c r="U356" s="57">
        <f t="shared" si="61"/>
        <v>41</v>
      </c>
      <c r="V356" s="63">
        <f t="shared" si="61"/>
        <v>407420.92</v>
      </c>
      <c r="W356" s="64">
        <f t="shared" si="62"/>
        <v>0</v>
      </c>
      <c r="X356" s="65">
        <f t="shared" si="63"/>
        <v>0.74309934359645413</v>
      </c>
      <c r="Y356" s="66">
        <f t="shared" si="64"/>
        <v>0.74309934359645413</v>
      </c>
    </row>
    <row r="357" spans="1:25" ht="71.25" customHeight="1" x14ac:dyDescent="0.25">
      <c r="A357" s="67">
        <v>9</v>
      </c>
      <c r="B357" s="68" t="s">
        <v>35</v>
      </c>
      <c r="C357" s="142"/>
      <c r="D357" s="144"/>
      <c r="E357" s="69">
        <v>12</v>
      </c>
      <c r="F357" s="70">
        <v>576738.49</v>
      </c>
      <c r="G357" s="71">
        <v>6</v>
      </c>
      <c r="H357" s="72">
        <v>235302.03000000003</v>
      </c>
      <c r="I357" s="71">
        <v>4</v>
      </c>
      <c r="J357" s="73">
        <v>217000</v>
      </c>
      <c r="K357" s="57">
        <f t="shared" si="60"/>
        <v>10</v>
      </c>
      <c r="L357" s="58">
        <f t="shared" si="60"/>
        <v>452302.03</v>
      </c>
      <c r="M357" s="74">
        <v>0</v>
      </c>
      <c r="N357" s="75">
        <v>0</v>
      </c>
      <c r="O357" s="74">
        <v>0</v>
      </c>
      <c r="P357" s="75">
        <v>0</v>
      </c>
      <c r="Q357" s="76">
        <v>6</v>
      </c>
      <c r="R357" s="77">
        <v>204272.56</v>
      </c>
      <c r="S357" s="76">
        <v>3</v>
      </c>
      <c r="T357" s="77">
        <v>163829.79</v>
      </c>
      <c r="U357" s="57">
        <f t="shared" si="61"/>
        <v>9</v>
      </c>
      <c r="V357" s="63">
        <f t="shared" si="61"/>
        <v>368102.35</v>
      </c>
      <c r="W357" s="64">
        <f t="shared" si="62"/>
        <v>0.86812918698576458</v>
      </c>
      <c r="X357" s="65">
        <f t="shared" si="63"/>
        <v>0.75497599078341016</v>
      </c>
      <c r="Y357" s="66">
        <f t="shared" si="64"/>
        <v>0.8138419144393404</v>
      </c>
    </row>
    <row r="358" spans="1:25" ht="92.25" customHeight="1" x14ac:dyDescent="0.25">
      <c r="A358" s="67">
        <v>10</v>
      </c>
      <c r="B358" s="68" t="s">
        <v>36</v>
      </c>
      <c r="C358" s="142"/>
      <c r="D358" s="144"/>
      <c r="E358" s="69">
        <v>19</v>
      </c>
      <c r="F358" s="70">
        <v>653074.22</v>
      </c>
      <c r="G358" s="71">
        <v>9</v>
      </c>
      <c r="H358" s="72">
        <v>177871.69</v>
      </c>
      <c r="I358" s="71">
        <v>7</v>
      </c>
      <c r="J358" s="73">
        <v>629880</v>
      </c>
      <c r="K358" s="57">
        <f t="shared" si="60"/>
        <v>16</v>
      </c>
      <c r="L358" s="58">
        <f t="shared" si="60"/>
        <v>807751.69</v>
      </c>
      <c r="M358" s="74">
        <v>0</v>
      </c>
      <c r="N358" s="75">
        <v>0</v>
      </c>
      <c r="O358" s="74">
        <v>0</v>
      </c>
      <c r="P358" s="75">
        <v>0</v>
      </c>
      <c r="Q358" s="76">
        <v>9</v>
      </c>
      <c r="R358" s="77">
        <v>153773.57</v>
      </c>
      <c r="S358" s="76">
        <v>7</v>
      </c>
      <c r="T358" s="77">
        <v>626790.41</v>
      </c>
      <c r="U358" s="57">
        <f t="shared" si="61"/>
        <v>16</v>
      </c>
      <c r="V358" s="63">
        <f t="shared" si="61"/>
        <v>780563.98</v>
      </c>
      <c r="W358" s="64">
        <f t="shared" si="62"/>
        <v>0.86451964334515519</v>
      </c>
      <c r="X358" s="65">
        <f t="shared" si="63"/>
        <v>0.99509495459452602</v>
      </c>
      <c r="Y358" s="66">
        <f t="shared" si="64"/>
        <v>0.96634150031923804</v>
      </c>
    </row>
    <row r="359" spans="1:25" ht="153.75" customHeight="1" x14ac:dyDescent="0.25">
      <c r="A359" s="67">
        <v>11</v>
      </c>
      <c r="B359" s="68" t="s">
        <v>37</v>
      </c>
      <c r="C359" s="142"/>
      <c r="D359" s="144"/>
      <c r="E359" s="69">
        <v>45</v>
      </c>
      <c r="F359" s="70">
        <v>1317153.06</v>
      </c>
      <c r="G359" s="71">
        <v>23</v>
      </c>
      <c r="H359" s="72">
        <v>550741.15999999992</v>
      </c>
      <c r="I359" s="71">
        <v>0</v>
      </c>
      <c r="J359" s="73">
        <v>0</v>
      </c>
      <c r="K359" s="57">
        <f t="shared" si="60"/>
        <v>23</v>
      </c>
      <c r="L359" s="58">
        <f t="shared" si="60"/>
        <v>550741.15999999992</v>
      </c>
      <c r="M359" s="74">
        <v>0</v>
      </c>
      <c r="N359" s="75">
        <v>0</v>
      </c>
      <c r="O359" s="74">
        <v>0</v>
      </c>
      <c r="P359" s="75">
        <v>0</v>
      </c>
      <c r="Q359" s="76">
        <v>23</v>
      </c>
      <c r="R359" s="77">
        <v>505153.24</v>
      </c>
      <c r="S359" s="76">
        <v>0</v>
      </c>
      <c r="T359" s="77">
        <v>0</v>
      </c>
      <c r="U359" s="57">
        <f t="shared" si="61"/>
        <v>23</v>
      </c>
      <c r="V359" s="63">
        <f t="shared" si="61"/>
        <v>505153.24</v>
      </c>
      <c r="W359" s="64">
        <f t="shared" si="62"/>
        <v>0.91722441809143163</v>
      </c>
      <c r="X359" s="65">
        <f t="shared" si="63"/>
        <v>0</v>
      </c>
      <c r="Y359" s="66">
        <f t="shared" si="64"/>
        <v>0.91722441809143163</v>
      </c>
    </row>
    <row r="360" spans="1:25" ht="87" customHeight="1" x14ac:dyDescent="0.25">
      <c r="A360" s="67">
        <v>12</v>
      </c>
      <c r="B360" s="68" t="s">
        <v>38</v>
      </c>
      <c r="C360" s="142"/>
      <c r="D360" s="144"/>
      <c r="E360" s="69">
        <v>9</v>
      </c>
      <c r="F360" s="70">
        <v>204025.73</v>
      </c>
      <c r="G360" s="71">
        <v>2</v>
      </c>
      <c r="H360" s="72">
        <v>60919.9</v>
      </c>
      <c r="I360" s="71">
        <v>0</v>
      </c>
      <c r="J360" s="73">
        <v>0</v>
      </c>
      <c r="K360" s="57">
        <f t="shared" si="60"/>
        <v>2</v>
      </c>
      <c r="L360" s="58">
        <f t="shared" si="60"/>
        <v>60919.9</v>
      </c>
      <c r="M360" s="74">
        <v>0</v>
      </c>
      <c r="N360" s="75">
        <v>0</v>
      </c>
      <c r="O360" s="74">
        <v>0</v>
      </c>
      <c r="P360" s="75">
        <v>0</v>
      </c>
      <c r="Q360" s="76">
        <v>2</v>
      </c>
      <c r="R360" s="77">
        <v>42204.54</v>
      </c>
      <c r="S360" s="76">
        <v>0</v>
      </c>
      <c r="T360" s="77">
        <v>0</v>
      </c>
      <c r="U360" s="57">
        <f t="shared" si="61"/>
        <v>2</v>
      </c>
      <c r="V360" s="63">
        <f t="shared" si="61"/>
        <v>42204.54</v>
      </c>
      <c r="W360" s="64">
        <f t="shared" si="62"/>
        <v>0.69278741429319479</v>
      </c>
      <c r="X360" s="65">
        <f t="shared" si="63"/>
        <v>0</v>
      </c>
      <c r="Y360" s="66">
        <f t="shared" si="64"/>
        <v>0.69278741429319479</v>
      </c>
    </row>
    <row r="361" spans="1:25" ht="62.25" customHeight="1" thickBot="1" x14ac:dyDescent="0.3">
      <c r="A361" s="78">
        <v>13</v>
      </c>
      <c r="B361" s="79" t="s">
        <v>39</v>
      </c>
      <c r="C361" s="143"/>
      <c r="D361" s="145"/>
      <c r="E361" s="80">
        <v>31</v>
      </c>
      <c r="F361" s="81">
        <v>695796.85</v>
      </c>
      <c r="G361" s="82">
        <v>9</v>
      </c>
      <c r="H361" s="83">
        <v>199018.32</v>
      </c>
      <c r="I361" s="82">
        <v>4</v>
      </c>
      <c r="J361" s="84">
        <v>167407.59</v>
      </c>
      <c r="K361" s="85">
        <f t="shared" si="60"/>
        <v>13</v>
      </c>
      <c r="L361" s="86">
        <f t="shared" si="60"/>
        <v>366425.91000000003</v>
      </c>
      <c r="M361" s="87">
        <v>0</v>
      </c>
      <c r="N361" s="88">
        <v>0</v>
      </c>
      <c r="O361" s="87">
        <v>0</v>
      </c>
      <c r="P361" s="88">
        <v>0</v>
      </c>
      <c r="Q361" s="89">
        <v>9</v>
      </c>
      <c r="R361" s="90">
        <v>193902</v>
      </c>
      <c r="S361" s="89">
        <v>4</v>
      </c>
      <c r="T361" s="90">
        <v>153058.29</v>
      </c>
      <c r="U361" s="57">
        <f t="shared" si="61"/>
        <v>13</v>
      </c>
      <c r="V361" s="63">
        <f t="shared" si="61"/>
        <v>346960.29000000004</v>
      </c>
      <c r="W361" s="64">
        <f t="shared" si="62"/>
        <v>0.9742922159125853</v>
      </c>
      <c r="X361" s="65">
        <f t="shared" si="63"/>
        <v>0.91428524835701896</v>
      </c>
      <c r="Y361" s="66">
        <f t="shared" si="64"/>
        <v>0.94687706445212894</v>
      </c>
    </row>
    <row r="362" spans="1:25" ht="29.25" customHeight="1" thickBot="1" x14ac:dyDescent="0.3">
      <c r="A362" s="123" t="s">
        <v>118</v>
      </c>
      <c r="B362" s="124"/>
      <c r="C362" s="91">
        <f>C349</f>
        <v>5621072.870000001</v>
      </c>
      <c r="D362" s="91">
        <f>D349</f>
        <v>419509.60000000056</v>
      </c>
      <c r="E362" s="92">
        <f>SUM(E349:E361)</f>
        <v>220</v>
      </c>
      <c r="F362" s="93">
        <f>SUM(F349:F361)</f>
        <v>8064553.3499999996</v>
      </c>
      <c r="G362" s="92">
        <f>SUM(G349:G361)</f>
        <v>110</v>
      </c>
      <c r="H362" s="93">
        <f>SUM(H349:H361)</f>
        <v>3676303.7499999991</v>
      </c>
      <c r="I362" s="92">
        <f t="shared" ref="I362:V362" si="65">SUM(I349:I361)</f>
        <v>70</v>
      </c>
      <c r="J362" s="93">
        <f t="shared" si="65"/>
        <v>1944769.12</v>
      </c>
      <c r="K362" s="92">
        <f t="shared" si="65"/>
        <v>180</v>
      </c>
      <c r="L362" s="93">
        <f t="shared" si="65"/>
        <v>5621072.870000001</v>
      </c>
      <c r="M362" s="92">
        <f t="shared" si="65"/>
        <v>0</v>
      </c>
      <c r="N362" s="94">
        <f t="shared" si="65"/>
        <v>0</v>
      </c>
      <c r="O362" s="95">
        <f t="shared" si="65"/>
        <v>0</v>
      </c>
      <c r="P362" s="96">
        <f t="shared" si="65"/>
        <v>0</v>
      </c>
      <c r="Q362" s="95">
        <f t="shared" si="65"/>
        <v>110</v>
      </c>
      <c r="R362" s="97">
        <f t="shared" si="65"/>
        <v>3444682.7300000004</v>
      </c>
      <c r="S362" s="95">
        <f t="shared" si="65"/>
        <v>67</v>
      </c>
      <c r="T362" s="97">
        <f t="shared" si="65"/>
        <v>1756880.54</v>
      </c>
      <c r="U362" s="95">
        <f t="shared" si="65"/>
        <v>177</v>
      </c>
      <c r="V362" s="97">
        <f t="shared" si="65"/>
        <v>5201563.2700000005</v>
      </c>
      <c r="W362" s="98">
        <f>IFERROR(R362/H362,0)</f>
        <v>0.93699622344862044</v>
      </c>
      <c r="X362" s="99">
        <f t="shared" si="63"/>
        <v>0.90338771936074347</v>
      </c>
      <c r="Y362" s="99">
        <f t="shared" si="64"/>
        <v>0.92536841103075751</v>
      </c>
    </row>
    <row r="363" spans="1:25" ht="29.25" customHeight="1" thickBot="1" x14ac:dyDescent="0.3">
      <c r="A363" s="100"/>
      <c r="B363" s="101" t="s">
        <v>28</v>
      </c>
      <c r="C363" s="102"/>
      <c r="D363" s="102"/>
      <c r="E363" s="102"/>
      <c r="F363" s="102"/>
      <c r="G363" s="102"/>
      <c r="H363" s="102"/>
      <c r="I363" s="102"/>
      <c r="J363" s="102"/>
      <c r="K363" s="102"/>
      <c r="L363" s="102"/>
      <c r="M363" s="102"/>
      <c r="N363" s="102"/>
      <c r="O363" s="102"/>
      <c r="P363" s="102"/>
      <c r="Q363" s="102"/>
      <c r="R363" s="102"/>
      <c r="S363" s="102"/>
      <c r="T363" s="102"/>
      <c r="U363" s="102"/>
      <c r="V363" s="103">
        <v>2214234.9300000002</v>
      </c>
      <c r="W363" s="104"/>
      <c r="X363" s="104"/>
      <c r="Y363" s="105"/>
    </row>
    <row r="364" spans="1:25" ht="29.25" customHeight="1" thickBot="1" x14ac:dyDescent="0.45">
      <c r="A364" s="106"/>
      <c r="B364" s="106"/>
      <c r="C364" s="107"/>
      <c r="D364" s="107"/>
      <c r="E364" s="108"/>
      <c r="F364" s="107"/>
      <c r="G364" s="108"/>
      <c r="H364" s="109"/>
      <c r="I364" s="110"/>
      <c r="J364" s="109"/>
      <c r="K364" s="111"/>
      <c r="L364" s="109"/>
      <c r="M364" s="110"/>
      <c r="N364" s="109"/>
      <c r="O364" s="110"/>
      <c r="P364" s="109"/>
      <c r="Q364" s="110"/>
      <c r="R364" s="109"/>
      <c r="S364" s="110"/>
      <c r="T364" s="112" t="s">
        <v>119</v>
      </c>
      <c r="U364" s="113">
        <v>4.4112999999999998</v>
      </c>
      <c r="V364" s="114">
        <f>(V362+P362)/U364</f>
        <v>1179145.2111622426</v>
      </c>
      <c r="W364" s="115"/>
      <c r="X364" s="115"/>
      <c r="Y364" s="116"/>
    </row>
    <row r="365" spans="1:25" ht="15.75" thickTop="1" x14ac:dyDescent="0.25">
      <c r="A365" s="125" t="s">
        <v>120</v>
      </c>
      <c r="B365" s="126"/>
      <c r="C365" s="126"/>
      <c r="D365" s="126"/>
      <c r="E365" s="126"/>
      <c r="F365" s="126"/>
      <c r="G365" s="126"/>
      <c r="H365" s="126"/>
      <c r="I365" s="126"/>
      <c r="J365" s="126"/>
      <c r="K365" s="126"/>
      <c r="L365" s="126"/>
      <c r="M365" s="126"/>
      <c r="N365" s="126"/>
      <c r="O365" s="127"/>
      <c r="P365" s="117"/>
      <c r="U365" s="21"/>
    </row>
    <row r="366" spans="1:25" ht="18.75" x14ac:dyDescent="0.3">
      <c r="A366" s="128"/>
      <c r="B366" s="129"/>
      <c r="C366" s="129"/>
      <c r="D366" s="129"/>
      <c r="E366" s="129"/>
      <c r="F366" s="129"/>
      <c r="G366" s="129"/>
      <c r="H366" s="129"/>
      <c r="I366" s="129"/>
      <c r="J366" s="129"/>
      <c r="K366" s="129"/>
      <c r="L366" s="129"/>
      <c r="M366" s="129"/>
      <c r="N366" s="129"/>
      <c r="O366" s="130"/>
      <c r="P366" s="117"/>
      <c r="T366" s="118"/>
      <c r="U366" s="21"/>
    </row>
    <row r="367" spans="1:25" ht="15.75" x14ac:dyDescent="0.25">
      <c r="A367" s="128"/>
      <c r="B367" s="129"/>
      <c r="C367" s="129"/>
      <c r="D367" s="129"/>
      <c r="E367" s="129"/>
      <c r="F367" s="129"/>
      <c r="G367" s="129"/>
      <c r="H367" s="129"/>
      <c r="I367" s="129"/>
      <c r="J367" s="129"/>
      <c r="K367" s="129"/>
      <c r="L367" s="129"/>
      <c r="M367" s="129"/>
      <c r="N367" s="129"/>
      <c r="O367" s="130"/>
      <c r="P367" s="117"/>
      <c r="S367" s="119"/>
      <c r="T367" s="120"/>
      <c r="U367" s="21"/>
    </row>
    <row r="368" spans="1:25" ht="15.75" x14ac:dyDescent="0.25">
      <c r="A368" s="128"/>
      <c r="B368" s="129"/>
      <c r="C368" s="129"/>
      <c r="D368" s="129"/>
      <c r="E368" s="129"/>
      <c r="F368" s="129"/>
      <c r="G368" s="129"/>
      <c r="H368" s="129"/>
      <c r="I368" s="129"/>
      <c r="J368" s="129"/>
      <c r="K368" s="129"/>
      <c r="L368" s="129"/>
      <c r="M368" s="129"/>
      <c r="N368" s="129"/>
      <c r="O368" s="130"/>
      <c r="P368" s="117"/>
      <c r="S368" s="119"/>
      <c r="T368" s="121"/>
      <c r="U368" s="21"/>
    </row>
    <row r="369" spans="1:25" ht="15.75" x14ac:dyDescent="0.25">
      <c r="A369" s="128"/>
      <c r="B369" s="129"/>
      <c r="C369" s="129"/>
      <c r="D369" s="129"/>
      <c r="E369" s="129"/>
      <c r="F369" s="129"/>
      <c r="G369" s="129"/>
      <c r="H369" s="129"/>
      <c r="I369" s="129"/>
      <c r="J369" s="129"/>
      <c r="K369" s="129"/>
      <c r="L369" s="129"/>
      <c r="M369" s="129"/>
      <c r="N369" s="129"/>
      <c r="O369" s="130"/>
      <c r="P369" s="117"/>
      <c r="S369" s="119"/>
      <c r="T369" s="121"/>
      <c r="U369" s="21"/>
    </row>
    <row r="370" spans="1:25" ht="15.75" x14ac:dyDescent="0.25">
      <c r="A370" s="128"/>
      <c r="B370" s="129"/>
      <c r="C370" s="129"/>
      <c r="D370" s="129"/>
      <c r="E370" s="129"/>
      <c r="F370" s="129"/>
      <c r="G370" s="129"/>
      <c r="H370" s="129"/>
      <c r="I370" s="129"/>
      <c r="J370" s="129"/>
      <c r="K370" s="129"/>
      <c r="L370" s="129"/>
      <c r="M370" s="129"/>
      <c r="N370" s="129"/>
      <c r="O370" s="130"/>
      <c r="P370" s="117"/>
      <c r="S370" s="119"/>
      <c r="T370" s="121"/>
      <c r="U370" s="21"/>
    </row>
    <row r="371" spans="1:25" ht="15.75" x14ac:dyDescent="0.25">
      <c r="A371" s="128"/>
      <c r="B371" s="129"/>
      <c r="C371" s="129"/>
      <c r="D371" s="129"/>
      <c r="E371" s="129"/>
      <c r="F371" s="129"/>
      <c r="G371" s="129"/>
      <c r="H371" s="129"/>
      <c r="I371" s="129"/>
      <c r="J371" s="129"/>
      <c r="K371" s="129"/>
      <c r="L371" s="129"/>
      <c r="M371" s="129"/>
      <c r="N371" s="129"/>
      <c r="O371" s="130"/>
      <c r="P371" s="117"/>
      <c r="S371" s="119"/>
      <c r="T371" s="122"/>
      <c r="U371" s="21"/>
    </row>
    <row r="372" spans="1:25" x14ac:dyDescent="0.25">
      <c r="A372" s="128"/>
      <c r="B372" s="129"/>
      <c r="C372" s="129"/>
      <c r="D372" s="129"/>
      <c r="E372" s="129"/>
      <c r="F372" s="129"/>
      <c r="G372" s="129"/>
      <c r="H372" s="129"/>
      <c r="I372" s="129"/>
      <c r="J372" s="129"/>
      <c r="K372" s="129"/>
      <c r="L372" s="129"/>
      <c r="M372" s="129"/>
      <c r="N372" s="129"/>
      <c r="O372" s="130"/>
      <c r="P372" s="117"/>
      <c r="U372" s="21"/>
    </row>
    <row r="373" spans="1:25" ht="15.75" thickBot="1" x14ac:dyDescent="0.3">
      <c r="A373" s="131"/>
      <c r="B373" s="132"/>
      <c r="C373" s="132"/>
      <c r="D373" s="132"/>
      <c r="E373" s="132"/>
      <c r="F373" s="132"/>
      <c r="G373" s="132"/>
      <c r="H373" s="132"/>
      <c r="I373" s="132"/>
      <c r="J373" s="132"/>
      <c r="K373" s="132"/>
      <c r="L373" s="132"/>
      <c r="M373" s="132"/>
      <c r="N373" s="132"/>
      <c r="O373" s="133"/>
      <c r="P373" s="117"/>
      <c r="U373" s="21"/>
    </row>
    <row r="374" spans="1:25" ht="15.75" thickTop="1" x14ac:dyDescent="0.25">
      <c r="K374" s="21"/>
      <c r="U374" s="21"/>
    </row>
    <row r="377" spans="1:25" ht="26.25" x14ac:dyDescent="0.4">
      <c r="A377" s="25"/>
      <c r="B377" s="26" t="s">
        <v>131</v>
      </c>
      <c r="C377" s="27"/>
      <c r="D377" s="27"/>
      <c r="E377" s="27"/>
      <c r="F377" s="28"/>
      <c r="G377" s="27"/>
      <c r="H377" s="28"/>
      <c r="I377" s="29"/>
      <c r="J377" s="28"/>
      <c r="K377" s="29"/>
      <c r="L377" s="28"/>
      <c r="M377" s="29"/>
      <c r="N377" s="28"/>
      <c r="O377" s="27"/>
      <c r="P377" s="28"/>
      <c r="Q377" s="27"/>
      <c r="R377" s="28"/>
      <c r="S377" s="29"/>
      <c r="T377" s="28"/>
      <c r="U377" s="27"/>
      <c r="V377" s="28"/>
      <c r="W377" s="28"/>
      <c r="X377" s="29"/>
      <c r="Y377" s="28"/>
    </row>
    <row r="378" spans="1:25" ht="15.75" thickBot="1" x14ac:dyDescent="0.3"/>
    <row r="379" spans="1:25" ht="52.5" customHeight="1" thickBot="1" x14ac:dyDescent="0.3">
      <c r="A379" s="169" t="s">
        <v>159</v>
      </c>
      <c r="B379" s="170"/>
      <c r="C379" s="173" t="s">
        <v>102</v>
      </c>
      <c r="D379" s="174"/>
      <c r="E379" s="175" t="s">
        <v>0</v>
      </c>
      <c r="F379" s="176"/>
      <c r="G379" s="177" t="s">
        <v>103</v>
      </c>
      <c r="H379" s="177"/>
      <c r="I379" s="177"/>
      <c r="J379" s="177"/>
      <c r="K379" s="177"/>
      <c r="L379" s="178"/>
      <c r="M379" s="179" t="s">
        <v>104</v>
      </c>
      <c r="N379" s="180"/>
      <c r="O379" s="180"/>
      <c r="P379" s="181"/>
      <c r="Q379" s="154" t="s">
        <v>105</v>
      </c>
      <c r="R379" s="152"/>
      <c r="S379" s="152"/>
      <c r="T379" s="152"/>
      <c r="U379" s="152"/>
      <c r="V379" s="153"/>
      <c r="W379" s="155" t="s">
        <v>106</v>
      </c>
      <c r="X379" s="156"/>
      <c r="Y379" s="138"/>
    </row>
    <row r="380" spans="1:25" ht="52.5" customHeight="1" thickBot="1" x14ac:dyDescent="0.3">
      <c r="A380" s="171"/>
      <c r="B380" s="172"/>
      <c r="C380" s="157" t="s">
        <v>107</v>
      </c>
      <c r="D380" s="159" t="s">
        <v>108</v>
      </c>
      <c r="E380" s="161" t="s">
        <v>10</v>
      </c>
      <c r="F380" s="161" t="s">
        <v>11</v>
      </c>
      <c r="G380" s="163" t="s">
        <v>12</v>
      </c>
      <c r="H380" s="165" t="s">
        <v>13</v>
      </c>
      <c r="I380" s="165" t="s">
        <v>14</v>
      </c>
      <c r="J380" s="167" t="s">
        <v>15</v>
      </c>
      <c r="K380" s="146" t="s">
        <v>2</v>
      </c>
      <c r="L380" s="147"/>
      <c r="M380" s="148" t="s">
        <v>109</v>
      </c>
      <c r="N380" s="149"/>
      <c r="O380" s="148" t="s">
        <v>110</v>
      </c>
      <c r="P380" s="149"/>
      <c r="Q380" s="150" t="s">
        <v>111</v>
      </c>
      <c r="R380" s="151"/>
      <c r="S380" s="152" t="s">
        <v>112</v>
      </c>
      <c r="T380" s="153"/>
      <c r="U380" s="154" t="s">
        <v>2</v>
      </c>
      <c r="V380" s="153"/>
      <c r="W380" s="134" t="s">
        <v>113</v>
      </c>
      <c r="X380" s="136" t="s">
        <v>114</v>
      </c>
      <c r="Y380" s="138" t="s">
        <v>115</v>
      </c>
    </row>
    <row r="381" spans="1:25" ht="139.5" customHeight="1" thickBot="1" x14ac:dyDescent="0.3">
      <c r="A381" s="171"/>
      <c r="B381" s="172"/>
      <c r="C381" s="158"/>
      <c r="D381" s="160"/>
      <c r="E381" s="162"/>
      <c r="F381" s="162"/>
      <c r="G381" s="164"/>
      <c r="H381" s="166"/>
      <c r="I381" s="166"/>
      <c r="J381" s="168"/>
      <c r="K381" s="30" t="s">
        <v>16</v>
      </c>
      <c r="L381" s="31" t="s">
        <v>17</v>
      </c>
      <c r="M381" s="32" t="s">
        <v>18</v>
      </c>
      <c r="N381" s="33" t="s">
        <v>19</v>
      </c>
      <c r="O381" s="32" t="s">
        <v>20</v>
      </c>
      <c r="P381" s="33" t="s">
        <v>21</v>
      </c>
      <c r="Q381" s="34" t="s">
        <v>12</v>
      </c>
      <c r="R381" s="35" t="s">
        <v>13</v>
      </c>
      <c r="S381" s="36" t="s">
        <v>22</v>
      </c>
      <c r="T381" s="37" t="s">
        <v>23</v>
      </c>
      <c r="U381" s="38" t="s">
        <v>24</v>
      </c>
      <c r="V381" s="39" t="s">
        <v>25</v>
      </c>
      <c r="W381" s="135"/>
      <c r="X381" s="137"/>
      <c r="Y381" s="139"/>
    </row>
    <row r="382" spans="1:25" ht="38.25" customHeight="1" thickBot="1" x14ac:dyDescent="0.3">
      <c r="A382" s="140">
        <v>1</v>
      </c>
      <c r="B382" s="141"/>
      <c r="C382" s="40">
        <v>2</v>
      </c>
      <c r="D382" s="41">
        <v>3</v>
      </c>
      <c r="E382" s="42">
        <v>4</v>
      </c>
      <c r="F382" s="43">
        <v>5</v>
      </c>
      <c r="G382" s="44">
        <v>6</v>
      </c>
      <c r="H382" s="45">
        <v>7</v>
      </c>
      <c r="I382" s="45">
        <v>8</v>
      </c>
      <c r="J382" s="45">
        <v>9</v>
      </c>
      <c r="K382" s="45">
        <v>10</v>
      </c>
      <c r="L382" s="45">
        <v>11</v>
      </c>
      <c r="M382" s="46">
        <v>12</v>
      </c>
      <c r="N382" s="46">
        <v>13</v>
      </c>
      <c r="O382" s="46">
        <v>14</v>
      </c>
      <c r="P382" s="46">
        <v>15</v>
      </c>
      <c r="Q382" s="47">
        <v>16</v>
      </c>
      <c r="R382" s="47">
        <v>17</v>
      </c>
      <c r="S382" s="47">
        <v>18</v>
      </c>
      <c r="T382" s="47">
        <v>19</v>
      </c>
      <c r="U382" s="47">
        <v>20</v>
      </c>
      <c r="V382" s="47">
        <v>21</v>
      </c>
      <c r="W382" s="48">
        <v>22</v>
      </c>
      <c r="X382" s="48">
        <v>23</v>
      </c>
      <c r="Y382" s="49">
        <v>24</v>
      </c>
    </row>
    <row r="383" spans="1:25" ht="108.75" customHeight="1" x14ac:dyDescent="0.25">
      <c r="A383" s="50">
        <v>1</v>
      </c>
      <c r="B383" s="51" t="s">
        <v>116</v>
      </c>
      <c r="C383" s="142">
        <f>L396</f>
        <v>5396057.9000000004</v>
      </c>
      <c r="D383" s="144">
        <f>C383-V396</f>
        <v>477185.90000000037</v>
      </c>
      <c r="E383" s="52"/>
      <c r="F383" s="53"/>
      <c r="G383" s="54"/>
      <c r="H383" s="55"/>
      <c r="I383" s="54"/>
      <c r="J383" s="56"/>
      <c r="K383" s="57">
        <f>G383+I383</f>
        <v>0</v>
      </c>
      <c r="L383" s="58">
        <f>H383+J383</f>
        <v>0</v>
      </c>
      <c r="M383" s="59"/>
      <c r="N383" s="60"/>
      <c r="O383" s="59"/>
      <c r="P383" s="60"/>
      <c r="Q383" s="61"/>
      <c r="R383" s="62"/>
      <c r="S383" s="61"/>
      <c r="T383" s="62"/>
      <c r="U383" s="57">
        <f>Q383+S383</f>
        <v>0</v>
      </c>
      <c r="V383" s="63">
        <f>R383+T383</f>
        <v>0</v>
      </c>
      <c r="W383" s="64">
        <f>IFERROR(R383/H383,0)</f>
        <v>0</v>
      </c>
      <c r="X383" s="65">
        <f>IFERROR((T383+P383)/J383,0)</f>
        <v>0</v>
      </c>
      <c r="Y383" s="66">
        <f>IFERROR((V383+P383)/L383,0)</f>
        <v>0</v>
      </c>
    </row>
    <row r="384" spans="1:25" ht="87" customHeight="1" x14ac:dyDescent="0.25">
      <c r="A384" s="67">
        <v>2</v>
      </c>
      <c r="B384" s="68" t="s">
        <v>54</v>
      </c>
      <c r="C384" s="142"/>
      <c r="D384" s="144"/>
      <c r="E384" s="69"/>
      <c r="F384" s="70"/>
      <c r="G384" s="71"/>
      <c r="H384" s="72"/>
      <c r="I384" s="71"/>
      <c r="J384" s="73"/>
      <c r="K384" s="57">
        <f t="shared" ref="K384:L395" si="66">G384+I384</f>
        <v>0</v>
      </c>
      <c r="L384" s="58">
        <f t="shared" si="66"/>
        <v>0</v>
      </c>
      <c r="M384" s="74"/>
      <c r="N384" s="75"/>
      <c r="O384" s="74"/>
      <c r="P384" s="75"/>
      <c r="Q384" s="76"/>
      <c r="R384" s="77"/>
      <c r="S384" s="76"/>
      <c r="T384" s="77"/>
      <c r="U384" s="57">
        <f t="shared" ref="U384:V395" si="67">Q384+S384</f>
        <v>0</v>
      </c>
      <c r="V384" s="63">
        <f>R384+T384</f>
        <v>0</v>
      </c>
      <c r="W384" s="64">
        <f t="shared" ref="W384:W395" si="68">IFERROR(R384/H384,0)</f>
        <v>0</v>
      </c>
      <c r="X384" s="65">
        <f t="shared" ref="X384:X396" si="69">IFERROR((T384+P384)/J384,0)</f>
        <v>0</v>
      </c>
      <c r="Y384" s="66">
        <f t="shared" ref="Y384:Y396" si="70">IFERROR((V384+P384)/L384,0)</f>
        <v>0</v>
      </c>
    </row>
    <row r="385" spans="1:25" ht="85.5" customHeight="1" x14ac:dyDescent="0.25">
      <c r="A385" s="67">
        <v>3</v>
      </c>
      <c r="B385" s="68" t="s">
        <v>172</v>
      </c>
      <c r="C385" s="142"/>
      <c r="D385" s="144"/>
      <c r="E385" s="69">
        <v>2</v>
      </c>
      <c r="F385" s="70">
        <v>210670.6</v>
      </c>
      <c r="G385" s="71">
        <v>0</v>
      </c>
      <c r="H385" s="72">
        <v>0</v>
      </c>
      <c r="I385" s="71">
        <v>3</v>
      </c>
      <c r="J385" s="73">
        <v>196980</v>
      </c>
      <c r="K385" s="57">
        <f t="shared" si="66"/>
        <v>3</v>
      </c>
      <c r="L385" s="58">
        <f t="shared" si="66"/>
        <v>196980</v>
      </c>
      <c r="M385" s="74">
        <v>0</v>
      </c>
      <c r="N385" s="75">
        <v>0</v>
      </c>
      <c r="O385" s="74">
        <v>0</v>
      </c>
      <c r="P385" s="75">
        <v>0</v>
      </c>
      <c r="Q385" s="76">
        <v>0</v>
      </c>
      <c r="R385" s="77">
        <v>0</v>
      </c>
      <c r="S385" s="76">
        <v>3</v>
      </c>
      <c r="T385" s="77">
        <v>132503.9</v>
      </c>
      <c r="U385" s="57">
        <f t="shared" si="67"/>
        <v>3</v>
      </c>
      <c r="V385" s="63">
        <f t="shared" si="67"/>
        <v>132503.9</v>
      </c>
      <c r="W385" s="64">
        <f t="shared" si="68"/>
        <v>0</v>
      </c>
      <c r="X385" s="65">
        <f t="shared" si="69"/>
        <v>0.67267692151487457</v>
      </c>
      <c r="Y385" s="66">
        <f t="shared" si="70"/>
        <v>0.67267692151487457</v>
      </c>
    </row>
    <row r="386" spans="1:25" ht="137.25" customHeight="1" x14ac:dyDescent="0.25">
      <c r="A386" s="67">
        <v>4</v>
      </c>
      <c r="B386" s="68" t="s">
        <v>32</v>
      </c>
      <c r="C386" s="142"/>
      <c r="D386" s="144"/>
      <c r="E386" s="69">
        <v>12</v>
      </c>
      <c r="F386" s="70">
        <v>510073.78</v>
      </c>
      <c r="G386" s="71">
        <v>6</v>
      </c>
      <c r="H386" s="72">
        <v>268246.24</v>
      </c>
      <c r="I386" s="71">
        <v>0</v>
      </c>
      <c r="J386" s="73">
        <v>0</v>
      </c>
      <c r="K386" s="57">
        <f t="shared" si="66"/>
        <v>6</v>
      </c>
      <c r="L386" s="58">
        <f t="shared" si="66"/>
        <v>268246.24</v>
      </c>
      <c r="M386" s="74">
        <v>0</v>
      </c>
      <c r="N386" s="75">
        <v>0</v>
      </c>
      <c r="O386" s="74">
        <v>0</v>
      </c>
      <c r="P386" s="75">
        <v>0</v>
      </c>
      <c r="Q386" s="76">
        <v>6</v>
      </c>
      <c r="R386" s="77">
        <v>259546.21</v>
      </c>
      <c r="S386" s="76">
        <v>0</v>
      </c>
      <c r="T386" s="77">
        <v>0</v>
      </c>
      <c r="U386" s="57">
        <f t="shared" si="67"/>
        <v>6</v>
      </c>
      <c r="V386" s="63">
        <f t="shared" si="67"/>
        <v>259546.21</v>
      </c>
      <c r="W386" s="64">
        <f t="shared" si="68"/>
        <v>0.96756700112553307</v>
      </c>
      <c r="X386" s="65">
        <f t="shared" si="69"/>
        <v>0</v>
      </c>
      <c r="Y386" s="66">
        <f t="shared" si="70"/>
        <v>0.96756700112553307</v>
      </c>
    </row>
    <row r="387" spans="1:25" ht="171.75" customHeight="1" x14ac:dyDescent="0.25">
      <c r="A387" s="67">
        <v>5</v>
      </c>
      <c r="B387" s="68" t="s">
        <v>71</v>
      </c>
      <c r="C387" s="142"/>
      <c r="D387" s="144"/>
      <c r="E387" s="69"/>
      <c r="F387" s="70"/>
      <c r="G387" s="71"/>
      <c r="H387" s="72"/>
      <c r="I387" s="71"/>
      <c r="J387" s="73"/>
      <c r="K387" s="57">
        <f t="shared" si="66"/>
        <v>0</v>
      </c>
      <c r="L387" s="58">
        <f t="shared" si="66"/>
        <v>0</v>
      </c>
      <c r="M387" s="74"/>
      <c r="N387" s="75"/>
      <c r="O387" s="74"/>
      <c r="P387" s="75"/>
      <c r="Q387" s="76"/>
      <c r="R387" s="77"/>
      <c r="S387" s="76"/>
      <c r="T387" s="77"/>
      <c r="U387" s="57">
        <f t="shared" si="67"/>
        <v>0</v>
      </c>
      <c r="V387" s="63">
        <f t="shared" si="67"/>
        <v>0</v>
      </c>
      <c r="W387" s="64">
        <f t="shared" si="68"/>
        <v>0</v>
      </c>
      <c r="X387" s="65">
        <f t="shared" si="69"/>
        <v>0</v>
      </c>
      <c r="Y387" s="66">
        <f t="shared" si="70"/>
        <v>0</v>
      </c>
    </row>
    <row r="388" spans="1:25" ht="116.25" customHeight="1" x14ac:dyDescent="0.25">
      <c r="A388" s="67">
        <v>6</v>
      </c>
      <c r="B388" s="68" t="s">
        <v>33</v>
      </c>
      <c r="C388" s="142"/>
      <c r="D388" s="144"/>
      <c r="E388" s="69">
        <v>53</v>
      </c>
      <c r="F388" s="70">
        <v>2526834.31</v>
      </c>
      <c r="G388" s="71">
        <v>28</v>
      </c>
      <c r="H388" s="72">
        <v>1084666.1399999999</v>
      </c>
      <c r="I388" s="71">
        <v>0</v>
      </c>
      <c r="J388" s="73">
        <v>0</v>
      </c>
      <c r="K388" s="57">
        <f t="shared" si="66"/>
        <v>28</v>
      </c>
      <c r="L388" s="58">
        <f t="shared" si="66"/>
        <v>1084666.1399999999</v>
      </c>
      <c r="M388" s="74">
        <v>0</v>
      </c>
      <c r="N388" s="75">
        <v>0</v>
      </c>
      <c r="O388" s="74">
        <v>0</v>
      </c>
      <c r="P388" s="75">
        <v>0</v>
      </c>
      <c r="Q388" s="76">
        <v>28</v>
      </c>
      <c r="R388" s="77">
        <v>1021012.92</v>
      </c>
      <c r="S388" s="76">
        <v>0</v>
      </c>
      <c r="T388" s="77">
        <v>0</v>
      </c>
      <c r="U388" s="57">
        <f t="shared" si="67"/>
        <v>28</v>
      </c>
      <c r="V388" s="63">
        <f t="shared" si="67"/>
        <v>1021012.92</v>
      </c>
      <c r="W388" s="64">
        <f t="shared" si="68"/>
        <v>0.94131538023303662</v>
      </c>
      <c r="X388" s="65">
        <f t="shared" si="69"/>
        <v>0</v>
      </c>
      <c r="Y388" s="66">
        <f t="shared" si="70"/>
        <v>0.94131538023303662</v>
      </c>
    </row>
    <row r="389" spans="1:25" ht="65.25" customHeight="1" x14ac:dyDescent="0.25">
      <c r="A389" s="67">
        <v>7</v>
      </c>
      <c r="B389" s="68" t="s">
        <v>34</v>
      </c>
      <c r="C389" s="142"/>
      <c r="D389" s="144"/>
      <c r="E389" s="69"/>
      <c r="F389" s="70"/>
      <c r="G389" s="71"/>
      <c r="H389" s="72"/>
      <c r="I389" s="71"/>
      <c r="J389" s="73"/>
      <c r="K389" s="57">
        <f t="shared" si="66"/>
        <v>0</v>
      </c>
      <c r="L389" s="58">
        <f t="shared" si="66"/>
        <v>0</v>
      </c>
      <c r="M389" s="74"/>
      <c r="N389" s="75"/>
      <c r="O389" s="74"/>
      <c r="P389" s="75"/>
      <c r="Q389" s="76"/>
      <c r="R389" s="77"/>
      <c r="S389" s="76"/>
      <c r="T389" s="77"/>
      <c r="U389" s="57">
        <f t="shared" si="67"/>
        <v>0</v>
      </c>
      <c r="V389" s="63">
        <f t="shared" si="67"/>
        <v>0</v>
      </c>
      <c r="W389" s="64">
        <f t="shared" si="68"/>
        <v>0</v>
      </c>
      <c r="X389" s="65">
        <f t="shared" si="69"/>
        <v>0</v>
      </c>
      <c r="Y389" s="66">
        <f t="shared" si="70"/>
        <v>0</v>
      </c>
    </row>
    <row r="390" spans="1:25" ht="59.25" customHeight="1" x14ac:dyDescent="0.25">
      <c r="A390" s="67">
        <v>8</v>
      </c>
      <c r="B390" s="68" t="s">
        <v>117</v>
      </c>
      <c r="C390" s="142"/>
      <c r="D390" s="144"/>
      <c r="E390" s="69"/>
      <c r="F390" s="70"/>
      <c r="G390" s="71"/>
      <c r="H390" s="72"/>
      <c r="I390" s="71">
        <v>37</v>
      </c>
      <c r="J390" s="73">
        <v>642819.69999999995</v>
      </c>
      <c r="K390" s="57">
        <f t="shared" si="66"/>
        <v>37</v>
      </c>
      <c r="L390" s="58">
        <f t="shared" si="66"/>
        <v>642819.69999999995</v>
      </c>
      <c r="M390" s="74"/>
      <c r="N390" s="75"/>
      <c r="O390" s="74">
        <v>0</v>
      </c>
      <c r="P390" s="75">
        <v>0</v>
      </c>
      <c r="Q390" s="76"/>
      <c r="R390" s="77"/>
      <c r="S390" s="76">
        <v>37</v>
      </c>
      <c r="T390" s="77">
        <v>586825.13</v>
      </c>
      <c r="U390" s="57">
        <f t="shared" si="67"/>
        <v>37</v>
      </c>
      <c r="V390" s="63">
        <f t="shared" si="67"/>
        <v>586825.13</v>
      </c>
      <c r="W390" s="64">
        <f t="shared" si="68"/>
        <v>0</v>
      </c>
      <c r="X390" s="65">
        <f t="shared" si="69"/>
        <v>0.91289226201374984</v>
      </c>
      <c r="Y390" s="66">
        <f t="shared" si="70"/>
        <v>0.91289226201374984</v>
      </c>
    </row>
    <row r="391" spans="1:25" ht="71.25" customHeight="1" x14ac:dyDescent="0.25">
      <c r="A391" s="67">
        <v>9</v>
      </c>
      <c r="B391" s="68" t="s">
        <v>35</v>
      </c>
      <c r="C391" s="142"/>
      <c r="D391" s="144"/>
      <c r="E391" s="69">
        <v>8</v>
      </c>
      <c r="F391" s="70">
        <v>324959.83</v>
      </c>
      <c r="G391" s="71">
        <v>2</v>
      </c>
      <c r="H391" s="72">
        <v>91522.85</v>
      </c>
      <c r="I391" s="71">
        <v>3</v>
      </c>
      <c r="J391" s="73">
        <v>315000</v>
      </c>
      <c r="K391" s="57">
        <f t="shared" si="66"/>
        <v>5</v>
      </c>
      <c r="L391" s="58">
        <f t="shared" si="66"/>
        <v>406522.85</v>
      </c>
      <c r="M391" s="74">
        <v>0</v>
      </c>
      <c r="N391" s="75">
        <v>0</v>
      </c>
      <c r="O391" s="74">
        <v>0</v>
      </c>
      <c r="P391" s="75">
        <v>0</v>
      </c>
      <c r="Q391" s="76">
        <v>2</v>
      </c>
      <c r="R391" s="77">
        <v>89287.82</v>
      </c>
      <c r="S391" s="76">
        <v>3</v>
      </c>
      <c r="T391" s="77">
        <v>280660</v>
      </c>
      <c r="U391" s="57">
        <f t="shared" si="67"/>
        <v>5</v>
      </c>
      <c r="V391" s="63">
        <f t="shared" si="67"/>
        <v>369947.82</v>
      </c>
      <c r="W391" s="64">
        <f t="shared" si="68"/>
        <v>0.97557954106542799</v>
      </c>
      <c r="X391" s="65">
        <f t="shared" si="69"/>
        <v>0.89098412698412699</v>
      </c>
      <c r="Y391" s="66">
        <f t="shared" si="70"/>
        <v>0.910029583822902</v>
      </c>
    </row>
    <row r="392" spans="1:25" ht="92.25" customHeight="1" x14ac:dyDescent="0.25">
      <c r="A392" s="67">
        <v>10</v>
      </c>
      <c r="B392" s="68" t="s">
        <v>36</v>
      </c>
      <c r="C392" s="142"/>
      <c r="D392" s="144"/>
      <c r="E392" s="69">
        <v>13</v>
      </c>
      <c r="F392" s="70">
        <v>241941.17</v>
      </c>
      <c r="G392" s="71">
        <v>3</v>
      </c>
      <c r="H392" s="72">
        <v>65263.199999999997</v>
      </c>
      <c r="I392" s="71">
        <v>1</v>
      </c>
      <c r="J392" s="73">
        <v>110000</v>
      </c>
      <c r="K392" s="57">
        <f t="shared" si="66"/>
        <v>4</v>
      </c>
      <c r="L392" s="58">
        <f t="shared" si="66"/>
        <v>175263.2</v>
      </c>
      <c r="M392" s="74">
        <v>0</v>
      </c>
      <c r="N392" s="75">
        <v>0</v>
      </c>
      <c r="O392" s="74">
        <v>0</v>
      </c>
      <c r="P392" s="75">
        <v>0</v>
      </c>
      <c r="Q392" s="76">
        <v>3</v>
      </c>
      <c r="R392" s="77">
        <v>61733.2</v>
      </c>
      <c r="S392" s="76">
        <v>1</v>
      </c>
      <c r="T392" s="77">
        <v>109999.2</v>
      </c>
      <c r="U392" s="57">
        <f t="shared" si="67"/>
        <v>4</v>
      </c>
      <c r="V392" s="63">
        <f t="shared" si="67"/>
        <v>171732.4</v>
      </c>
      <c r="W392" s="64">
        <f t="shared" si="68"/>
        <v>0.94591132521849985</v>
      </c>
      <c r="X392" s="65">
        <f t="shared" si="69"/>
        <v>0.99999272727272726</v>
      </c>
      <c r="Y392" s="66">
        <f t="shared" si="70"/>
        <v>0.97985429913410216</v>
      </c>
    </row>
    <row r="393" spans="1:25" ht="153.75" customHeight="1" x14ac:dyDescent="0.25">
      <c r="A393" s="67">
        <v>11</v>
      </c>
      <c r="B393" s="68" t="s">
        <v>37</v>
      </c>
      <c r="C393" s="142"/>
      <c r="D393" s="144"/>
      <c r="E393" s="69">
        <v>52</v>
      </c>
      <c r="F393" s="70">
        <v>2012145.87</v>
      </c>
      <c r="G393" s="71">
        <v>14</v>
      </c>
      <c r="H393" s="72">
        <v>371839.83</v>
      </c>
      <c r="I393" s="71">
        <v>0</v>
      </c>
      <c r="J393" s="73">
        <v>0</v>
      </c>
      <c r="K393" s="57">
        <f t="shared" si="66"/>
        <v>14</v>
      </c>
      <c r="L393" s="58">
        <f t="shared" si="66"/>
        <v>371839.83</v>
      </c>
      <c r="M393" s="74">
        <v>0</v>
      </c>
      <c r="N393" s="75">
        <v>0</v>
      </c>
      <c r="O393" s="74">
        <v>0</v>
      </c>
      <c r="P393" s="75">
        <v>0</v>
      </c>
      <c r="Q393" s="76">
        <v>14</v>
      </c>
      <c r="R393" s="77">
        <v>345638.68</v>
      </c>
      <c r="S393" s="76">
        <v>0</v>
      </c>
      <c r="T393" s="77">
        <v>0</v>
      </c>
      <c r="U393" s="57">
        <f t="shared" si="67"/>
        <v>14</v>
      </c>
      <c r="V393" s="63">
        <f t="shared" si="67"/>
        <v>345638.68</v>
      </c>
      <c r="W393" s="64">
        <f t="shared" si="68"/>
        <v>0.92953646197611473</v>
      </c>
      <c r="X393" s="65">
        <f t="shared" si="69"/>
        <v>0</v>
      </c>
      <c r="Y393" s="66">
        <f t="shared" si="70"/>
        <v>0.92953646197611473</v>
      </c>
    </row>
    <row r="394" spans="1:25" ht="87" customHeight="1" x14ac:dyDescent="0.25">
      <c r="A394" s="67">
        <v>12</v>
      </c>
      <c r="B394" s="68" t="s">
        <v>38</v>
      </c>
      <c r="C394" s="142"/>
      <c r="D394" s="144"/>
      <c r="E394" s="69">
        <v>14</v>
      </c>
      <c r="F394" s="70">
        <v>341179.76</v>
      </c>
      <c r="G394" s="71">
        <v>4</v>
      </c>
      <c r="H394" s="72">
        <v>80315.34</v>
      </c>
      <c r="I394" s="71">
        <v>1</v>
      </c>
      <c r="J394" s="73">
        <v>110000</v>
      </c>
      <c r="K394" s="57">
        <f t="shared" si="66"/>
        <v>5</v>
      </c>
      <c r="L394" s="58">
        <f t="shared" si="66"/>
        <v>190315.34</v>
      </c>
      <c r="M394" s="74">
        <v>0</v>
      </c>
      <c r="N394" s="75">
        <v>0</v>
      </c>
      <c r="O394" s="74">
        <v>0</v>
      </c>
      <c r="P394" s="75">
        <v>0</v>
      </c>
      <c r="Q394" s="76">
        <v>4</v>
      </c>
      <c r="R394" s="77">
        <v>68065.22</v>
      </c>
      <c r="S394" s="76">
        <v>1</v>
      </c>
      <c r="T394" s="77">
        <v>99200</v>
      </c>
      <c r="U394" s="57">
        <f t="shared" si="67"/>
        <v>5</v>
      </c>
      <c r="V394" s="63">
        <f t="shared" si="67"/>
        <v>167265.22</v>
      </c>
      <c r="W394" s="64">
        <f t="shared" si="68"/>
        <v>0.84747471653609385</v>
      </c>
      <c r="X394" s="65">
        <f t="shared" si="69"/>
        <v>0.90181818181818185</v>
      </c>
      <c r="Y394" s="66">
        <f t="shared" si="70"/>
        <v>0.87888459227721738</v>
      </c>
    </row>
    <row r="395" spans="1:25" ht="62.25" customHeight="1" thickBot="1" x14ac:dyDescent="0.3">
      <c r="A395" s="78">
        <v>13</v>
      </c>
      <c r="B395" s="79" t="s">
        <v>39</v>
      </c>
      <c r="C395" s="143"/>
      <c r="D395" s="145"/>
      <c r="E395" s="80">
        <v>110</v>
      </c>
      <c r="F395" s="81">
        <v>3960164.72</v>
      </c>
      <c r="G395" s="82">
        <v>45</v>
      </c>
      <c r="H395" s="83">
        <v>1309404.6100000001</v>
      </c>
      <c r="I395" s="82">
        <v>12</v>
      </c>
      <c r="J395" s="84">
        <v>749999.99</v>
      </c>
      <c r="K395" s="85">
        <f t="shared" si="66"/>
        <v>57</v>
      </c>
      <c r="L395" s="86">
        <f t="shared" si="66"/>
        <v>2059404.6</v>
      </c>
      <c r="M395" s="87">
        <v>0</v>
      </c>
      <c r="N395" s="88">
        <v>0</v>
      </c>
      <c r="O395" s="87">
        <v>0</v>
      </c>
      <c r="P395" s="88">
        <v>0</v>
      </c>
      <c r="Q395" s="89">
        <v>45</v>
      </c>
      <c r="R395" s="90">
        <v>1211879.1100000001</v>
      </c>
      <c r="S395" s="89">
        <v>12</v>
      </c>
      <c r="T395" s="90">
        <v>652520.61</v>
      </c>
      <c r="U395" s="57">
        <f t="shared" si="67"/>
        <v>57</v>
      </c>
      <c r="V395" s="63">
        <f t="shared" si="67"/>
        <v>1864399.7200000002</v>
      </c>
      <c r="W395" s="64">
        <f t="shared" si="68"/>
        <v>0.92551920219679085</v>
      </c>
      <c r="X395" s="65">
        <f t="shared" si="69"/>
        <v>0.87002749160036652</v>
      </c>
      <c r="Y395" s="66">
        <f t="shared" si="70"/>
        <v>0.90531006874511211</v>
      </c>
    </row>
    <row r="396" spans="1:25" ht="29.25" customHeight="1" thickBot="1" x14ac:dyDescent="0.3">
      <c r="A396" s="123" t="s">
        <v>118</v>
      </c>
      <c r="B396" s="124"/>
      <c r="C396" s="91">
        <f>C383</f>
        <v>5396057.9000000004</v>
      </c>
      <c r="D396" s="91">
        <f>D383</f>
        <v>477185.90000000037</v>
      </c>
      <c r="E396" s="92">
        <f>SUM(E383:E395)</f>
        <v>264</v>
      </c>
      <c r="F396" s="93">
        <f>SUM(F383:F395)</f>
        <v>10127970.040000001</v>
      </c>
      <c r="G396" s="92">
        <f>SUM(G383:G395)</f>
        <v>102</v>
      </c>
      <c r="H396" s="93">
        <f>SUM(H383:H395)</f>
        <v>3271258.21</v>
      </c>
      <c r="I396" s="92">
        <f t="shared" ref="I396:V396" si="71">SUM(I383:I395)</f>
        <v>57</v>
      </c>
      <c r="J396" s="93">
        <f t="shared" si="71"/>
        <v>2124799.69</v>
      </c>
      <c r="K396" s="92">
        <f t="shared" si="71"/>
        <v>159</v>
      </c>
      <c r="L396" s="93">
        <f t="shared" si="71"/>
        <v>5396057.9000000004</v>
      </c>
      <c r="M396" s="92">
        <f t="shared" si="71"/>
        <v>0</v>
      </c>
      <c r="N396" s="94">
        <f t="shared" si="71"/>
        <v>0</v>
      </c>
      <c r="O396" s="95">
        <f t="shared" si="71"/>
        <v>0</v>
      </c>
      <c r="P396" s="96">
        <f t="shared" si="71"/>
        <v>0</v>
      </c>
      <c r="Q396" s="95">
        <f t="shared" si="71"/>
        <v>102</v>
      </c>
      <c r="R396" s="97">
        <f t="shared" si="71"/>
        <v>3057163.16</v>
      </c>
      <c r="S396" s="95">
        <f t="shared" si="71"/>
        <v>57</v>
      </c>
      <c r="T396" s="97">
        <f t="shared" si="71"/>
        <v>1861708.8399999999</v>
      </c>
      <c r="U396" s="95">
        <f t="shared" si="71"/>
        <v>159</v>
      </c>
      <c r="V396" s="97">
        <f t="shared" si="71"/>
        <v>4918872</v>
      </c>
      <c r="W396" s="98">
        <f>IFERROR(R396/H396,0)</f>
        <v>0.93455269004888497</v>
      </c>
      <c r="X396" s="99">
        <f t="shared" si="69"/>
        <v>0.87618086954822549</v>
      </c>
      <c r="Y396" s="99">
        <f t="shared" si="70"/>
        <v>0.91156768351206896</v>
      </c>
    </row>
    <row r="397" spans="1:25" ht="29.25" customHeight="1" thickBot="1" x14ac:dyDescent="0.3">
      <c r="A397" s="100"/>
      <c r="B397" s="101" t="s">
        <v>28</v>
      </c>
      <c r="C397" s="102"/>
      <c r="D397" s="102"/>
      <c r="E397" s="102"/>
      <c r="F397" s="102"/>
      <c r="G397" s="102"/>
      <c r="H397" s="102"/>
      <c r="I397" s="102"/>
      <c r="J397" s="102"/>
      <c r="K397" s="102"/>
      <c r="L397" s="102"/>
      <c r="M397" s="102"/>
      <c r="N397" s="102"/>
      <c r="O397" s="102"/>
      <c r="P397" s="102"/>
      <c r="Q397" s="102"/>
      <c r="R397" s="102"/>
      <c r="S397" s="102"/>
      <c r="T397" s="102"/>
      <c r="U397" s="102"/>
      <c r="V397" s="103">
        <v>2708680.73</v>
      </c>
      <c r="W397" s="104"/>
      <c r="X397" s="104"/>
      <c r="Y397" s="105"/>
    </row>
    <row r="398" spans="1:25" ht="29.25" customHeight="1" thickBot="1" x14ac:dyDescent="0.45">
      <c r="A398" s="106"/>
      <c r="B398" s="106"/>
      <c r="C398" s="107"/>
      <c r="D398" s="107"/>
      <c r="E398" s="108"/>
      <c r="F398" s="107"/>
      <c r="G398" s="108"/>
      <c r="H398" s="109"/>
      <c r="I398" s="110"/>
      <c r="J398" s="109"/>
      <c r="K398" s="111"/>
      <c r="L398" s="109"/>
      <c r="M398" s="110"/>
      <c r="N398" s="109"/>
      <c r="O398" s="110"/>
      <c r="P398" s="109"/>
      <c r="Q398" s="110"/>
      <c r="R398" s="109"/>
      <c r="S398" s="110"/>
      <c r="T398" s="112" t="s">
        <v>119</v>
      </c>
      <c r="U398" s="113">
        <v>4.4112999999999998</v>
      </c>
      <c r="V398" s="114">
        <f>(V396+P396)/U398</f>
        <v>1115061.7731734409</v>
      </c>
      <c r="W398" s="115"/>
      <c r="X398" s="115"/>
      <c r="Y398" s="116"/>
    </row>
    <row r="399" spans="1:25" ht="15.75" thickTop="1" x14ac:dyDescent="0.25">
      <c r="A399" s="125" t="s">
        <v>120</v>
      </c>
      <c r="B399" s="126"/>
      <c r="C399" s="126"/>
      <c r="D399" s="126"/>
      <c r="E399" s="126"/>
      <c r="F399" s="126"/>
      <c r="G399" s="126"/>
      <c r="H399" s="126"/>
      <c r="I399" s="126"/>
      <c r="J399" s="126"/>
      <c r="K399" s="126"/>
      <c r="L399" s="126"/>
      <c r="M399" s="126"/>
      <c r="N399" s="126"/>
      <c r="O399" s="127"/>
      <c r="P399" s="117"/>
      <c r="U399" s="21"/>
    </row>
    <row r="400" spans="1:25" ht="18.75" x14ac:dyDescent="0.3">
      <c r="A400" s="128"/>
      <c r="B400" s="129"/>
      <c r="C400" s="129"/>
      <c r="D400" s="129"/>
      <c r="E400" s="129"/>
      <c r="F400" s="129"/>
      <c r="G400" s="129"/>
      <c r="H400" s="129"/>
      <c r="I400" s="129"/>
      <c r="J400" s="129"/>
      <c r="K400" s="129"/>
      <c r="L400" s="129"/>
      <c r="M400" s="129"/>
      <c r="N400" s="129"/>
      <c r="O400" s="130"/>
      <c r="P400" s="117"/>
      <c r="T400" s="118"/>
      <c r="U400" s="21"/>
    </row>
    <row r="401" spans="1:25" ht="15.75" x14ac:dyDescent="0.25">
      <c r="A401" s="128"/>
      <c r="B401" s="129"/>
      <c r="C401" s="129"/>
      <c r="D401" s="129"/>
      <c r="E401" s="129"/>
      <c r="F401" s="129"/>
      <c r="G401" s="129"/>
      <c r="H401" s="129"/>
      <c r="I401" s="129"/>
      <c r="J401" s="129"/>
      <c r="K401" s="129"/>
      <c r="L401" s="129"/>
      <c r="M401" s="129"/>
      <c r="N401" s="129"/>
      <c r="O401" s="130"/>
      <c r="P401" s="117"/>
      <c r="S401" s="119"/>
      <c r="T401" s="120"/>
      <c r="U401" s="21"/>
    </row>
    <row r="402" spans="1:25" ht="15.75" x14ac:dyDescent="0.25">
      <c r="A402" s="128"/>
      <c r="B402" s="129"/>
      <c r="C402" s="129"/>
      <c r="D402" s="129"/>
      <c r="E402" s="129"/>
      <c r="F402" s="129"/>
      <c r="G402" s="129"/>
      <c r="H402" s="129"/>
      <c r="I402" s="129"/>
      <c r="J402" s="129"/>
      <c r="K402" s="129"/>
      <c r="L402" s="129"/>
      <c r="M402" s="129"/>
      <c r="N402" s="129"/>
      <c r="O402" s="130"/>
      <c r="P402" s="117"/>
      <c r="S402" s="119"/>
      <c r="T402" s="121"/>
      <c r="U402" s="21"/>
    </row>
    <row r="403" spans="1:25" ht="15.75" x14ac:dyDescent="0.25">
      <c r="A403" s="128"/>
      <c r="B403" s="129"/>
      <c r="C403" s="129"/>
      <c r="D403" s="129"/>
      <c r="E403" s="129"/>
      <c r="F403" s="129"/>
      <c r="G403" s="129"/>
      <c r="H403" s="129"/>
      <c r="I403" s="129"/>
      <c r="J403" s="129"/>
      <c r="K403" s="129"/>
      <c r="L403" s="129"/>
      <c r="M403" s="129"/>
      <c r="N403" s="129"/>
      <c r="O403" s="130"/>
      <c r="P403" s="117"/>
      <c r="S403" s="119"/>
      <c r="T403" s="121"/>
      <c r="U403" s="21"/>
    </row>
    <row r="404" spans="1:25" ht="15.75" x14ac:dyDescent="0.25">
      <c r="A404" s="128"/>
      <c r="B404" s="129"/>
      <c r="C404" s="129"/>
      <c r="D404" s="129"/>
      <c r="E404" s="129"/>
      <c r="F404" s="129"/>
      <c r="G404" s="129"/>
      <c r="H404" s="129"/>
      <c r="I404" s="129"/>
      <c r="J404" s="129"/>
      <c r="K404" s="129"/>
      <c r="L404" s="129"/>
      <c r="M404" s="129"/>
      <c r="N404" s="129"/>
      <c r="O404" s="130"/>
      <c r="P404" s="117"/>
      <c r="S404" s="119"/>
      <c r="T404" s="121"/>
      <c r="U404" s="21"/>
    </row>
    <row r="405" spans="1:25" ht="15.75" x14ac:dyDescent="0.25">
      <c r="A405" s="128"/>
      <c r="B405" s="129"/>
      <c r="C405" s="129"/>
      <c r="D405" s="129"/>
      <c r="E405" s="129"/>
      <c r="F405" s="129"/>
      <c r="G405" s="129"/>
      <c r="H405" s="129"/>
      <c r="I405" s="129"/>
      <c r="J405" s="129"/>
      <c r="K405" s="129"/>
      <c r="L405" s="129"/>
      <c r="M405" s="129"/>
      <c r="N405" s="129"/>
      <c r="O405" s="130"/>
      <c r="P405" s="117"/>
      <c r="S405" s="119"/>
      <c r="T405" s="122"/>
      <c r="U405" s="21"/>
    </row>
    <row r="406" spans="1:25" x14ac:dyDescent="0.25">
      <c r="A406" s="128"/>
      <c r="B406" s="129"/>
      <c r="C406" s="129"/>
      <c r="D406" s="129"/>
      <c r="E406" s="129"/>
      <c r="F406" s="129"/>
      <c r="G406" s="129"/>
      <c r="H406" s="129"/>
      <c r="I406" s="129"/>
      <c r="J406" s="129"/>
      <c r="K406" s="129"/>
      <c r="L406" s="129"/>
      <c r="M406" s="129"/>
      <c r="N406" s="129"/>
      <c r="O406" s="130"/>
      <c r="P406" s="117"/>
      <c r="U406" s="21"/>
    </row>
    <row r="407" spans="1:25" ht="15.75" thickBot="1" x14ac:dyDescent="0.3">
      <c r="A407" s="131"/>
      <c r="B407" s="132"/>
      <c r="C407" s="132"/>
      <c r="D407" s="132"/>
      <c r="E407" s="132"/>
      <c r="F407" s="132"/>
      <c r="G407" s="132"/>
      <c r="H407" s="132"/>
      <c r="I407" s="132"/>
      <c r="J407" s="132"/>
      <c r="K407" s="132"/>
      <c r="L407" s="132"/>
      <c r="M407" s="132"/>
      <c r="N407" s="132"/>
      <c r="O407" s="133"/>
      <c r="P407" s="117"/>
      <c r="U407" s="21"/>
    </row>
    <row r="408" spans="1:25" ht="15.75" thickTop="1" x14ac:dyDescent="0.25">
      <c r="K408" s="21"/>
      <c r="U408" s="21"/>
    </row>
    <row r="411" spans="1:25" ht="26.25" x14ac:dyDescent="0.4">
      <c r="A411" s="25"/>
      <c r="B411" s="26" t="s">
        <v>132</v>
      </c>
      <c r="C411" s="27"/>
      <c r="D411" s="27"/>
      <c r="E411" s="27"/>
      <c r="F411" s="28"/>
      <c r="G411" s="27"/>
      <c r="H411" s="28"/>
      <c r="I411" s="29"/>
      <c r="J411" s="28"/>
      <c r="K411" s="29"/>
      <c r="L411" s="28"/>
      <c r="M411" s="29"/>
      <c r="N411" s="28"/>
      <c r="O411" s="27"/>
      <c r="P411" s="28"/>
      <c r="Q411" s="27"/>
      <c r="R411" s="28"/>
      <c r="S411" s="29"/>
      <c r="T411" s="28"/>
      <c r="U411" s="27"/>
      <c r="V411" s="28"/>
      <c r="W411" s="28"/>
      <c r="X411" s="29"/>
      <c r="Y411" s="28"/>
    </row>
    <row r="412" spans="1:25" ht="15.75" thickBot="1" x14ac:dyDescent="0.3"/>
    <row r="413" spans="1:25" ht="52.5" customHeight="1" thickBot="1" x14ac:dyDescent="0.3">
      <c r="A413" s="169" t="s">
        <v>159</v>
      </c>
      <c r="B413" s="170"/>
      <c r="C413" s="173" t="s">
        <v>102</v>
      </c>
      <c r="D413" s="174"/>
      <c r="E413" s="175" t="s">
        <v>0</v>
      </c>
      <c r="F413" s="176"/>
      <c r="G413" s="177" t="s">
        <v>103</v>
      </c>
      <c r="H413" s="177"/>
      <c r="I413" s="177"/>
      <c r="J413" s="177"/>
      <c r="K413" s="177"/>
      <c r="L413" s="178"/>
      <c r="M413" s="179" t="s">
        <v>104</v>
      </c>
      <c r="N413" s="180"/>
      <c r="O413" s="180"/>
      <c r="P413" s="181"/>
      <c r="Q413" s="154" t="s">
        <v>105</v>
      </c>
      <c r="R413" s="152"/>
      <c r="S413" s="152"/>
      <c r="T413" s="152"/>
      <c r="U413" s="152"/>
      <c r="V413" s="153"/>
      <c r="W413" s="155" t="s">
        <v>106</v>
      </c>
      <c r="X413" s="156"/>
      <c r="Y413" s="138"/>
    </row>
    <row r="414" spans="1:25" ht="52.5" customHeight="1" thickBot="1" x14ac:dyDescent="0.3">
      <c r="A414" s="171"/>
      <c r="B414" s="172"/>
      <c r="C414" s="157" t="s">
        <v>107</v>
      </c>
      <c r="D414" s="159" t="s">
        <v>108</v>
      </c>
      <c r="E414" s="161" t="s">
        <v>10</v>
      </c>
      <c r="F414" s="161" t="s">
        <v>11</v>
      </c>
      <c r="G414" s="163" t="s">
        <v>12</v>
      </c>
      <c r="H414" s="165" t="s">
        <v>13</v>
      </c>
      <c r="I414" s="165" t="s">
        <v>14</v>
      </c>
      <c r="J414" s="167" t="s">
        <v>15</v>
      </c>
      <c r="K414" s="146" t="s">
        <v>2</v>
      </c>
      <c r="L414" s="147"/>
      <c r="M414" s="148" t="s">
        <v>109</v>
      </c>
      <c r="N414" s="149"/>
      <c r="O414" s="148" t="s">
        <v>110</v>
      </c>
      <c r="P414" s="149"/>
      <c r="Q414" s="150" t="s">
        <v>111</v>
      </c>
      <c r="R414" s="151"/>
      <c r="S414" s="152" t="s">
        <v>112</v>
      </c>
      <c r="T414" s="153"/>
      <c r="U414" s="154" t="s">
        <v>2</v>
      </c>
      <c r="V414" s="153"/>
      <c r="W414" s="134" t="s">
        <v>113</v>
      </c>
      <c r="X414" s="136" t="s">
        <v>114</v>
      </c>
      <c r="Y414" s="138" t="s">
        <v>115</v>
      </c>
    </row>
    <row r="415" spans="1:25" ht="139.5" customHeight="1" thickBot="1" x14ac:dyDescent="0.3">
      <c r="A415" s="171"/>
      <c r="B415" s="172"/>
      <c r="C415" s="158"/>
      <c r="D415" s="160"/>
      <c r="E415" s="162"/>
      <c r="F415" s="162"/>
      <c r="G415" s="164"/>
      <c r="H415" s="166"/>
      <c r="I415" s="166"/>
      <c r="J415" s="168"/>
      <c r="K415" s="30" t="s">
        <v>16</v>
      </c>
      <c r="L415" s="31" t="s">
        <v>17</v>
      </c>
      <c r="M415" s="32" t="s">
        <v>18</v>
      </c>
      <c r="N415" s="33" t="s">
        <v>19</v>
      </c>
      <c r="O415" s="32" t="s">
        <v>20</v>
      </c>
      <c r="P415" s="33" t="s">
        <v>21</v>
      </c>
      <c r="Q415" s="34" t="s">
        <v>12</v>
      </c>
      <c r="R415" s="35" t="s">
        <v>13</v>
      </c>
      <c r="S415" s="36" t="s">
        <v>22</v>
      </c>
      <c r="T415" s="37" t="s">
        <v>23</v>
      </c>
      <c r="U415" s="38" t="s">
        <v>24</v>
      </c>
      <c r="V415" s="39" t="s">
        <v>25</v>
      </c>
      <c r="W415" s="135"/>
      <c r="X415" s="137"/>
      <c r="Y415" s="139"/>
    </row>
    <row r="416" spans="1:25" ht="38.25" customHeight="1" thickBot="1" x14ac:dyDescent="0.3">
      <c r="A416" s="140">
        <v>1</v>
      </c>
      <c r="B416" s="141"/>
      <c r="C416" s="40">
        <v>2</v>
      </c>
      <c r="D416" s="41">
        <v>3</v>
      </c>
      <c r="E416" s="42">
        <v>4</v>
      </c>
      <c r="F416" s="43">
        <v>5</v>
      </c>
      <c r="G416" s="44">
        <v>6</v>
      </c>
      <c r="H416" s="45">
        <v>7</v>
      </c>
      <c r="I416" s="45">
        <v>8</v>
      </c>
      <c r="J416" s="45">
        <v>9</v>
      </c>
      <c r="K416" s="45">
        <v>10</v>
      </c>
      <c r="L416" s="45">
        <v>11</v>
      </c>
      <c r="M416" s="46">
        <v>12</v>
      </c>
      <c r="N416" s="46">
        <v>13</v>
      </c>
      <c r="O416" s="46">
        <v>14</v>
      </c>
      <c r="P416" s="46">
        <v>15</v>
      </c>
      <c r="Q416" s="47">
        <v>16</v>
      </c>
      <c r="R416" s="47">
        <v>17</v>
      </c>
      <c r="S416" s="47">
        <v>18</v>
      </c>
      <c r="T416" s="47">
        <v>19</v>
      </c>
      <c r="U416" s="47">
        <v>20</v>
      </c>
      <c r="V416" s="47">
        <v>21</v>
      </c>
      <c r="W416" s="48">
        <v>22</v>
      </c>
      <c r="X416" s="48">
        <v>23</v>
      </c>
      <c r="Y416" s="49">
        <v>24</v>
      </c>
    </row>
    <row r="417" spans="1:25" ht="108.75" customHeight="1" x14ac:dyDescent="0.25">
      <c r="A417" s="50">
        <v>1</v>
      </c>
      <c r="B417" s="51" t="s">
        <v>116</v>
      </c>
      <c r="C417" s="142">
        <f>L430</f>
        <v>5048021.08</v>
      </c>
      <c r="D417" s="144">
        <f>C417-V430</f>
        <v>366106.25</v>
      </c>
      <c r="E417" s="52"/>
      <c r="F417" s="53"/>
      <c r="G417" s="54"/>
      <c r="H417" s="55"/>
      <c r="I417" s="54"/>
      <c r="J417" s="56"/>
      <c r="K417" s="57">
        <f>G417+I417</f>
        <v>0</v>
      </c>
      <c r="L417" s="58">
        <f>H417+J417</f>
        <v>0</v>
      </c>
      <c r="M417" s="59"/>
      <c r="N417" s="60"/>
      <c r="O417" s="59"/>
      <c r="P417" s="60"/>
      <c r="Q417" s="61"/>
      <c r="R417" s="62"/>
      <c r="S417" s="61"/>
      <c r="T417" s="62"/>
      <c r="U417" s="57">
        <f>Q417+S417</f>
        <v>0</v>
      </c>
      <c r="V417" s="63">
        <f>R417+T417</f>
        <v>0</v>
      </c>
      <c r="W417" s="64">
        <f>IFERROR(R417/H417,0)</f>
        <v>0</v>
      </c>
      <c r="X417" s="65">
        <f>IFERROR((T417+P417)/J417,0)</f>
        <v>0</v>
      </c>
      <c r="Y417" s="66">
        <f>IFERROR((V417+P417)/L417,0)</f>
        <v>0</v>
      </c>
    </row>
    <row r="418" spans="1:25" ht="87" customHeight="1" x14ac:dyDescent="0.25">
      <c r="A418" s="67">
        <v>2</v>
      </c>
      <c r="B418" s="68" t="s">
        <v>54</v>
      </c>
      <c r="C418" s="142"/>
      <c r="D418" s="144"/>
      <c r="E418" s="69"/>
      <c r="F418" s="70"/>
      <c r="G418" s="71"/>
      <c r="H418" s="72"/>
      <c r="I418" s="71"/>
      <c r="J418" s="73"/>
      <c r="K418" s="57">
        <f t="shared" ref="K418:L429" si="72">G418+I418</f>
        <v>0</v>
      </c>
      <c r="L418" s="58">
        <f t="shared" si="72"/>
        <v>0</v>
      </c>
      <c r="M418" s="74"/>
      <c r="N418" s="75"/>
      <c r="O418" s="74"/>
      <c r="P418" s="75"/>
      <c r="Q418" s="76"/>
      <c r="R418" s="77"/>
      <c r="S418" s="76"/>
      <c r="T418" s="77"/>
      <c r="U418" s="57">
        <f t="shared" ref="U418:V429" si="73">Q418+S418</f>
        <v>0</v>
      </c>
      <c r="V418" s="63">
        <f>R418+T418</f>
        <v>0</v>
      </c>
      <c r="W418" s="64">
        <f t="shared" ref="W418:W429" si="74">IFERROR(R418/H418,0)</f>
        <v>0</v>
      </c>
      <c r="X418" s="65">
        <f t="shared" ref="X418:X430" si="75">IFERROR((T418+P418)/J418,0)</f>
        <v>0</v>
      </c>
      <c r="Y418" s="66">
        <f t="shared" ref="Y418:Y430" si="76">IFERROR((V418+P418)/L418,0)</f>
        <v>0</v>
      </c>
    </row>
    <row r="419" spans="1:25" ht="85.5" customHeight="1" x14ac:dyDescent="0.25">
      <c r="A419" s="67">
        <v>3</v>
      </c>
      <c r="B419" s="68" t="s">
        <v>172</v>
      </c>
      <c r="C419" s="142"/>
      <c r="D419" s="144"/>
      <c r="E419" s="69">
        <v>17</v>
      </c>
      <c r="F419" s="70">
        <v>929648.38</v>
      </c>
      <c r="G419" s="71">
        <v>8</v>
      </c>
      <c r="H419" s="72">
        <v>402800.6</v>
      </c>
      <c r="I419" s="71">
        <v>8</v>
      </c>
      <c r="J419" s="73">
        <v>290031.5</v>
      </c>
      <c r="K419" s="57">
        <f t="shared" si="72"/>
        <v>16</v>
      </c>
      <c r="L419" s="58">
        <f t="shared" si="72"/>
        <v>692832.1</v>
      </c>
      <c r="M419" s="74">
        <v>0</v>
      </c>
      <c r="N419" s="75">
        <v>0</v>
      </c>
      <c r="O419" s="74">
        <v>0</v>
      </c>
      <c r="P419" s="75">
        <v>0</v>
      </c>
      <c r="Q419" s="76">
        <v>8</v>
      </c>
      <c r="R419" s="77">
        <v>396038.02</v>
      </c>
      <c r="S419" s="76">
        <v>7</v>
      </c>
      <c r="T419" s="77">
        <v>224999.25</v>
      </c>
      <c r="U419" s="57">
        <f t="shared" si="73"/>
        <v>15</v>
      </c>
      <c r="V419" s="63">
        <f t="shared" si="73"/>
        <v>621037.27</v>
      </c>
      <c r="W419" s="64">
        <f t="shared" si="74"/>
        <v>0.9832110975008479</v>
      </c>
      <c r="X419" s="65">
        <f t="shared" si="75"/>
        <v>0.77577521751947631</v>
      </c>
      <c r="Y419" s="66">
        <f t="shared" si="76"/>
        <v>0.89637485041469644</v>
      </c>
    </row>
    <row r="420" spans="1:25" ht="137.25" customHeight="1" x14ac:dyDescent="0.25">
      <c r="A420" s="67">
        <v>4</v>
      </c>
      <c r="B420" s="68" t="s">
        <v>32</v>
      </c>
      <c r="C420" s="142"/>
      <c r="D420" s="144"/>
      <c r="E420" s="69">
        <v>12</v>
      </c>
      <c r="F420" s="70">
        <v>581922.75</v>
      </c>
      <c r="G420" s="71">
        <v>10</v>
      </c>
      <c r="H420" s="72">
        <v>431551.71</v>
      </c>
      <c r="I420" s="71">
        <v>0</v>
      </c>
      <c r="J420" s="73">
        <v>0</v>
      </c>
      <c r="K420" s="57">
        <f t="shared" si="72"/>
        <v>10</v>
      </c>
      <c r="L420" s="58">
        <f t="shared" si="72"/>
        <v>431551.71</v>
      </c>
      <c r="M420" s="74">
        <v>0</v>
      </c>
      <c r="N420" s="75">
        <v>0</v>
      </c>
      <c r="O420" s="74">
        <v>0</v>
      </c>
      <c r="P420" s="75">
        <v>0</v>
      </c>
      <c r="Q420" s="76">
        <v>10</v>
      </c>
      <c r="R420" s="77">
        <v>420648.49</v>
      </c>
      <c r="S420" s="76">
        <v>0</v>
      </c>
      <c r="T420" s="77">
        <v>0</v>
      </c>
      <c r="U420" s="57">
        <f t="shared" si="73"/>
        <v>10</v>
      </c>
      <c r="V420" s="63">
        <f t="shared" si="73"/>
        <v>420648.49</v>
      </c>
      <c r="W420" s="64">
        <f t="shared" si="74"/>
        <v>0.97473484695495693</v>
      </c>
      <c r="X420" s="65">
        <f t="shared" si="75"/>
        <v>0</v>
      </c>
      <c r="Y420" s="66">
        <f t="shared" si="76"/>
        <v>0.97473484695495693</v>
      </c>
    </row>
    <row r="421" spans="1:25" ht="171.75" customHeight="1" x14ac:dyDescent="0.25">
      <c r="A421" s="67">
        <v>5</v>
      </c>
      <c r="B421" s="68" t="s">
        <v>71</v>
      </c>
      <c r="C421" s="142"/>
      <c r="D421" s="144"/>
      <c r="E421" s="69"/>
      <c r="F421" s="70"/>
      <c r="G421" s="71"/>
      <c r="H421" s="72"/>
      <c r="I421" s="71"/>
      <c r="J421" s="73"/>
      <c r="K421" s="57">
        <f t="shared" si="72"/>
        <v>0</v>
      </c>
      <c r="L421" s="58">
        <f t="shared" si="72"/>
        <v>0</v>
      </c>
      <c r="M421" s="74"/>
      <c r="N421" s="75"/>
      <c r="O421" s="74"/>
      <c r="P421" s="75"/>
      <c r="Q421" s="76"/>
      <c r="R421" s="77"/>
      <c r="S421" s="76"/>
      <c r="T421" s="77"/>
      <c r="U421" s="57">
        <f t="shared" si="73"/>
        <v>0</v>
      </c>
      <c r="V421" s="63">
        <f t="shared" si="73"/>
        <v>0</v>
      </c>
      <c r="W421" s="64">
        <f t="shared" si="74"/>
        <v>0</v>
      </c>
      <c r="X421" s="65">
        <f t="shared" si="75"/>
        <v>0</v>
      </c>
      <c r="Y421" s="66">
        <f t="shared" si="76"/>
        <v>0</v>
      </c>
    </row>
    <row r="422" spans="1:25" ht="116.25" customHeight="1" x14ac:dyDescent="0.25">
      <c r="A422" s="67">
        <v>6</v>
      </c>
      <c r="B422" s="68" t="s">
        <v>33</v>
      </c>
      <c r="C422" s="142"/>
      <c r="D422" s="144"/>
      <c r="E422" s="69">
        <v>72</v>
      </c>
      <c r="F422" s="70">
        <v>2974540.77</v>
      </c>
      <c r="G422" s="71">
        <v>40</v>
      </c>
      <c r="H422" s="72">
        <v>1405037.49</v>
      </c>
      <c r="I422" s="71">
        <v>9</v>
      </c>
      <c r="J422" s="73">
        <v>203615.2</v>
      </c>
      <c r="K422" s="57">
        <f t="shared" si="72"/>
        <v>49</v>
      </c>
      <c r="L422" s="58">
        <f t="shared" si="72"/>
        <v>1608652.69</v>
      </c>
      <c r="M422" s="74">
        <v>0</v>
      </c>
      <c r="N422" s="75">
        <v>0</v>
      </c>
      <c r="O422" s="74">
        <v>0</v>
      </c>
      <c r="P422" s="75">
        <v>0</v>
      </c>
      <c r="Q422" s="76">
        <v>38</v>
      </c>
      <c r="R422" s="77">
        <v>1246944.6100000001</v>
      </c>
      <c r="S422" s="76">
        <v>8</v>
      </c>
      <c r="T422" s="77">
        <v>122572.2</v>
      </c>
      <c r="U422" s="57">
        <f t="shared" si="73"/>
        <v>46</v>
      </c>
      <c r="V422" s="63">
        <f t="shared" si="73"/>
        <v>1369516.81</v>
      </c>
      <c r="W422" s="64">
        <f t="shared" si="74"/>
        <v>0.88748137958938034</v>
      </c>
      <c r="X422" s="65">
        <f t="shared" si="75"/>
        <v>0.60197961645299558</v>
      </c>
      <c r="Y422" s="66">
        <f t="shared" si="76"/>
        <v>0.85134399644711378</v>
      </c>
    </row>
    <row r="423" spans="1:25" ht="65.25" customHeight="1" x14ac:dyDescent="0.25">
      <c r="A423" s="67">
        <v>7</v>
      </c>
      <c r="B423" s="68" t="s">
        <v>34</v>
      </c>
      <c r="C423" s="142"/>
      <c r="D423" s="144"/>
      <c r="E423" s="69"/>
      <c r="F423" s="70"/>
      <c r="G423" s="71"/>
      <c r="H423" s="72"/>
      <c r="I423" s="71"/>
      <c r="J423" s="73"/>
      <c r="K423" s="57">
        <f t="shared" si="72"/>
        <v>0</v>
      </c>
      <c r="L423" s="58">
        <f t="shared" si="72"/>
        <v>0</v>
      </c>
      <c r="M423" s="74"/>
      <c r="N423" s="75"/>
      <c r="O423" s="74"/>
      <c r="P423" s="75"/>
      <c r="Q423" s="76"/>
      <c r="R423" s="77"/>
      <c r="S423" s="76"/>
      <c r="T423" s="77"/>
      <c r="U423" s="57">
        <f t="shared" si="73"/>
        <v>0</v>
      </c>
      <c r="V423" s="63">
        <f t="shared" si="73"/>
        <v>0</v>
      </c>
      <c r="W423" s="64">
        <f t="shared" si="74"/>
        <v>0</v>
      </c>
      <c r="X423" s="65">
        <f t="shared" si="75"/>
        <v>0</v>
      </c>
      <c r="Y423" s="66">
        <f t="shared" si="76"/>
        <v>0</v>
      </c>
    </row>
    <row r="424" spans="1:25" ht="59.25" customHeight="1" x14ac:dyDescent="0.25">
      <c r="A424" s="67">
        <v>8</v>
      </c>
      <c r="B424" s="68" t="s">
        <v>117</v>
      </c>
      <c r="C424" s="142"/>
      <c r="D424" s="144"/>
      <c r="E424" s="69"/>
      <c r="F424" s="70"/>
      <c r="G424" s="71"/>
      <c r="H424" s="72"/>
      <c r="I424" s="71">
        <v>29</v>
      </c>
      <c r="J424" s="73">
        <v>607907.25</v>
      </c>
      <c r="K424" s="57">
        <f t="shared" si="72"/>
        <v>29</v>
      </c>
      <c r="L424" s="58">
        <f t="shared" si="72"/>
        <v>607907.25</v>
      </c>
      <c r="M424" s="74"/>
      <c r="N424" s="75"/>
      <c r="O424" s="74">
        <v>0</v>
      </c>
      <c r="P424" s="75">
        <v>0</v>
      </c>
      <c r="Q424" s="76"/>
      <c r="R424" s="77"/>
      <c r="S424" s="76">
        <v>29</v>
      </c>
      <c r="T424" s="77">
        <v>606453.13</v>
      </c>
      <c r="U424" s="57">
        <f t="shared" si="73"/>
        <v>29</v>
      </c>
      <c r="V424" s="63">
        <f t="shared" si="73"/>
        <v>606453.13</v>
      </c>
      <c r="W424" s="64">
        <f t="shared" si="74"/>
        <v>0</v>
      </c>
      <c r="X424" s="65">
        <f t="shared" si="75"/>
        <v>0.99760799036366155</v>
      </c>
      <c r="Y424" s="66">
        <f t="shared" si="76"/>
        <v>0.99760799036366155</v>
      </c>
    </row>
    <row r="425" spans="1:25" ht="71.25" customHeight="1" x14ac:dyDescent="0.25">
      <c r="A425" s="67">
        <v>9</v>
      </c>
      <c r="B425" s="68" t="s">
        <v>35</v>
      </c>
      <c r="C425" s="142"/>
      <c r="D425" s="144"/>
      <c r="E425" s="69">
        <v>13</v>
      </c>
      <c r="F425" s="70">
        <v>569541.81000000006</v>
      </c>
      <c r="G425" s="71">
        <v>7</v>
      </c>
      <c r="H425" s="72">
        <v>271781.21999999997</v>
      </c>
      <c r="I425" s="71">
        <v>6</v>
      </c>
      <c r="J425" s="73">
        <v>143995</v>
      </c>
      <c r="K425" s="57">
        <f t="shared" si="72"/>
        <v>13</v>
      </c>
      <c r="L425" s="58">
        <f t="shared" si="72"/>
        <v>415776.22</v>
      </c>
      <c r="M425" s="74">
        <v>0</v>
      </c>
      <c r="N425" s="75">
        <v>0</v>
      </c>
      <c r="O425" s="74">
        <v>0</v>
      </c>
      <c r="P425" s="75">
        <v>0</v>
      </c>
      <c r="Q425" s="76">
        <v>7</v>
      </c>
      <c r="R425" s="77">
        <v>268983.02</v>
      </c>
      <c r="S425" s="76">
        <v>6</v>
      </c>
      <c r="T425" s="77">
        <v>143995</v>
      </c>
      <c r="U425" s="57">
        <f t="shared" si="73"/>
        <v>13</v>
      </c>
      <c r="V425" s="63">
        <f t="shared" si="73"/>
        <v>412978.02</v>
      </c>
      <c r="W425" s="64">
        <f t="shared" si="74"/>
        <v>0.98970421870944592</v>
      </c>
      <c r="X425" s="65">
        <f t="shared" si="75"/>
        <v>1</v>
      </c>
      <c r="Y425" s="66">
        <f t="shared" si="76"/>
        <v>0.99326993737159874</v>
      </c>
    </row>
    <row r="426" spans="1:25" ht="92.25" customHeight="1" x14ac:dyDescent="0.25">
      <c r="A426" s="67">
        <v>10</v>
      </c>
      <c r="B426" s="68" t="s">
        <v>36</v>
      </c>
      <c r="C426" s="142"/>
      <c r="D426" s="144"/>
      <c r="E426" s="69">
        <v>11</v>
      </c>
      <c r="F426" s="70">
        <v>542768.84</v>
      </c>
      <c r="G426" s="71">
        <v>3</v>
      </c>
      <c r="H426" s="72">
        <v>74989.66</v>
      </c>
      <c r="I426" s="71">
        <v>8</v>
      </c>
      <c r="J426" s="73">
        <v>312860.69</v>
      </c>
      <c r="K426" s="57">
        <f t="shared" si="72"/>
        <v>11</v>
      </c>
      <c r="L426" s="58">
        <f t="shared" si="72"/>
        <v>387850.35</v>
      </c>
      <c r="M426" s="74">
        <v>0</v>
      </c>
      <c r="N426" s="75">
        <v>0</v>
      </c>
      <c r="O426" s="74">
        <v>0</v>
      </c>
      <c r="P426" s="75">
        <v>0</v>
      </c>
      <c r="Q426" s="76">
        <v>3</v>
      </c>
      <c r="R426" s="77">
        <v>74989.66</v>
      </c>
      <c r="S426" s="76">
        <v>7</v>
      </c>
      <c r="T426" s="77">
        <v>272860.69</v>
      </c>
      <c r="U426" s="57">
        <f t="shared" si="73"/>
        <v>10</v>
      </c>
      <c r="V426" s="63">
        <f t="shared" si="73"/>
        <v>347850.35</v>
      </c>
      <c r="W426" s="64">
        <f t="shared" si="74"/>
        <v>1</v>
      </c>
      <c r="X426" s="65">
        <f t="shared" si="75"/>
        <v>0.87214756829948814</v>
      </c>
      <c r="Y426" s="66">
        <f t="shared" si="76"/>
        <v>0.89686743869123753</v>
      </c>
    </row>
    <row r="427" spans="1:25" ht="153.75" customHeight="1" x14ac:dyDescent="0.25">
      <c r="A427" s="67">
        <v>11</v>
      </c>
      <c r="B427" s="68" t="s">
        <v>37</v>
      </c>
      <c r="C427" s="142"/>
      <c r="D427" s="144"/>
      <c r="E427" s="69">
        <v>23</v>
      </c>
      <c r="F427" s="70">
        <v>895593.72</v>
      </c>
      <c r="G427" s="71">
        <v>11</v>
      </c>
      <c r="H427" s="72">
        <v>269708.36</v>
      </c>
      <c r="I427" s="71">
        <v>2</v>
      </c>
      <c r="J427" s="73">
        <v>24881.5</v>
      </c>
      <c r="K427" s="57">
        <f t="shared" si="72"/>
        <v>13</v>
      </c>
      <c r="L427" s="58">
        <f t="shared" si="72"/>
        <v>294589.86</v>
      </c>
      <c r="M427" s="74">
        <v>0</v>
      </c>
      <c r="N427" s="75">
        <v>0</v>
      </c>
      <c r="O427" s="74">
        <v>0</v>
      </c>
      <c r="P427" s="75">
        <v>0</v>
      </c>
      <c r="Q427" s="76">
        <v>11</v>
      </c>
      <c r="R427" s="77">
        <v>269708.36</v>
      </c>
      <c r="S427" s="76">
        <v>2</v>
      </c>
      <c r="T427" s="77">
        <v>24881.5</v>
      </c>
      <c r="U427" s="57">
        <f t="shared" si="73"/>
        <v>13</v>
      </c>
      <c r="V427" s="63">
        <f t="shared" si="73"/>
        <v>294589.86</v>
      </c>
      <c r="W427" s="64">
        <f t="shared" si="74"/>
        <v>1</v>
      </c>
      <c r="X427" s="65">
        <f t="shared" si="75"/>
        <v>1</v>
      </c>
      <c r="Y427" s="66">
        <f t="shared" si="76"/>
        <v>1</v>
      </c>
    </row>
    <row r="428" spans="1:25" ht="87" customHeight="1" x14ac:dyDescent="0.25">
      <c r="A428" s="67">
        <v>12</v>
      </c>
      <c r="B428" s="68" t="s">
        <v>38</v>
      </c>
      <c r="C428" s="142"/>
      <c r="D428" s="144"/>
      <c r="E428" s="69">
        <v>6</v>
      </c>
      <c r="F428" s="70">
        <v>209592.43</v>
      </c>
      <c r="G428" s="71">
        <v>1</v>
      </c>
      <c r="H428" s="72">
        <v>9250</v>
      </c>
      <c r="I428" s="71">
        <v>3</v>
      </c>
      <c r="J428" s="73">
        <v>140909</v>
      </c>
      <c r="K428" s="57">
        <f t="shared" si="72"/>
        <v>4</v>
      </c>
      <c r="L428" s="58">
        <f t="shared" si="72"/>
        <v>150159</v>
      </c>
      <c r="M428" s="74">
        <v>0</v>
      </c>
      <c r="N428" s="75">
        <v>0</v>
      </c>
      <c r="O428" s="74">
        <v>0</v>
      </c>
      <c r="P428" s="75">
        <v>0</v>
      </c>
      <c r="Q428" s="76">
        <v>1</v>
      </c>
      <c r="R428" s="77">
        <v>9250</v>
      </c>
      <c r="S428" s="76">
        <v>3</v>
      </c>
      <c r="T428" s="77">
        <v>140909</v>
      </c>
      <c r="U428" s="57">
        <f t="shared" si="73"/>
        <v>4</v>
      </c>
      <c r="V428" s="63">
        <f t="shared" si="73"/>
        <v>150159</v>
      </c>
      <c r="W428" s="64">
        <f t="shared" si="74"/>
        <v>1</v>
      </c>
      <c r="X428" s="65">
        <f t="shared" si="75"/>
        <v>1</v>
      </c>
      <c r="Y428" s="66">
        <f t="shared" si="76"/>
        <v>1</v>
      </c>
    </row>
    <row r="429" spans="1:25" ht="62.25" customHeight="1" thickBot="1" x14ac:dyDescent="0.3">
      <c r="A429" s="78">
        <v>13</v>
      </c>
      <c r="B429" s="79" t="s">
        <v>39</v>
      </c>
      <c r="C429" s="143"/>
      <c r="D429" s="145"/>
      <c r="E429" s="80">
        <v>29</v>
      </c>
      <c r="F429" s="81">
        <v>1077277.6200000001</v>
      </c>
      <c r="G429" s="82">
        <v>13</v>
      </c>
      <c r="H429" s="83">
        <v>215644.2</v>
      </c>
      <c r="I429" s="82">
        <v>9</v>
      </c>
      <c r="J429" s="84">
        <v>243057.7</v>
      </c>
      <c r="K429" s="85">
        <f t="shared" si="72"/>
        <v>22</v>
      </c>
      <c r="L429" s="86">
        <f t="shared" si="72"/>
        <v>458701.9</v>
      </c>
      <c r="M429" s="87">
        <v>0</v>
      </c>
      <c r="N429" s="88">
        <v>0</v>
      </c>
      <c r="O429" s="87">
        <v>0</v>
      </c>
      <c r="P429" s="88">
        <v>0</v>
      </c>
      <c r="Q429" s="89">
        <v>13</v>
      </c>
      <c r="R429" s="90">
        <v>215644.2</v>
      </c>
      <c r="S429" s="89">
        <v>9</v>
      </c>
      <c r="T429" s="90">
        <v>243037.7</v>
      </c>
      <c r="U429" s="57">
        <f t="shared" si="73"/>
        <v>22</v>
      </c>
      <c r="V429" s="63">
        <f t="shared" si="73"/>
        <v>458681.9</v>
      </c>
      <c r="W429" s="64">
        <f t="shared" si="74"/>
        <v>1</v>
      </c>
      <c r="X429" s="65">
        <f t="shared" si="75"/>
        <v>0.99991771501170301</v>
      </c>
      <c r="Y429" s="66">
        <f t="shared" si="76"/>
        <v>0.99995639869815234</v>
      </c>
    </row>
    <row r="430" spans="1:25" ht="29.25" customHeight="1" thickBot="1" x14ac:dyDescent="0.3">
      <c r="A430" s="123" t="s">
        <v>118</v>
      </c>
      <c r="B430" s="124"/>
      <c r="C430" s="91">
        <f>C417</f>
        <v>5048021.08</v>
      </c>
      <c r="D430" s="91">
        <f>D417</f>
        <v>366106.25</v>
      </c>
      <c r="E430" s="92">
        <f>SUM(E417:E429)</f>
        <v>183</v>
      </c>
      <c r="F430" s="93">
        <f>SUM(F417:F429)</f>
        <v>7780886.3200000003</v>
      </c>
      <c r="G430" s="92">
        <f>SUM(G417:G429)</f>
        <v>93</v>
      </c>
      <c r="H430" s="93">
        <f>SUM(H417:H429)</f>
        <v>3080763.2399999998</v>
      </c>
      <c r="I430" s="92">
        <f t="shared" ref="I430:V430" si="77">SUM(I417:I429)</f>
        <v>74</v>
      </c>
      <c r="J430" s="93">
        <f t="shared" si="77"/>
        <v>1967257.8399999999</v>
      </c>
      <c r="K430" s="92">
        <f t="shared" si="77"/>
        <v>167</v>
      </c>
      <c r="L430" s="93">
        <f t="shared" si="77"/>
        <v>5048021.08</v>
      </c>
      <c r="M430" s="92">
        <f t="shared" si="77"/>
        <v>0</v>
      </c>
      <c r="N430" s="94">
        <f t="shared" si="77"/>
        <v>0</v>
      </c>
      <c r="O430" s="95">
        <f t="shared" si="77"/>
        <v>0</v>
      </c>
      <c r="P430" s="96">
        <f t="shared" si="77"/>
        <v>0</v>
      </c>
      <c r="Q430" s="95">
        <f t="shared" si="77"/>
        <v>91</v>
      </c>
      <c r="R430" s="97">
        <f t="shared" si="77"/>
        <v>2902206.3600000003</v>
      </c>
      <c r="S430" s="95">
        <f t="shared" si="77"/>
        <v>71</v>
      </c>
      <c r="T430" s="97">
        <f t="shared" si="77"/>
        <v>1779708.47</v>
      </c>
      <c r="U430" s="95">
        <f t="shared" si="77"/>
        <v>162</v>
      </c>
      <c r="V430" s="97">
        <f t="shared" si="77"/>
        <v>4681914.83</v>
      </c>
      <c r="W430" s="98">
        <f>IFERROR(R430/H430,0)</f>
        <v>0.94204134946767304</v>
      </c>
      <c r="X430" s="99">
        <f t="shared" si="75"/>
        <v>0.90466457106608866</v>
      </c>
      <c r="Y430" s="99">
        <f t="shared" si="76"/>
        <v>0.9274752929518274</v>
      </c>
    </row>
    <row r="431" spans="1:25" ht="29.25" customHeight="1" thickBot="1" x14ac:dyDescent="0.3">
      <c r="A431" s="100"/>
      <c r="B431" s="101" t="s">
        <v>28</v>
      </c>
      <c r="C431" s="102"/>
      <c r="D431" s="102"/>
      <c r="E431" s="102"/>
      <c r="F431" s="102"/>
      <c r="G431" s="102"/>
      <c r="H431" s="102"/>
      <c r="I431" s="102"/>
      <c r="J431" s="102"/>
      <c r="K431" s="102"/>
      <c r="L431" s="102"/>
      <c r="M431" s="102"/>
      <c r="N431" s="102"/>
      <c r="O431" s="102"/>
      <c r="P431" s="102"/>
      <c r="Q431" s="102"/>
      <c r="R431" s="102"/>
      <c r="S431" s="102"/>
      <c r="T431" s="102"/>
      <c r="U431" s="102"/>
      <c r="V431" s="103">
        <v>2350854.2799999998</v>
      </c>
      <c r="W431" s="104"/>
      <c r="X431" s="104"/>
      <c r="Y431" s="105"/>
    </row>
    <row r="432" spans="1:25" ht="29.25" customHeight="1" thickBot="1" x14ac:dyDescent="0.45">
      <c r="A432" s="106"/>
      <c r="B432" s="106"/>
      <c r="C432" s="107"/>
      <c r="D432" s="107"/>
      <c r="E432" s="108"/>
      <c r="F432" s="107"/>
      <c r="G432" s="108"/>
      <c r="H432" s="109"/>
      <c r="I432" s="110"/>
      <c r="J432" s="109"/>
      <c r="K432" s="111"/>
      <c r="L432" s="109"/>
      <c r="M432" s="110"/>
      <c r="N432" s="109"/>
      <c r="O432" s="110"/>
      <c r="P432" s="109"/>
      <c r="Q432" s="110"/>
      <c r="R432" s="109"/>
      <c r="S432" s="110"/>
      <c r="T432" s="112" t="s">
        <v>119</v>
      </c>
      <c r="U432" s="113">
        <v>4.4112999999999998</v>
      </c>
      <c r="V432" s="114">
        <f>(V430+P430)/U432</f>
        <v>1061345.8232267133</v>
      </c>
      <c r="W432" s="115"/>
      <c r="X432" s="115"/>
      <c r="Y432" s="116"/>
    </row>
    <row r="433" spans="1:25" ht="15.75" thickTop="1" x14ac:dyDescent="0.25">
      <c r="A433" s="125" t="s">
        <v>120</v>
      </c>
      <c r="B433" s="126"/>
      <c r="C433" s="126"/>
      <c r="D433" s="126"/>
      <c r="E433" s="126"/>
      <c r="F433" s="126"/>
      <c r="G433" s="126"/>
      <c r="H433" s="126"/>
      <c r="I433" s="126"/>
      <c r="J433" s="126"/>
      <c r="K433" s="126"/>
      <c r="L433" s="126"/>
      <c r="M433" s="126"/>
      <c r="N433" s="126"/>
      <c r="O433" s="127"/>
      <c r="P433" s="117"/>
      <c r="U433" s="21"/>
    </row>
    <row r="434" spans="1:25" ht="18.75" x14ac:dyDescent="0.3">
      <c r="A434" s="128"/>
      <c r="B434" s="129"/>
      <c r="C434" s="129"/>
      <c r="D434" s="129"/>
      <c r="E434" s="129"/>
      <c r="F434" s="129"/>
      <c r="G434" s="129"/>
      <c r="H434" s="129"/>
      <c r="I434" s="129"/>
      <c r="J434" s="129"/>
      <c r="K434" s="129"/>
      <c r="L434" s="129"/>
      <c r="M434" s="129"/>
      <c r="N434" s="129"/>
      <c r="O434" s="130"/>
      <c r="P434" s="117"/>
      <c r="T434" s="118"/>
      <c r="U434" s="21"/>
    </row>
    <row r="435" spans="1:25" ht="15.75" x14ac:dyDescent="0.25">
      <c r="A435" s="128"/>
      <c r="B435" s="129"/>
      <c r="C435" s="129"/>
      <c r="D435" s="129"/>
      <c r="E435" s="129"/>
      <c r="F435" s="129"/>
      <c r="G435" s="129"/>
      <c r="H435" s="129"/>
      <c r="I435" s="129"/>
      <c r="J435" s="129"/>
      <c r="K435" s="129"/>
      <c r="L435" s="129"/>
      <c r="M435" s="129"/>
      <c r="N435" s="129"/>
      <c r="O435" s="130"/>
      <c r="P435" s="117"/>
      <c r="S435" s="119"/>
      <c r="T435" s="120"/>
      <c r="U435" s="21"/>
    </row>
    <row r="436" spans="1:25" ht="15.75" x14ac:dyDescent="0.25">
      <c r="A436" s="128"/>
      <c r="B436" s="129"/>
      <c r="C436" s="129"/>
      <c r="D436" s="129"/>
      <c r="E436" s="129"/>
      <c r="F436" s="129"/>
      <c r="G436" s="129"/>
      <c r="H436" s="129"/>
      <c r="I436" s="129"/>
      <c r="J436" s="129"/>
      <c r="K436" s="129"/>
      <c r="L436" s="129"/>
      <c r="M436" s="129"/>
      <c r="N436" s="129"/>
      <c r="O436" s="130"/>
      <c r="P436" s="117"/>
      <c r="S436" s="119"/>
      <c r="T436" s="121"/>
      <c r="U436" s="21"/>
    </row>
    <row r="437" spans="1:25" ht="15.75" x14ac:dyDescent="0.25">
      <c r="A437" s="128"/>
      <c r="B437" s="129"/>
      <c r="C437" s="129"/>
      <c r="D437" s="129"/>
      <c r="E437" s="129"/>
      <c r="F437" s="129"/>
      <c r="G437" s="129"/>
      <c r="H437" s="129"/>
      <c r="I437" s="129"/>
      <c r="J437" s="129"/>
      <c r="K437" s="129"/>
      <c r="L437" s="129"/>
      <c r="M437" s="129"/>
      <c r="N437" s="129"/>
      <c r="O437" s="130"/>
      <c r="P437" s="117"/>
      <c r="S437" s="119"/>
      <c r="T437" s="121"/>
      <c r="U437" s="21"/>
    </row>
    <row r="438" spans="1:25" ht="15.75" x14ac:dyDescent="0.25">
      <c r="A438" s="128"/>
      <c r="B438" s="129"/>
      <c r="C438" s="129"/>
      <c r="D438" s="129"/>
      <c r="E438" s="129"/>
      <c r="F438" s="129"/>
      <c r="G438" s="129"/>
      <c r="H438" s="129"/>
      <c r="I438" s="129"/>
      <c r="J438" s="129"/>
      <c r="K438" s="129"/>
      <c r="L438" s="129"/>
      <c r="M438" s="129"/>
      <c r="N438" s="129"/>
      <c r="O438" s="130"/>
      <c r="P438" s="117"/>
      <c r="S438" s="119"/>
      <c r="T438" s="121"/>
      <c r="U438" s="21"/>
    </row>
    <row r="439" spans="1:25" ht="15.75" x14ac:dyDescent="0.25">
      <c r="A439" s="128"/>
      <c r="B439" s="129"/>
      <c r="C439" s="129"/>
      <c r="D439" s="129"/>
      <c r="E439" s="129"/>
      <c r="F439" s="129"/>
      <c r="G439" s="129"/>
      <c r="H439" s="129"/>
      <c r="I439" s="129"/>
      <c r="J439" s="129"/>
      <c r="K439" s="129"/>
      <c r="L439" s="129"/>
      <c r="M439" s="129"/>
      <c r="N439" s="129"/>
      <c r="O439" s="130"/>
      <c r="P439" s="117"/>
      <c r="S439" s="119"/>
      <c r="T439" s="122"/>
      <c r="U439" s="21"/>
    </row>
    <row r="440" spans="1:25" x14ac:dyDescent="0.25">
      <c r="A440" s="128"/>
      <c r="B440" s="129"/>
      <c r="C440" s="129"/>
      <c r="D440" s="129"/>
      <c r="E440" s="129"/>
      <c r="F440" s="129"/>
      <c r="G440" s="129"/>
      <c r="H440" s="129"/>
      <c r="I440" s="129"/>
      <c r="J440" s="129"/>
      <c r="K440" s="129"/>
      <c r="L440" s="129"/>
      <c r="M440" s="129"/>
      <c r="N440" s="129"/>
      <c r="O440" s="130"/>
      <c r="P440" s="117"/>
      <c r="U440" s="21"/>
    </row>
    <row r="441" spans="1:25" ht="15.75" thickBot="1" x14ac:dyDescent="0.3">
      <c r="A441" s="131"/>
      <c r="B441" s="132"/>
      <c r="C441" s="132"/>
      <c r="D441" s="132"/>
      <c r="E441" s="132"/>
      <c r="F441" s="132"/>
      <c r="G441" s="132"/>
      <c r="H441" s="132"/>
      <c r="I441" s="132"/>
      <c r="J441" s="132"/>
      <c r="K441" s="132"/>
      <c r="L441" s="132"/>
      <c r="M441" s="132"/>
      <c r="N441" s="132"/>
      <c r="O441" s="133"/>
      <c r="P441" s="117"/>
      <c r="U441" s="21"/>
    </row>
    <row r="442" spans="1:25" ht="15.75" thickTop="1" x14ac:dyDescent="0.25">
      <c r="K442" s="21"/>
      <c r="U442" s="21"/>
    </row>
    <row r="445" spans="1:25" ht="26.25" x14ac:dyDescent="0.4">
      <c r="A445" s="25"/>
      <c r="B445" s="26" t="s">
        <v>133</v>
      </c>
      <c r="C445" s="27"/>
      <c r="D445" s="27"/>
      <c r="E445" s="27"/>
      <c r="F445" s="28"/>
      <c r="G445" s="27"/>
      <c r="H445" s="28"/>
      <c r="I445" s="29"/>
      <c r="J445" s="28"/>
      <c r="K445" s="29"/>
      <c r="L445" s="28"/>
      <c r="M445" s="29"/>
      <c r="N445" s="28"/>
      <c r="O445" s="27"/>
      <c r="P445" s="28"/>
      <c r="Q445" s="27"/>
      <c r="R445" s="28"/>
      <c r="S445" s="29"/>
      <c r="T445" s="28"/>
      <c r="U445" s="27"/>
      <c r="V445" s="28"/>
      <c r="W445" s="28"/>
      <c r="X445" s="29"/>
      <c r="Y445" s="28"/>
    </row>
    <row r="446" spans="1:25" ht="15.75" thickBot="1" x14ac:dyDescent="0.3"/>
    <row r="447" spans="1:25" ht="52.5" customHeight="1" thickBot="1" x14ac:dyDescent="0.3">
      <c r="A447" s="169" t="s">
        <v>159</v>
      </c>
      <c r="B447" s="170"/>
      <c r="C447" s="173" t="s">
        <v>102</v>
      </c>
      <c r="D447" s="174"/>
      <c r="E447" s="175" t="s">
        <v>0</v>
      </c>
      <c r="F447" s="176"/>
      <c r="G447" s="177" t="s">
        <v>103</v>
      </c>
      <c r="H447" s="177"/>
      <c r="I447" s="177"/>
      <c r="J447" s="177"/>
      <c r="K447" s="177"/>
      <c r="L447" s="178"/>
      <c r="M447" s="179" t="s">
        <v>104</v>
      </c>
      <c r="N447" s="180"/>
      <c r="O447" s="180"/>
      <c r="P447" s="181"/>
      <c r="Q447" s="154" t="s">
        <v>105</v>
      </c>
      <c r="R447" s="152"/>
      <c r="S447" s="152"/>
      <c r="T447" s="152"/>
      <c r="U447" s="152"/>
      <c r="V447" s="153"/>
      <c r="W447" s="155" t="s">
        <v>106</v>
      </c>
      <c r="X447" s="156"/>
      <c r="Y447" s="138"/>
    </row>
    <row r="448" spans="1:25" ht="52.5" customHeight="1" thickBot="1" x14ac:dyDescent="0.3">
      <c r="A448" s="171"/>
      <c r="B448" s="172"/>
      <c r="C448" s="157" t="s">
        <v>107</v>
      </c>
      <c r="D448" s="159" t="s">
        <v>108</v>
      </c>
      <c r="E448" s="161" t="s">
        <v>10</v>
      </c>
      <c r="F448" s="161" t="s">
        <v>11</v>
      </c>
      <c r="G448" s="163" t="s">
        <v>12</v>
      </c>
      <c r="H448" s="165" t="s">
        <v>13</v>
      </c>
      <c r="I448" s="165" t="s">
        <v>14</v>
      </c>
      <c r="J448" s="167" t="s">
        <v>15</v>
      </c>
      <c r="K448" s="146" t="s">
        <v>2</v>
      </c>
      <c r="L448" s="147"/>
      <c r="M448" s="148" t="s">
        <v>109</v>
      </c>
      <c r="N448" s="149"/>
      <c r="O448" s="148" t="s">
        <v>110</v>
      </c>
      <c r="P448" s="149"/>
      <c r="Q448" s="150" t="s">
        <v>111</v>
      </c>
      <c r="R448" s="151"/>
      <c r="S448" s="152" t="s">
        <v>112</v>
      </c>
      <c r="T448" s="153"/>
      <c r="U448" s="154" t="s">
        <v>2</v>
      </c>
      <c r="V448" s="153"/>
      <c r="W448" s="134" t="s">
        <v>113</v>
      </c>
      <c r="X448" s="136" t="s">
        <v>114</v>
      </c>
      <c r="Y448" s="138" t="s">
        <v>115</v>
      </c>
    </row>
    <row r="449" spans="1:25" ht="139.5" customHeight="1" thickBot="1" x14ac:dyDescent="0.3">
      <c r="A449" s="171"/>
      <c r="B449" s="172"/>
      <c r="C449" s="158"/>
      <c r="D449" s="160"/>
      <c r="E449" s="162"/>
      <c r="F449" s="162"/>
      <c r="G449" s="164"/>
      <c r="H449" s="166"/>
      <c r="I449" s="166"/>
      <c r="J449" s="168"/>
      <c r="K449" s="30" t="s">
        <v>16</v>
      </c>
      <c r="L449" s="31" t="s">
        <v>17</v>
      </c>
      <c r="M449" s="32" t="s">
        <v>18</v>
      </c>
      <c r="N449" s="33" t="s">
        <v>19</v>
      </c>
      <c r="O449" s="32" t="s">
        <v>20</v>
      </c>
      <c r="P449" s="33" t="s">
        <v>21</v>
      </c>
      <c r="Q449" s="34" t="s">
        <v>12</v>
      </c>
      <c r="R449" s="35" t="s">
        <v>13</v>
      </c>
      <c r="S449" s="36" t="s">
        <v>22</v>
      </c>
      <c r="T449" s="37" t="s">
        <v>23</v>
      </c>
      <c r="U449" s="38" t="s">
        <v>24</v>
      </c>
      <c r="V449" s="39" t="s">
        <v>25</v>
      </c>
      <c r="W449" s="135"/>
      <c r="X449" s="137"/>
      <c r="Y449" s="139"/>
    </row>
    <row r="450" spans="1:25" ht="38.25" customHeight="1" thickBot="1" x14ac:dyDescent="0.3">
      <c r="A450" s="140">
        <v>1</v>
      </c>
      <c r="B450" s="141"/>
      <c r="C450" s="40">
        <v>2</v>
      </c>
      <c r="D450" s="41">
        <v>3</v>
      </c>
      <c r="E450" s="42">
        <v>4</v>
      </c>
      <c r="F450" s="43">
        <v>5</v>
      </c>
      <c r="G450" s="44">
        <v>6</v>
      </c>
      <c r="H450" s="45">
        <v>7</v>
      </c>
      <c r="I450" s="45">
        <v>8</v>
      </c>
      <c r="J450" s="45">
        <v>9</v>
      </c>
      <c r="K450" s="45">
        <v>10</v>
      </c>
      <c r="L450" s="45">
        <v>11</v>
      </c>
      <c r="M450" s="46">
        <v>12</v>
      </c>
      <c r="N450" s="46">
        <v>13</v>
      </c>
      <c r="O450" s="46">
        <v>14</v>
      </c>
      <c r="P450" s="46">
        <v>15</v>
      </c>
      <c r="Q450" s="47">
        <v>16</v>
      </c>
      <c r="R450" s="47">
        <v>17</v>
      </c>
      <c r="S450" s="47">
        <v>18</v>
      </c>
      <c r="T450" s="47">
        <v>19</v>
      </c>
      <c r="U450" s="47">
        <v>20</v>
      </c>
      <c r="V450" s="47">
        <v>21</v>
      </c>
      <c r="W450" s="48">
        <v>22</v>
      </c>
      <c r="X450" s="48">
        <v>23</v>
      </c>
      <c r="Y450" s="49">
        <v>24</v>
      </c>
    </row>
    <row r="451" spans="1:25" ht="108.75" customHeight="1" x14ac:dyDescent="0.25">
      <c r="A451" s="50">
        <v>1</v>
      </c>
      <c r="B451" s="51" t="s">
        <v>116</v>
      </c>
      <c r="C451" s="142">
        <f>L464</f>
        <v>8328152.9899999993</v>
      </c>
      <c r="D451" s="144">
        <f>C451-V464</f>
        <v>1552199.8599999985</v>
      </c>
      <c r="E451" s="52"/>
      <c r="F451" s="53"/>
      <c r="G451" s="54"/>
      <c r="H451" s="55"/>
      <c r="I451" s="54"/>
      <c r="J451" s="56"/>
      <c r="K451" s="57">
        <f>G451+I451</f>
        <v>0</v>
      </c>
      <c r="L451" s="58">
        <f>H451+J451</f>
        <v>0</v>
      </c>
      <c r="M451" s="59"/>
      <c r="N451" s="60"/>
      <c r="O451" s="59"/>
      <c r="P451" s="60"/>
      <c r="Q451" s="61"/>
      <c r="R451" s="62"/>
      <c r="S451" s="61"/>
      <c r="T451" s="62"/>
      <c r="U451" s="57">
        <f>Q451+S451</f>
        <v>0</v>
      </c>
      <c r="V451" s="63">
        <f>R451+T451</f>
        <v>0</v>
      </c>
      <c r="W451" s="64">
        <f>IFERROR(R451/H451,0)</f>
        <v>0</v>
      </c>
      <c r="X451" s="65">
        <f>IFERROR((T451+P451)/J451,0)</f>
        <v>0</v>
      </c>
      <c r="Y451" s="66">
        <f>IFERROR((V451+P451)/L451,0)</f>
        <v>0</v>
      </c>
    </row>
    <row r="452" spans="1:25" ht="87" customHeight="1" x14ac:dyDescent="0.25">
      <c r="A452" s="67">
        <v>2</v>
      </c>
      <c r="B452" s="68" t="s">
        <v>54</v>
      </c>
      <c r="C452" s="142"/>
      <c r="D452" s="144"/>
      <c r="E452" s="69"/>
      <c r="F452" s="70"/>
      <c r="G452" s="71"/>
      <c r="H452" s="72"/>
      <c r="I452" s="71"/>
      <c r="J452" s="73"/>
      <c r="K452" s="57">
        <f t="shared" ref="K452:L463" si="78">G452+I452</f>
        <v>0</v>
      </c>
      <c r="L452" s="58">
        <f t="shared" si="78"/>
        <v>0</v>
      </c>
      <c r="M452" s="74"/>
      <c r="N452" s="75"/>
      <c r="O452" s="74"/>
      <c r="P452" s="75"/>
      <c r="Q452" s="76"/>
      <c r="R452" s="77"/>
      <c r="S452" s="76"/>
      <c r="T452" s="77"/>
      <c r="U452" s="57">
        <f t="shared" ref="U452:V463" si="79">Q452+S452</f>
        <v>0</v>
      </c>
      <c r="V452" s="63">
        <f>R452+T452</f>
        <v>0</v>
      </c>
      <c r="W452" s="64">
        <f t="shared" ref="W452:W463" si="80">IFERROR(R452/H452,0)</f>
        <v>0</v>
      </c>
      <c r="X452" s="65">
        <f t="shared" ref="X452:X464" si="81">IFERROR((T452+P452)/J452,0)</f>
        <v>0</v>
      </c>
      <c r="Y452" s="66">
        <f t="shared" ref="Y452:Y464" si="82">IFERROR((V452+P452)/L452,0)</f>
        <v>0</v>
      </c>
    </row>
    <row r="453" spans="1:25" ht="85.5" customHeight="1" x14ac:dyDescent="0.25">
      <c r="A453" s="67">
        <v>3</v>
      </c>
      <c r="B453" s="68" t="s">
        <v>172</v>
      </c>
      <c r="C453" s="142"/>
      <c r="D453" s="144"/>
      <c r="E453" s="69">
        <v>4</v>
      </c>
      <c r="F453" s="70">
        <v>206791.53</v>
      </c>
      <c r="G453" s="71">
        <v>4</v>
      </c>
      <c r="H453" s="72">
        <v>206791.53</v>
      </c>
      <c r="I453" s="71">
        <v>6</v>
      </c>
      <c r="J453" s="73">
        <v>246000</v>
      </c>
      <c r="K453" s="57">
        <f t="shared" si="78"/>
        <v>10</v>
      </c>
      <c r="L453" s="58">
        <f t="shared" si="78"/>
        <v>452791.53</v>
      </c>
      <c r="M453" s="74">
        <v>0</v>
      </c>
      <c r="N453" s="75">
        <v>0</v>
      </c>
      <c r="O453" s="74">
        <v>0</v>
      </c>
      <c r="P453" s="75">
        <v>0</v>
      </c>
      <c r="Q453" s="76">
        <v>3</v>
      </c>
      <c r="R453" s="77">
        <v>145270.48000000001</v>
      </c>
      <c r="S453" s="76">
        <v>4</v>
      </c>
      <c r="T453" s="77">
        <v>142044.79999999999</v>
      </c>
      <c r="U453" s="57">
        <f t="shared" si="79"/>
        <v>7</v>
      </c>
      <c r="V453" s="63">
        <f t="shared" si="79"/>
        <v>287315.28000000003</v>
      </c>
      <c r="W453" s="64">
        <f t="shared" si="80"/>
        <v>0.70249724444710093</v>
      </c>
      <c r="X453" s="65">
        <f t="shared" si="81"/>
        <v>0.57741788617886169</v>
      </c>
      <c r="Y453" s="66">
        <f t="shared" si="82"/>
        <v>0.63454208165068815</v>
      </c>
    </row>
    <row r="454" spans="1:25" ht="137.25" customHeight="1" x14ac:dyDescent="0.25">
      <c r="A454" s="67">
        <v>4</v>
      </c>
      <c r="B454" s="68" t="s">
        <v>32</v>
      </c>
      <c r="C454" s="142"/>
      <c r="D454" s="144"/>
      <c r="E454" s="69">
        <v>15</v>
      </c>
      <c r="F454" s="70">
        <v>1037368.64</v>
      </c>
      <c r="G454" s="71">
        <v>12</v>
      </c>
      <c r="H454" s="72">
        <v>728136.68</v>
      </c>
      <c r="I454" s="71">
        <v>1</v>
      </c>
      <c r="J454" s="73">
        <v>50000</v>
      </c>
      <c r="K454" s="57">
        <f t="shared" si="78"/>
        <v>13</v>
      </c>
      <c r="L454" s="58">
        <f t="shared" si="78"/>
        <v>778136.68</v>
      </c>
      <c r="M454" s="74">
        <v>0</v>
      </c>
      <c r="N454" s="75">
        <v>0</v>
      </c>
      <c r="O454" s="74">
        <v>0</v>
      </c>
      <c r="P454" s="75">
        <v>0</v>
      </c>
      <c r="Q454" s="76">
        <v>10</v>
      </c>
      <c r="R454" s="77">
        <v>537779.37</v>
      </c>
      <c r="S454" s="76">
        <v>1</v>
      </c>
      <c r="T454" s="77">
        <v>47396.82</v>
      </c>
      <c r="U454" s="57">
        <f t="shared" si="79"/>
        <v>11</v>
      </c>
      <c r="V454" s="63">
        <f t="shared" si="79"/>
        <v>585176.18999999994</v>
      </c>
      <c r="W454" s="64">
        <f t="shared" si="80"/>
        <v>0.73856926147437041</v>
      </c>
      <c r="X454" s="65">
        <f t="shared" si="81"/>
        <v>0.94793640000000001</v>
      </c>
      <c r="Y454" s="66">
        <f t="shared" si="82"/>
        <v>0.75202236964333813</v>
      </c>
    </row>
    <row r="455" spans="1:25" ht="171.75" customHeight="1" x14ac:dyDescent="0.25">
      <c r="A455" s="67">
        <v>5</v>
      </c>
      <c r="B455" s="68" t="s">
        <v>71</v>
      </c>
      <c r="C455" s="142"/>
      <c r="D455" s="144"/>
      <c r="E455" s="69"/>
      <c r="F455" s="70"/>
      <c r="G455" s="71"/>
      <c r="H455" s="72"/>
      <c r="I455" s="71"/>
      <c r="J455" s="73"/>
      <c r="K455" s="57">
        <f t="shared" si="78"/>
        <v>0</v>
      </c>
      <c r="L455" s="58">
        <f t="shared" si="78"/>
        <v>0</v>
      </c>
      <c r="M455" s="74"/>
      <c r="N455" s="75"/>
      <c r="O455" s="74"/>
      <c r="P455" s="75"/>
      <c r="Q455" s="76"/>
      <c r="R455" s="77"/>
      <c r="S455" s="76"/>
      <c r="T455" s="77"/>
      <c r="U455" s="57">
        <f t="shared" si="79"/>
        <v>0</v>
      </c>
      <c r="V455" s="63">
        <f t="shared" si="79"/>
        <v>0</v>
      </c>
      <c r="W455" s="64">
        <f t="shared" si="80"/>
        <v>0</v>
      </c>
      <c r="X455" s="65">
        <f t="shared" si="81"/>
        <v>0</v>
      </c>
      <c r="Y455" s="66">
        <f t="shared" si="82"/>
        <v>0</v>
      </c>
    </row>
    <row r="456" spans="1:25" ht="116.25" customHeight="1" x14ac:dyDescent="0.25">
      <c r="A456" s="67">
        <v>6</v>
      </c>
      <c r="B456" s="68" t="s">
        <v>33</v>
      </c>
      <c r="C456" s="142"/>
      <c r="D456" s="144"/>
      <c r="E456" s="69">
        <v>56</v>
      </c>
      <c r="F456" s="70">
        <v>2978403.99</v>
      </c>
      <c r="G456" s="71">
        <v>29</v>
      </c>
      <c r="H456" s="72">
        <v>1668850.63</v>
      </c>
      <c r="I456" s="71">
        <v>6</v>
      </c>
      <c r="J456" s="73">
        <v>364975.25</v>
      </c>
      <c r="K456" s="57">
        <f t="shared" si="78"/>
        <v>35</v>
      </c>
      <c r="L456" s="58">
        <f t="shared" si="78"/>
        <v>2033825.88</v>
      </c>
      <c r="M456" s="74">
        <v>0</v>
      </c>
      <c r="N456" s="75">
        <v>0</v>
      </c>
      <c r="O456" s="74">
        <v>0</v>
      </c>
      <c r="P456" s="75">
        <v>0</v>
      </c>
      <c r="Q456" s="76">
        <v>27</v>
      </c>
      <c r="R456" s="77">
        <v>1433497.64</v>
      </c>
      <c r="S456" s="76">
        <v>6</v>
      </c>
      <c r="T456" s="77">
        <v>345313</v>
      </c>
      <c r="U456" s="57">
        <f t="shared" si="79"/>
        <v>33</v>
      </c>
      <c r="V456" s="63">
        <f t="shared" si="79"/>
        <v>1778810.64</v>
      </c>
      <c r="W456" s="64">
        <f t="shared" si="80"/>
        <v>0.85897300467208382</v>
      </c>
      <c r="X456" s="65">
        <f t="shared" si="81"/>
        <v>0.94612716889706905</v>
      </c>
      <c r="Y456" s="66">
        <f t="shared" si="82"/>
        <v>0.87461304209581603</v>
      </c>
    </row>
    <row r="457" spans="1:25" ht="65.25" customHeight="1" x14ac:dyDescent="0.25">
      <c r="A457" s="67">
        <v>7</v>
      </c>
      <c r="B457" s="68" t="s">
        <v>34</v>
      </c>
      <c r="C457" s="142"/>
      <c r="D457" s="144"/>
      <c r="E457" s="69"/>
      <c r="F457" s="70"/>
      <c r="G457" s="71"/>
      <c r="H457" s="72"/>
      <c r="I457" s="71"/>
      <c r="J457" s="73"/>
      <c r="K457" s="57">
        <f t="shared" si="78"/>
        <v>0</v>
      </c>
      <c r="L457" s="58">
        <f t="shared" si="78"/>
        <v>0</v>
      </c>
      <c r="M457" s="74"/>
      <c r="N457" s="75"/>
      <c r="O457" s="74"/>
      <c r="P457" s="75"/>
      <c r="Q457" s="76"/>
      <c r="R457" s="77"/>
      <c r="S457" s="76"/>
      <c r="T457" s="77"/>
      <c r="U457" s="57">
        <f t="shared" si="79"/>
        <v>0</v>
      </c>
      <c r="V457" s="63">
        <f t="shared" si="79"/>
        <v>0</v>
      </c>
      <c r="W457" s="64">
        <f t="shared" si="80"/>
        <v>0</v>
      </c>
      <c r="X457" s="65">
        <f t="shared" si="81"/>
        <v>0</v>
      </c>
      <c r="Y457" s="66">
        <f t="shared" si="82"/>
        <v>0</v>
      </c>
    </row>
    <row r="458" spans="1:25" ht="59.25" customHeight="1" x14ac:dyDescent="0.25">
      <c r="A458" s="67">
        <v>8</v>
      </c>
      <c r="B458" s="68" t="s">
        <v>117</v>
      </c>
      <c r="C458" s="142"/>
      <c r="D458" s="144"/>
      <c r="E458" s="69"/>
      <c r="F458" s="70"/>
      <c r="G458" s="71"/>
      <c r="H458" s="72"/>
      <c r="I458" s="71">
        <v>51</v>
      </c>
      <c r="J458" s="73">
        <v>781728.18</v>
      </c>
      <c r="K458" s="57">
        <f t="shared" si="78"/>
        <v>51</v>
      </c>
      <c r="L458" s="58">
        <f t="shared" si="78"/>
        <v>781728.18</v>
      </c>
      <c r="M458" s="74"/>
      <c r="N458" s="75"/>
      <c r="O458" s="74">
        <v>0</v>
      </c>
      <c r="P458" s="75">
        <v>0</v>
      </c>
      <c r="Q458" s="76"/>
      <c r="R458" s="77"/>
      <c r="S458" s="76">
        <v>43</v>
      </c>
      <c r="T458" s="77">
        <v>554401.64</v>
      </c>
      <c r="U458" s="57">
        <f t="shared" si="79"/>
        <v>43</v>
      </c>
      <c r="V458" s="63">
        <f t="shared" si="79"/>
        <v>554401.64</v>
      </c>
      <c r="W458" s="64">
        <f t="shared" si="80"/>
        <v>0</v>
      </c>
      <c r="X458" s="65">
        <f t="shared" si="81"/>
        <v>0.70920001886077588</v>
      </c>
      <c r="Y458" s="66">
        <f t="shared" si="82"/>
        <v>0.70920001886077588</v>
      </c>
    </row>
    <row r="459" spans="1:25" ht="71.25" customHeight="1" x14ac:dyDescent="0.25">
      <c r="A459" s="67">
        <v>9</v>
      </c>
      <c r="B459" s="68" t="s">
        <v>35</v>
      </c>
      <c r="C459" s="142"/>
      <c r="D459" s="144"/>
      <c r="E459" s="69">
        <v>16</v>
      </c>
      <c r="F459" s="70">
        <v>1532123.71</v>
      </c>
      <c r="G459" s="71">
        <v>6</v>
      </c>
      <c r="H459" s="72">
        <v>438314</v>
      </c>
      <c r="I459" s="71">
        <v>0</v>
      </c>
      <c r="J459" s="73">
        <v>0</v>
      </c>
      <c r="K459" s="57">
        <f t="shared" si="78"/>
        <v>6</v>
      </c>
      <c r="L459" s="58">
        <f t="shared" si="78"/>
        <v>438314</v>
      </c>
      <c r="M459" s="74">
        <v>0</v>
      </c>
      <c r="N459" s="75">
        <v>0</v>
      </c>
      <c r="O459" s="74">
        <v>0</v>
      </c>
      <c r="P459" s="75">
        <v>0</v>
      </c>
      <c r="Q459" s="76">
        <v>6</v>
      </c>
      <c r="R459" s="77">
        <v>397336.79</v>
      </c>
      <c r="S459" s="76">
        <v>0</v>
      </c>
      <c r="T459" s="77">
        <v>0</v>
      </c>
      <c r="U459" s="57">
        <f t="shared" si="79"/>
        <v>6</v>
      </c>
      <c r="V459" s="63">
        <f t="shared" si="79"/>
        <v>397336.79</v>
      </c>
      <c r="W459" s="64">
        <f t="shared" si="80"/>
        <v>0.90651174728619199</v>
      </c>
      <c r="X459" s="65">
        <f t="shared" si="81"/>
        <v>0</v>
      </c>
      <c r="Y459" s="66">
        <f t="shared" si="82"/>
        <v>0.90651174728619199</v>
      </c>
    </row>
    <row r="460" spans="1:25" ht="92.25" customHeight="1" x14ac:dyDescent="0.25">
      <c r="A460" s="67">
        <v>10</v>
      </c>
      <c r="B460" s="68" t="s">
        <v>36</v>
      </c>
      <c r="C460" s="142"/>
      <c r="D460" s="144"/>
      <c r="E460" s="69">
        <v>12</v>
      </c>
      <c r="F460" s="70">
        <v>807209</v>
      </c>
      <c r="G460" s="71">
        <v>7</v>
      </c>
      <c r="H460" s="72">
        <v>340040.84</v>
      </c>
      <c r="I460" s="71">
        <v>9</v>
      </c>
      <c r="J460" s="73">
        <v>442893.04</v>
      </c>
      <c r="K460" s="57">
        <f t="shared" si="78"/>
        <v>16</v>
      </c>
      <c r="L460" s="58">
        <f t="shared" si="78"/>
        <v>782933.88</v>
      </c>
      <c r="M460" s="74">
        <v>0</v>
      </c>
      <c r="N460" s="75">
        <v>0</v>
      </c>
      <c r="O460" s="74">
        <v>0</v>
      </c>
      <c r="P460" s="75">
        <v>0</v>
      </c>
      <c r="Q460" s="76">
        <v>7</v>
      </c>
      <c r="R460" s="77">
        <v>329169.52</v>
      </c>
      <c r="S460" s="76">
        <v>8</v>
      </c>
      <c r="T460" s="77">
        <v>279282.55</v>
      </c>
      <c r="U460" s="57">
        <f t="shared" si="79"/>
        <v>15</v>
      </c>
      <c r="V460" s="63">
        <f t="shared" si="79"/>
        <v>608452.07000000007</v>
      </c>
      <c r="W460" s="64">
        <f t="shared" si="80"/>
        <v>0.96802936964865749</v>
      </c>
      <c r="X460" s="65">
        <f t="shared" si="81"/>
        <v>0.63058690197524891</v>
      </c>
      <c r="Y460" s="66">
        <f t="shared" si="82"/>
        <v>0.77714362035271745</v>
      </c>
    </row>
    <row r="461" spans="1:25" ht="153.75" customHeight="1" x14ac:dyDescent="0.25">
      <c r="A461" s="67">
        <v>11</v>
      </c>
      <c r="B461" s="68" t="s">
        <v>37</v>
      </c>
      <c r="C461" s="142"/>
      <c r="D461" s="144"/>
      <c r="E461" s="69">
        <v>24</v>
      </c>
      <c r="F461" s="70">
        <v>994471.57</v>
      </c>
      <c r="G461" s="71">
        <v>10</v>
      </c>
      <c r="H461" s="72">
        <v>460615.89</v>
      </c>
      <c r="I461" s="71">
        <v>5</v>
      </c>
      <c r="J461" s="73">
        <v>318000</v>
      </c>
      <c r="K461" s="57">
        <f t="shared" si="78"/>
        <v>15</v>
      </c>
      <c r="L461" s="58">
        <f t="shared" si="78"/>
        <v>778615.89</v>
      </c>
      <c r="M461" s="74">
        <v>0</v>
      </c>
      <c r="N461" s="75">
        <v>0</v>
      </c>
      <c r="O461" s="74">
        <v>0</v>
      </c>
      <c r="P461" s="75">
        <v>0</v>
      </c>
      <c r="Q461" s="76">
        <v>10</v>
      </c>
      <c r="R461" s="77">
        <v>398253.27</v>
      </c>
      <c r="S461" s="76">
        <v>5</v>
      </c>
      <c r="T461" s="77">
        <v>255240</v>
      </c>
      <c r="U461" s="57">
        <f t="shared" si="79"/>
        <v>15</v>
      </c>
      <c r="V461" s="63">
        <f t="shared" si="79"/>
        <v>653493.27</v>
      </c>
      <c r="W461" s="64">
        <f t="shared" si="80"/>
        <v>0.86461035896959615</v>
      </c>
      <c r="X461" s="65">
        <f t="shared" si="81"/>
        <v>0.80264150943396229</v>
      </c>
      <c r="Y461" s="66">
        <f t="shared" si="82"/>
        <v>0.83930122463850565</v>
      </c>
    </row>
    <row r="462" spans="1:25" ht="87" customHeight="1" x14ac:dyDescent="0.25">
      <c r="A462" s="67">
        <v>12</v>
      </c>
      <c r="B462" s="68" t="s">
        <v>38</v>
      </c>
      <c r="C462" s="142"/>
      <c r="D462" s="144"/>
      <c r="E462" s="69">
        <v>2</v>
      </c>
      <c r="F462" s="70">
        <v>135000</v>
      </c>
      <c r="G462" s="71">
        <v>0</v>
      </c>
      <c r="H462" s="72">
        <v>0</v>
      </c>
      <c r="I462" s="71">
        <v>0</v>
      </c>
      <c r="J462" s="73">
        <v>0</v>
      </c>
      <c r="K462" s="57">
        <f t="shared" si="78"/>
        <v>0</v>
      </c>
      <c r="L462" s="58">
        <f t="shared" si="78"/>
        <v>0</v>
      </c>
      <c r="M462" s="74">
        <v>0</v>
      </c>
      <c r="N462" s="75">
        <v>0</v>
      </c>
      <c r="O462" s="74">
        <v>0</v>
      </c>
      <c r="P462" s="75">
        <v>0</v>
      </c>
      <c r="Q462" s="76">
        <v>0</v>
      </c>
      <c r="R462" s="77">
        <v>0</v>
      </c>
      <c r="S462" s="76">
        <v>0</v>
      </c>
      <c r="T462" s="77">
        <v>0</v>
      </c>
      <c r="U462" s="57">
        <f t="shared" si="79"/>
        <v>0</v>
      </c>
      <c r="V462" s="63">
        <f t="shared" si="79"/>
        <v>0</v>
      </c>
      <c r="W462" s="64">
        <f t="shared" si="80"/>
        <v>0</v>
      </c>
      <c r="X462" s="65">
        <f t="shared" si="81"/>
        <v>0</v>
      </c>
      <c r="Y462" s="66">
        <f t="shared" si="82"/>
        <v>0</v>
      </c>
    </row>
    <row r="463" spans="1:25" ht="62.25" customHeight="1" thickBot="1" x14ac:dyDescent="0.3">
      <c r="A463" s="78">
        <v>13</v>
      </c>
      <c r="B463" s="79" t="s">
        <v>39</v>
      </c>
      <c r="C463" s="143"/>
      <c r="D463" s="145"/>
      <c r="E463" s="80">
        <v>70</v>
      </c>
      <c r="F463" s="81">
        <v>2842040.48</v>
      </c>
      <c r="G463" s="82">
        <v>35</v>
      </c>
      <c r="H463" s="83">
        <v>1202466.72</v>
      </c>
      <c r="I463" s="82">
        <v>23</v>
      </c>
      <c r="J463" s="84">
        <v>1079340.23</v>
      </c>
      <c r="K463" s="85">
        <f t="shared" si="78"/>
        <v>58</v>
      </c>
      <c r="L463" s="86">
        <f t="shared" si="78"/>
        <v>2281806.9500000002</v>
      </c>
      <c r="M463" s="87">
        <v>0</v>
      </c>
      <c r="N463" s="88">
        <v>0</v>
      </c>
      <c r="O463" s="87">
        <v>0</v>
      </c>
      <c r="P463" s="88">
        <v>0</v>
      </c>
      <c r="Q463" s="89">
        <v>32</v>
      </c>
      <c r="R463" s="90">
        <v>954071.41</v>
      </c>
      <c r="S463" s="89">
        <v>22</v>
      </c>
      <c r="T463" s="90">
        <v>956895.84</v>
      </c>
      <c r="U463" s="57">
        <f t="shared" si="79"/>
        <v>54</v>
      </c>
      <c r="V463" s="63">
        <f t="shared" si="79"/>
        <v>1910967.25</v>
      </c>
      <c r="W463" s="64">
        <f t="shared" si="80"/>
        <v>0.79342853663342972</v>
      </c>
      <c r="X463" s="65">
        <f t="shared" si="81"/>
        <v>0.88655626224550155</v>
      </c>
      <c r="Y463" s="66">
        <f t="shared" si="82"/>
        <v>0.8374798095868714</v>
      </c>
    </row>
    <row r="464" spans="1:25" ht="29.25" customHeight="1" thickBot="1" x14ac:dyDescent="0.3">
      <c r="A464" s="123" t="s">
        <v>118</v>
      </c>
      <c r="B464" s="124"/>
      <c r="C464" s="91">
        <f>C451</f>
        <v>8328152.9899999993</v>
      </c>
      <c r="D464" s="91">
        <f>D451</f>
        <v>1552199.8599999985</v>
      </c>
      <c r="E464" s="92">
        <f>SUM(E451:E463)</f>
        <v>199</v>
      </c>
      <c r="F464" s="93">
        <f>SUM(F451:F463)</f>
        <v>10533408.92</v>
      </c>
      <c r="G464" s="92">
        <f>SUM(G451:G463)</f>
        <v>103</v>
      </c>
      <c r="H464" s="93">
        <f>SUM(H451:H463)</f>
        <v>5045216.29</v>
      </c>
      <c r="I464" s="92">
        <f t="shared" ref="I464:V464" si="83">SUM(I451:I463)</f>
        <v>101</v>
      </c>
      <c r="J464" s="93">
        <f t="shared" si="83"/>
        <v>3282936.7</v>
      </c>
      <c r="K464" s="92">
        <f t="shared" si="83"/>
        <v>204</v>
      </c>
      <c r="L464" s="93">
        <f t="shared" si="83"/>
        <v>8328152.9899999993</v>
      </c>
      <c r="M464" s="92">
        <f t="shared" si="83"/>
        <v>0</v>
      </c>
      <c r="N464" s="94">
        <f t="shared" si="83"/>
        <v>0</v>
      </c>
      <c r="O464" s="95">
        <f t="shared" si="83"/>
        <v>0</v>
      </c>
      <c r="P464" s="96">
        <f t="shared" si="83"/>
        <v>0</v>
      </c>
      <c r="Q464" s="95">
        <f t="shared" si="83"/>
        <v>95</v>
      </c>
      <c r="R464" s="97">
        <f t="shared" si="83"/>
        <v>4195378.4799999995</v>
      </c>
      <c r="S464" s="95">
        <f t="shared" si="83"/>
        <v>89</v>
      </c>
      <c r="T464" s="97">
        <f t="shared" si="83"/>
        <v>2580574.65</v>
      </c>
      <c r="U464" s="95">
        <f t="shared" si="83"/>
        <v>184</v>
      </c>
      <c r="V464" s="97">
        <f t="shared" si="83"/>
        <v>6775953.1300000008</v>
      </c>
      <c r="W464" s="98">
        <f>IFERROR(R464/H464,0)</f>
        <v>0.83155572305503667</v>
      </c>
      <c r="X464" s="99">
        <f t="shared" si="81"/>
        <v>0.78605677959005416</v>
      </c>
      <c r="Y464" s="99">
        <f t="shared" si="82"/>
        <v>0.8136201554097533</v>
      </c>
    </row>
    <row r="465" spans="1:25" ht="29.25" customHeight="1" thickBot="1" x14ac:dyDescent="0.3">
      <c r="A465" s="100"/>
      <c r="B465" s="101" t="s">
        <v>28</v>
      </c>
      <c r="C465" s="102"/>
      <c r="D465" s="102"/>
      <c r="E465" s="102"/>
      <c r="F465" s="102"/>
      <c r="G465" s="102"/>
      <c r="H465" s="102"/>
      <c r="I465" s="102"/>
      <c r="J465" s="102"/>
      <c r="K465" s="102"/>
      <c r="L465" s="102"/>
      <c r="M465" s="102"/>
      <c r="N465" s="102"/>
      <c r="O465" s="102"/>
      <c r="P465" s="102"/>
      <c r="Q465" s="102"/>
      <c r="R465" s="102"/>
      <c r="S465" s="102"/>
      <c r="T465" s="102"/>
      <c r="U465" s="102"/>
      <c r="V465" s="103">
        <v>2293917.7599999998</v>
      </c>
      <c r="W465" s="104"/>
      <c r="X465" s="104"/>
      <c r="Y465" s="105"/>
    </row>
    <row r="466" spans="1:25" ht="29.25" customHeight="1" thickBot="1" x14ac:dyDescent="0.45">
      <c r="A466" s="106"/>
      <c r="B466" s="106"/>
      <c r="C466" s="107"/>
      <c r="D466" s="107"/>
      <c r="E466" s="108"/>
      <c r="F466" s="107"/>
      <c r="G466" s="108"/>
      <c r="H466" s="109"/>
      <c r="I466" s="110"/>
      <c r="J466" s="109"/>
      <c r="K466" s="111"/>
      <c r="L466" s="109"/>
      <c r="M466" s="110"/>
      <c r="N466" s="109"/>
      <c r="O466" s="110"/>
      <c r="P466" s="109"/>
      <c r="Q466" s="110"/>
      <c r="R466" s="109"/>
      <c r="S466" s="110"/>
      <c r="T466" s="112" t="s">
        <v>119</v>
      </c>
      <c r="U466" s="113">
        <v>4.4112999999999998</v>
      </c>
      <c r="V466" s="114">
        <f>(V464+P464)/U466</f>
        <v>1536044.5061546485</v>
      </c>
      <c r="W466" s="115"/>
      <c r="X466" s="115"/>
      <c r="Y466" s="116"/>
    </row>
    <row r="467" spans="1:25" ht="15.75" thickTop="1" x14ac:dyDescent="0.25">
      <c r="A467" s="125" t="s">
        <v>120</v>
      </c>
      <c r="B467" s="126"/>
      <c r="C467" s="126"/>
      <c r="D467" s="126"/>
      <c r="E467" s="126"/>
      <c r="F467" s="126"/>
      <c r="G467" s="126"/>
      <c r="H467" s="126"/>
      <c r="I467" s="126"/>
      <c r="J467" s="126"/>
      <c r="K467" s="126"/>
      <c r="L467" s="126"/>
      <c r="M467" s="126"/>
      <c r="N467" s="126"/>
      <c r="O467" s="127"/>
      <c r="P467" s="117"/>
      <c r="U467" s="21"/>
    </row>
    <row r="468" spans="1:25" ht="18.75" x14ac:dyDescent="0.3">
      <c r="A468" s="128"/>
      <c r="B468" s="129"/>
      <c r="C468" s="129"/>
      <c r="D468" s="129"/>
      <c r="E468" s="129"/>
      <c r="F468" s="129"/>
      <c r="G468" s="129"/>
      <c r="H468" s="129"/>
      <c r="I468" s="129"/>
      <c r="J468" s="129"/>
      <c r="K468" s="129"/>
      <c r="L468" s="129"/>
      <c r="M468" s="129"/>
      <c r="N468" s="129"/>
      <c r="O468" s="130"/>
      <c r="P468" s="117"/>
      <c r="T468" s="118"/>
      <c r="U468" s="21"/>
    </row>
    <row r="469" spans="1:25" ht="15.75" x14ac:dyDescent="0.25">
      <c r="A469" s="128"/>
      <c r="B469" s="129"/>
      <c r="C469" s="129"/>
      <c r="D469" s="129"/>
      <c r="E469" s="129"/>
      <c r="F469" s="129"/>
      <c r="G469" s="129"/>
      <c r="H469" s="129"/>
      <c r="I469" s="129"/>
      <c r="J469" s="129"/>
      <c r="K469" s="129"/>
      <c r="L469" s="129"/>
      <c r="M469" s="129"/>
      <c r="N469" s="129"/>
      <c r="O469" s="130"/>
      <c r="P469" s="117"/>
      <c r="S469" s="119"/>
      <c r="T469" s="120"/>
      <c r="U469" s="21"/>
    </row>
    <row r="470" spans="1:25" ht="15.75" x14ac:dyDescent="0.25">
      <c r="A470" s="128"/>
      <c r="B470" s="129"/>
      <c r="C470" s="129"/>
      <c r="D470" s="129"/>
      <c r="E470" s="129"/>
      <c r="F470" s="129"/>
      <c r="G470" s="129"/>
      <c r="H470" s="129"/>
      <c r="I470" s="129"/>
      <c r="J470" s="129"/>
      <c r="K470" s="129"/>
      <c r="L470" s="129"/>
      <c r="M470" s="129"/>
      <c r="N470" s="129"/>
      <c r="O470" s="130"/>
      <c r="P470" s="117"/>
      <c r="S470" s="119"/>
      <c r="T470" s="121"/>
      <c r="U470" s="21"/>
    </row>
    <row r="471" spans="1:25" ht="15.75" x14ac:dyDescent="0.25">
      <c r="A471" s="128"/>
      <c r="B471" s="129"/>
      <c r="C471" s="129"/>
      <c r="D471" s="129"/>
      <c r="E471" s="129"/>
      <c r="F471" s="129"/>
      <c r="G471" s="129"/>
      <c r="H471" s="129"/>
      <c r="I471" s="129"/>
      <c r="J471" s="129"/>
      <c r="K471" s="129"/>
      <c r="L471" s="129"/>
      <c r="M471" s="129"/>
      <c r="N471" s="129"/>
      <c r="O471" s="130"/>
      <c r="P471" s="117"/>
      <c r="S471" s="119"/>
      <c r="T471" s="121"/>
      <c r="U471" s="21"/>
    </row>
    <row r="472" spans="1:25" ht="15.75" x14ac:dyDescent="0.25">
      <c r="A472" s="128"/>
      <c r="B472" s="129"/>
      <c r="C472" s="129"/>
      <c r="D472" s="129"/>
      <c r="E472" s="129"/>
      <c r="F472" s="129"/>
      <c r="G472" s="129"/>
      <c r="H472" s="129"/>
      <c r="I472" s="129"/>
      <c r="J472" s="129"/>
      <c r="K472" s="129"/>
      <c r="L472" s="129"/>
      <c r="M472" s="129"/>
      <c r="N472" s="129"/>
      <c r="O472" s="130"/>
      <c r="P472" s="117"/>
      <c r="S472" s="119"/>
      <c r="T472" s="121"/>
      <c r="U472" s="21"/>
    </row>
    <row r="473" spans="1:25" ht="15.75" x14ac:dyDescent="0.25">
      <c r="A473" s="128"/>
      <c r="B473" s="129"/>
      <c r="C473" s="129"/>
      <c r="D473" s="129"/>
      <c r="E473" s="129"/>
      <c r="F473" s="129"/>
      <c r="G473" s="129"/>
      <c r="H473" s="129"/>
      <c r="I473" s="129"/>
      <c r="J473" s="129"/>
      <c r="K473" s="129"/>
      <c r="L473" s="129"/>
      <c r="M473" s="129"/>
      <c r="N473" s="129"/>
      <c r="O473" s="130"/>
      <c r="P473" s="117"/>
      <c r="S473" s="119"/>
      <c r="T473" s="122"/>
      <c r="U473" s="21"/>
    </row>
    <row r="474" spans="1:25" x14ac:dyDescent="0.25">
      <c r="A474" s="128"/>
      <c r="B474" s="129"/>
      <c r="C474" s="129"/>
      <c r="D474" s="129"/>
      <c r="E474" s="129"/>
      <c r="F474" s="129"/>
      <c r="G474" s="129"/>
      <c r="H474" s="129"/>
      <c r="I474" s="129"/>
      <c r="J474" s="129"/>
      <c r="K474" s="129"/>
      <c r="L474" s="129"/>
      <c r="M474" s="129"/>
      <c r="N474" s="129"/>
      <c r="O474" s="130"/>
      <c r="P474" s="117"/>
      <c r="U474" s="21"/>
    </row>
    <row r="475" spans="1:25" ht="15.75" thickBot="1" x14ac:dyDescent="0.3">
      <c r="A475" s="131"/>
      <c r="B475" s="132"/>
      <c r="C475" s="132"/>
      <c r="D475" s="132"/>
      <c r="E475" s="132"/>
      <c r="F475" s="132"/>
      <c r="G475" s="132"/>
      <c r="H475" s="132"/>
      <c r="I475" s="132"/>
      <c r="J475" s="132"/>
      <c r="K475" s="132"/>
      <c r="L475" s="132"/>
      <c r="M475" s="132"/>
      <c r="N475" s="132"/>
      <c r="O475" s="133"/>
      <c r="P475" s="117"/>
      <c r="U475" s="21"/>
    </row>
    <row r="476" spans="1:25" ht="15.75" thickTop="1" x14ac:dyDescent="0.25">
      <c r="K476" s="21"/>
      <c r="U476" s="21"/>
    </row>
    <row r="479" spans="1:25" ht="26.25" x14ac:dyDescent="0.4">
      <c r="A479" s="25"/>
      <c r="B479" s="26" t="s">
        <v>134</v>
      </c>
      <c r="C479" s="27"/>
      <c r="D479" s="27"/>
      <c r="E479" s="27"/>
      <c r="F479" s="28"/>
      <c r="G479" s="27"/>
      <c r="H479" s="28"/>
      <c r="I479" s="29"/>
      <c r="J479" s="28"/>
      <c r="K479" s="29"/>
      <c r="L479" s="28"/>
      <c r="M479" s="29"/>
      <c r="N479" s="28"/>
      <c r="O479" s="27"/>
      <c r="P479" s="28"/>
      <c r="Q479" s="27"/>
      <c r="R479" s="28"/>
      <c r="S479" s="29"/>
      <c r="T479" s="28"/>
      <c r="U479" s="27"/>
      <c r="V479" s="28"/>
      <c r="W479" s="28"/>
      <c r="X479" s="29"/>
      <c r="Y479" s="28"/>
    </row>
    <row r="480" spans="1:25" ht="15.75" thickBot="1" x14ac:dyDescent="0.3"/>
    <row r="481" spans="1:25" ht="52.5" customHeight="1" thickBot="1" x14ac:dyDescent="0.3">
      <c r="A481" s="169" t="s">
        <v>159</v>
      </c>
      <c r="B481" s="170"/>
      <c r="C481" s="173" t="s">
        <v>102</v>
      </c>
      <c r="D481" s="174"/>
      <c r="E481" s="175" t="s">
        <v>0</v>
      </c>
      <c r="F481" s="176"/>
      <c r="G481" s="177" t="s">
        <v>103</v>
      </c>
      <c r="H481" s="177"/>
      <c r="I481" s="177"/>
      <c r="J481" s="177"/>
      <c r="K481" s="177"/>
      <c r="L481" s="178"/>
      <c r="M481" s="179" t="s">
        <v>104</v>
      </c>
      <c r="N481" s="180"/>
      <c r="O481" s="180"/>
      <c r="P481" s="181"/>
      <c r="Q481" s="154" t="s">
        <v>105</v>
      </c>
      <c r="R481" s="152"/>
      <c r="S481" s="152"/>
      <c r="T481" s="152"/>
      <c r="U481" s="152"/>
      <c r="V481" s="153"/>
      <c r="W481" s="155" t="s">
        <v>106</v>
      </c>
      <c r="X481" s="156"/>
      <c r="Y481" s="138"/>
    </row>
    <row r="482" spans="1:25" ht="52.5" customHeight="1" thickBot="1" x14ac:dyDescent="0.3">
      <c r="A482" s="171"/>
      <c r="B482" s="172"/>
      <c r="C482" s="157" t="s">
        <v>107</v>
      </c>
      <c r="D482" s="159" t="s">
        <v>108</v>
      </c>
      <c r="E482" s="161" t="s">
        <v>10</v>
      </c>
      <c r="F482" s="161" t="s">
        <v>11</v>
      </c>
      <c r="G482" s="163" t="s">
        <v>12</v>
      </c>
      <c r="H482" s="165" t="s">
        <v>13</v>
      </c>
      <c r="I482" s="165" t="s">
        <v>14</v>
      </c>
      <c r="J482" s="167" t="s">
        <v>15</v>
      </c>
      <c r="K482" s="146" t="s">
        <v>2</v>
      </c>
      <c r="L482" s="147"/>
      <c r="M482" s="148" t="s">
        <v>109</v>
      </c>
      <c r="N482" s="149"/>
      <c r="O482" s="148" t="s">
        <v>110</v>
      </c>
      <c r="P482" s="149"/>
      <c r="Q482" s="150" t="s">
        <v>111</v>
      </c>
      <c r="R482" s="151"/>
      <c r="S482" s="152" t="s">
        <v>112</v>
      </c>
      <c r="T482" s="153"/>
      <c r="U482" s="154" t="s">
        <v>2</v>
      </c>
      <c r="V482" s="153"/>
      <c r="W482" s="134" t="s">
        <v>113</v>
      </c>
      <c r="X482" s="136" t="s">
        <v>114</v>
      </c>
      <c r="Y482" s="138" t="s">
        <v>115</v>
      </c>
    </row>
    <row r="483" spans="1:25" ht="139.5" customHeight="1" thickBot="1" x14ac:dyDescent="0.3">
      <c r="A483" s="171"/>
      <c r="B483" s="172"/>
      <c r="C483" s="158"/>
      <c r="D483" s="160"/>
      <c r="E483" s="162"/>
      <c r="F483" s="162"/>
      <c r="G483" s="164"/>
      <c r="H483" s="166"/>
      <c r="I483" s="166"/>
      <c r="J483" s="168"/>
      <c r="K483" s="30" t="s">
        <v>16</v>
      </c>
      <c r="L483" s="31" t="s">
        <v>17</v>
      </c>
      <c r="M483" s="32" t="s">
        <v>18</v>
      </c>
      <c r="N483" s="33" t="s">
        <v>19</v>
      </c>
      <c r="O483" s="32" t="s">
        <v>20</v>
      </c>
      <c r="P483" s="33" t="s">
        <v>21</v>
      </c>
      <c r="Q483" s="34" t="s">
        <v>12</v>
      </c>
      <c r="R483" s="35" t="s">
        <v>13</v>
      </c>
      <c r="S483" s="36" t="s">
        <v>22</v>
      </c>
      <c r="T483" s="37" t="s">
        <v>23</v>
      </c>
      <c r="U483" s="38" t="s">
        <v>24</v>
      </c>
      <c r="V483" s="39" t="s">
        <v>25</v>
      </c>
      <c r="W483" s="135"/>
      <c r="X483" s="137"/>
      <c r="Y483" s="139"/>
    </row>
    <row r="484" spans="1:25" ht="38.25" customHeight="1" thickBot="1" x14ac:dyDescent="0.3">
      <c r="A484" s="140">
        <v>1</v>
      </c>
      <c r="B484" s="141"/>
      <c r="C484" s="40">
        <v>2</v>
      </c>
      <c r="D484" s="41">
        <v>3</v>
      </c>
      <c r="E484" s="42">
        <v>4</v>
      </c>
      <c r="F484" s="43">
        <v>5</v>
      </c>
      <c r="G484" s="44">
        <v>6</v>
      </c>
      <c r="H484" s="45">
        <v>7</v>
      </c>
      <c r="I484" s="45">
        <v>8</v>
      </c>
      <c r="J484" s="45">
        <v>9</v>
      </c>
      <c r="K484" s="45">
        <v>10</v>
      </c>
      <c r="L484" s="45">
        <v>11</v>
      </c>
      <c r="M484" s="46">
        <v>12</v>
      </c>
      <c r="N484" s="46">
        <v>13</v>
      </c>
      <c r="O484" s="46">
        <v>14</v>
      </c>
      <c r="P484" s="46">
        <v>15</v>
      </c>
      <c r="Q484" s="47">
        <v>16</v>
      </c>
      <c r="R484" s="47">
        <v>17</v>
      </c>
      <c r="S484" s="47">
        <v>18</v>
      </c>
      <c r="T484" s="47">
        <v>19</v>
      </c>
      <c r="U484" s="47">
        <v>20</v>
      </c>
      <c r="V484" s="47">
        <v>21</v>
      </c>
      <c r="W484" s="48">
        <v>22</v>
      </c>
      <c r="X484" s="48">
        <v>23</v>
      </c>
      <c r="Y484" s="49">
        <v>24</v>
      </c>
    </row>
    <row r="485" spans="1:25" ht="108.75" customHeight="1" x14ac:dyDescent="0.25">
      <c r="A485" s="50">
        <v>1</v>
      </c>
      <c r="B485" s="51" t="s">
        <v>116</v>
      </c>
      <c r="C485" s="142">
        <f>L498</f>
        <v>8560210.8899999987</v>
      </c>
      <c r="D485" s="144">
        <f>C485-V498</f>
        <v>531737.38999999966</v>
      </c>
      <c r="E485" s="52"/>
      <c r="F485" s="53"/>
      <c r="G485" s="54"/>
      <c r="H485" s="55"/>
      <c r="I485" s="54"/>
      <c r="J485" s="56"/>
      <c r="K485" s="57">
        <f>G485+I485</f>
        <v>0</v>
      </c>
      <c r="L485" s="58">
        <f>H485+J485</f>
        <v>0</v>
      </c>
      <c r="M485" s="59"/>
      <c r="N485" s="60"/>
      <c r="O485" s="59"/>
      <c r="P485" s="60"/>
      <c r="Q485" s="61"/>
      <c r="R485" s="62"/>
      <c r="S485" s="61"/>
      <c r="T485" s="62"/>
      <c r="U485" s="57">
        <f>Q485+S485</f>
        <v>0</v>
      </c>
      <c r="V485" s="63">
        <f>R485+T485</f>
        <v>0</v>
      </c>
      <c r="W485" s="64">
        <f>IFERROR(R485/H485,0)</f>
        <v>0</v>
      </c>
      <c r="X485" s="65">
        <f>IFERROR((T485+P485)/J485,0)</f>
        <v>0</v>
      </c>
      <c r="Y485" s="66">
        <f>IFERROR((V485+P485)/L485,0)</f>
        <v>0</v>
      </c>
    </row>
    <row r="486" spans="1:25" ht="87" customHeight="1" x14ac:dyDescent="0.25">
      <c r="A486" s="67">
        <v>2</v>
      </c>
      <c r="B486" s="68" t="s">
        <v>54</v>
      </c>
      <c r="C486" s="142"/>
      <c r="D486" s="144"/>
      <c r="E486" s="69"/>
      <c r="F486" s="70"/>
      <c r="G486" s="71"/>
      <c r="H486" s="72"/>
      <c r="I486" s="71"/>
      <c r="J486" s="73"/>
      <c r="K486" s="57">
        <f t="shared" ref="K486:L497" si="84">G486+I486</f>
        <v>0</v>
      </c>
      <c r="L486" s="58">
        <f t="shared" si="84"/>
        <v>0</v>
      </c>
      <c r="M486" s="74"/>
      <c r="N486" s="75"/>
      <c r="O486" s="74"/>
      <c r="P486" s="75"/>
      <c r="Q486" s="76"/>
      <c r="R486" s="77"/>
      <c r="S486" s="76"/>
      <c r="T486" s="77"/>
      <c r="U486" s="57">
        <f t="shared" ref="U486:V497" si="85">Q486+S486</f>
        <v>0</v>
      </c>
      <c r="V486" s="63">
        <f>R486+T486</f>
        <v>0</v>
      </c>
      <c r="W486" s="64">
        <f t="shared" ref="W486:W497" si="86">IFERROR(R486/H486,0)</f>
        <v>0</v>
      </c>
      <c r="X486" s="65">
        <f t="shared" ref="X486:X498" si="87">IFERROR((T486+P486)/J486,0)</f>
        <v>0</v>
      </c>
      <c r="Y486" s="66">
        <f t="shared" ref="Y486:Y498" si="88">IFERROR((V486+P486)/L486,0)</f>
        <v>0</v>
      </c>
    </row>
    <row r="487" spans="1:25" ht="85.5" customHeight="1" x14ac:dyDescent="0.25">
      <c r="A487" s="67">
        <v>3</v>
      </c>
      <c r="B487" s="68" t="s">
        <v>172</v>
      </c>
      <c r="C487" s="142"/>
      <c r="D487" s="144"/>
      <c r="E487" s="69">
        <v>4</v>
      </c>
      <c r="F487" s="70">
        <v>107103.28</v>
      </c>
      <c r="G487" s="71">
        <v>3</v>
      </c>
      <c r="H487" s="72">
        <v>98415.44</v>
      </c>
      <c r="I487" s="71">
        <v>14</v>
      </c>
      <c r="J487" s="73">
        <v>430000</v>
      </c>
      <c r="K487" s="57">
        <f t="shared" si="84"/>
        <v>17</v>
      </c>
      <c r="L487" s="58">
        <f t="shared" si="84"/>
        <v>528415.43999999994</v>
      </c>
      <c r="M487" s="74">
        <v>0</v>
      </c>
      <c r="N487" s="75">
        <v>0</v>
      </c>
      <c r="O487" s="74">
        <v>0</v>
      </c>
      <c r="P487" s="75">
        <v>0</v>
      </c>
      <c r="Q487" s="76">
        <v>3</v>
      </c>
      <c r="R487" s="77">
        <v>98078.8</v>
      </c>
      <c r="S487" s="76">
        <v>14</v>
      </c>
      <c r="T487" s="77">
        <v>366030.34</v>
      </c>
      <c r="U487" s="57">
        <f t="shared" si="85"/>
        <v>17</v>
      </c>
      <c r="V487" s="63">
        <f t="shared" si="85"/>
        <v>464109.14</v>
      </c>
      <c r="W487" s="64">
        <f t="shared" si="86"/>
        <v>0.99657939851714328</v>
      </c>
      <c r="X487" s="65">
        <f t="shared" si="87"/>
        <v>0.85123334883720936</v>
      </c>
      <c r="Y487" s="66">
        <f t="shared" si="88"/>
        <v>0.87830351815609331</v>
      </c>
    </row>
    <row r="488" spans="1:25" ht="137.25" customHeight="1" x14ac:dyDescent="0.25">
      <c r="A488" s="67">
        <v>4</v>
      </c>
      <c r="B488" s="68" t="s">
        <v>32</v>
      </c>
      <c r="C488" s="142"/>
      <c r="D488" s="144"/>
      <c r="E488" s="69">
        <v>17</v>
      </c>
      <c r="F488" s="70">
        <v>516710.91</v>
      </c>
      <c r="G488" s="71">
        <v>10</v>
      </c>
      <c r="H488" s="72">
        <v>202163.79</v>
      </c>
      <c r="I488" s="71">
        <v>6</v>
      </c>
      <c r="J488" s="73">
        <v>202000</v>
      </c>
      <c r="K488" s="57">
        <f t="shared" si="84"/>
        <v>16</v>
      </c>
      <c r="L488" s="58">
        <f t="shared" si="84"/>
        <v>404163.79000000004</v>
      </c>
      <c r="M488" s="74">
        <v>0</v>
      </c>
      <c r="N488" s="75">
        <v>0</v>
      </c>
      <c r="O488" s="74">
        <v>0</v>
      </c>
      <c r="P488" s="75">
        <v>0</v>
      </c>
      <c r="Q488" s="76">
        <v>10</v>
      </c>
      <c r="R488" s="77">
        <v>200742.79</v>
      </c>
      <c r="S488" s="76">
        <v>6</v>
      </c>
      <c r="T488" s="77">
        <v>186746.8</v>
      </c>
      <c r="U488" s="57">
        <f t="shared" si="85"/>
        <v>16</v>
      </c>
      <c r="V488" s="63">
        <f t="shared" si="85"/>
        <v>387489.58999999997</v>
      </c>
      <c r="W488" s="64">
        <f t="shared" si="86"/>
        <v>0.99297104590292851</v>
      </c>
      <c r="X488" s="65">
        <f t="shared" si="87"/>
        <v>0.92448910891089098</v>
      </c>
      <c r="Y488" s="66">
        <f t="shared" si="88"/>
        <v>0.95874395378170796</v>
      </c>
    </row>
    <row r="489" spans="1:25" ht="171.75" customHeight="1" x14ac:dyDescent="0.25">
      <c r="A489" s="67">
        <v>5</v>
      </c>
      <c r="B489" s="68" t="s">
        <v>71</v>
      </c>
      <c r="C489" s="142"/>
      <c r="D489" s="144"/>
      <c r="E489" s="69"/>
      <c r="F489" s="70"/>
      <c r="G489" s="71"/>
      <c r="H489" s="72"/>
      <c r="I489" s="71"/>
      <c r="J489" s="73"/>
      <c r="K489" s="57">
        <f t="shared" si="84"/>
        <v>0</v>
      </c>
      <c r="L489" s="58">
        <f t="shared" si="84"/>
        <v>0</v>
      </c>
      <c r="M489" s="74"/>
      <c r="N489" s="75"/>
      <c r="O489" s="74"/>
      <c r="P489" s="75"/>
      <c r="Q489" s="76"/>
      <c r="R489" s="77"/>
      <c r="S489" s="76"/>
      <c r="T489" s="77"/>
      <c r="U489" s="57">
        <f t="shared" si="85"/>
        <v>0</v>
      </c>
      <c r="V489" s="63">
        <f t="shared" si="85"/>
        <v>0</v>
      </c>
      <c r="W489" s="64">
        <f t="shared" si="86"/>
        <v>0</v>
      </c>
      <c r="X489" s="65">
        <f t="shared" si="87"/>
        <v>0</v>
      </c>
      <c r="Y489" s="66">
        <f t="shared" si="88"/>
        <v>0</v>
      </c>
    </row>
    <row r="490" spans="1:25" ht="116.25" customHeight="1" x14ac:dyDescent="0.25">
      <c r="A490" s="67">
        <v>6</v>
      </c>
      <c r="B490" s="68" t="s">
        <v>33</v>
      </c>
      <c r="C490" s="142"/>
      <c r="D490" s="144"/>
      <c r="E490" s="69">
        <v>126</v>
      </c>
      <c r="F490" s="70">
        <v>4474801.26</v>
      </c>
      <c r="G490" s="71">
        <v>65</v>
      </c>
      <c r="H490" s="72">
        <v>1955068.96</v>
      </c>
      <c r="I490" s="71">
        <v>13</v>
      </c>
      <c r="J490" s="73">
        <v>490000</v>
      </c>
      <c r="K490" s="57">
        <f t="shared" si="84"/>
        <v>78</v>
      </c>
      <c r="L490" s="58">
        <f t="shared" si="84"/>
        <v>2445068.96</v>
      </c>
      <c r="M490" s="74">
        <v>0</v>
      </c>
      <c r="N490" s="75">
        <v>0</v>
      </c>
      <c r="O490" s="74">
        <v>0</v>
      </c>
      <c r="P490" s="75">
        <v>0</v>
      </c>
      <c r="Q490" s="76">
        <v>64</v>
      </c>
      <c r="R490" s="77">
        <v>1862454.56</v>
      </c>
      <c r="S490" s="76">
        <v>13</v>
      </c>
      <c r="T490" s="77">
        <v>478688.37999999995</v>
      </c>
      <c r="U490" s="57">
        <f t="shared" si="85"/>
        <v>77</v>
      </c>
      <c r="V490" s="63">
        <f t="shared" si="85"/>
        <v>2341142.94</v>
      </c>
      <c r="W490" s="64">
        <f t="shared" si="86"/>
        <v>0.95262857633420772</v>
      </c>
      <c r="X490" s="65">
        <f t="shared" si="87"/>
        <v>0.97691506122448968</v>
      </c>
      <c r="Y490" s="66">
        <f t="shared" si="88"/>
        <v>0.95749566916100393</v>
      </c>
    </row>
    <row r="491" spans="1:25" ht="65.25" customHeight="1" x14ac:dyDescent="0.25">
      <c r="A491" s="67">
        <v>7</v>
      </c>
      <c r="B491" s="68" t="s">
        <v>34</v>
      </c>
      <c r="C491" s="142"/>
      <c r="D491" s="144"/>
      <c r="E491" s="69"/>
      <c r="F491" s="70"/>
      <c r="G491" s="71"/>
      <c r="H491" s="72"/>
      <c r="I491" s="71"/>
      <c r="J491" s="73"/>
      <c r="K491" s="57">
        <f t="shared" si="84"/>
        <v>0</v>
      </c>
      <c r="L491" s="58">
        <f t="shared" si="84"/>
        <v>0</v>
      </c>
      <c r="M491" s="74"/>
      <c r="N491" s="75"/>
      <c r="O491" s="74"/>
      <c r="P491" s="75"/>
      <c r="Q491" s="76"/>
      <c r="R491" s="77"/>
      <c r="S491" s="76"/>
      <c r="T491" s="77"/>
      <c r="U491" s="57">
        <f t="shared" si="85"/>
        <v>0</v>
      </c>
      <c r="V491" s="63">
        <f t="shared" si="85"/>
        <v>0</v>
      </c>
      <c r="W491" s="64">
        <f t="shared" si="86"/>
        <v>0</v>
      </c>
      <c r="X491" s="65">
        <f t="shared" si="87"/>
        <v>0</v>
      </c>
      <c r="Y491" s="66">
        <f t="shared" si="88"/>
        <v>0</v>
      </c>
    </row>
    <row r="492" spans="1:25" ht="59.25" customHeight="1" x14ac:dyDescent="0.25">
      <c r="A492" s="67">
        <v>8</v>
      </c>
      <c r="B492" s="68" t="s">
        <v>117</v>
      </c>
      <c r="C492" s="142"/>
      <c r="D492" s="144"/>
      <c r="E492" s="69"/>
      <c r="F492" s="70"/>
      <c r="G492" s="71"/>
      <c r="H492" s="72"/>
      <c r="I492" s="71">
        <v>45</v>
      </c>
      <c r="J492" s="73">
        <v>1022103.96</v>
      </c>
      <c r="K492" s="57">
        <f t="shared" si="84"/>
        <v>45</v>
      </c>
      <c r="L492" s="58">
        <f t="shared" si="84"/>
        <v>1022103.96</v>
      </c>
      <c r="M492" s="74"/>
      <c r="N492" s="75"/>
      <c r="O492" s="74">
        <v>0</v>
      </c>
      <c r="P492" s="75">
        <v>0</v>
      </c>
      <c r="Q492" s="76"/>
      <c r="R492" s="77"/>
      <c r="S492" s="76">
        <v>41</v>
      </c>
      <c r="T492" s="77">
        <v>961422.8</v>
      </c>
      <c r="U492" s="57">
        <f t="shared" si="85"/>
        <v>41</v>
      </c>
      <c r="V492" s="63">
        <f t="shared" si="85"/>
        <v>961422.8</v>
      </c>
      <c r="W492" s="64">
        <f t="shared" si="86"/>
        <v>0</v>
      </c>
      <c r="X492" s="65">
        <f t="shared" si="87"/>
        <v>0.94063112718984088</v>
      </c>
      <c r="Y492" s="66">
        <f t="shared" si="88"/>
        <v>0.94063112718984088</v>
      </c>
    </row>
    <row r="493" spans="1:25" ht="71.25" customHeight="1" x14ac:dyDescent="0.25">
      <c r="A493" s="67">
        <v>9</v>
      </c>
      <c r="B493" s="68" t="s">
        <v>35</v>
      </c>
      <c r="C493" s="142"/>
      <c r="D493" s="144"/>
      <c r="E493" s="69">
        <v>24</v>
      </c>
      <c r="F493" s="70">
        <v>801023.1399999999</v>
      </c>
      <c r="G493" s="71">
        <v>16</v>
      </c>
      <c r="H493" s="72">
        <v>552663.16</v>
      </c>
      <c r="I493" s="71">
        <v>4</v>
      </c>
      <c r="J493" s="73">
        <v>201000</v>
      </c>
      <c r="K493" s="57">
        <f t="shared" si="84"/>
        <v>20</v>
      </c>
      <c r="L493" s="58">
        <f t="shared" si="84"/>
        <v>753663.16</v>
      </c>
      <c r="M493" s="74">
        <v>0</v>
      </c>
      <c r="N493" s="75">
        <v>0</v>
      </c>
      <c r="O493" s="74">
        <v>0</v>
      </c>
      <c r="P493" s="75">
        <v>0</v>
      </c>
      <c r="Q493" s="76">
        <v>16</v>
      </c>
      <c r="R493" s="77">
        <v>476859.86</v>
      </c>
      <c r="S493" s="76">
        <v>4</v>
      </c>
      <c r="T493" s="77">
        <v>199290.37</v>
      </c>
      <c r="U493" s="57">
        <f t="shared" si="85"/>
        <v>20</v>
      </c>
      <c r="V493" s="63">
        <f t="shared" si="85"/>
        <v>676150.23</v>
      </c>
      <c r="W493" s="64">
        <f t="shared" si="86"/>
        <v>0.86283996204849256</v>
      </c>
      <c r="X493" s="65">
        <f t="shared" si="87"/>
        <v>0.99149437810945273</v>
      </c>
      <c r="Y493" s="66">
        <f t="shared" si="88"/>
        <v>0.89715175941464342</v>
      </c>
    </row>
    <row r="494" spans="1:25" ht="92.25" customHeight="1" x14ac:dyDescent="0.25">
      <c r="A494" s="67">
        <v>10</v>
      </c>
      <c r="B494" s="68" t="s">
        <v>36</v>
      </c>
      <c r="C494" s="142"/>
      <c r="D494" s="144"/>
      <c r="E494" s="69">
        <v>25</v>
      </c>
      <c r="F494" s="70">
        <v>640692</v>
      </c>
      <c r="G494" s="71">
        <v>11</v>
      </c>
      <c r="H494" s="72">
        <v>193379.26999999996</v>
      </c>
      <c r="I494" s="71">
        <v>15</v>
      </c>
      <c r="J494" s="73">
        <v>744400</v>
      </c>
      <c r="K494" s="57">
        <f t="shared" si="84"/>
        <v>26</v>
      </c>
      <c r="L494" s="58">
        <f t="shared" si="84"/>
        <v>937779.27</v>
      </c>
      <c r="M494" s="74">
        <v>0</v>
      </c>
      <c r="N494" s="75">
        <v>0</v>
      </c>
      <c r="O494" s="74">
        <v>0</v>
      </c>
      <c r="P494" s="75">
        <v>0</v>
      </c>
      <c r="Q494" s="76">
        <v>11</v>
      </c>
      <c r="R494" s="77">
        <v>187663.47</v>
      </c>
      <c r="S494" s="76">
        <v>15</v>
      </c>
      <c r="T494" s="77">
        <v>733191.74</v>
      </c>
      <c r="U494" s="57">
        <f t="shared" si="85"/>
        <v>26</v>
      </c>
      <c r="V494" s="63">
        <f t="shared" si="85"/>
        <v>920855.21</v>
      </c>
      <c r="W494" s="64">
        <f t="shared" si="86"/>
        <v>0.97044254019575127</v>
      </c>
      <c r="X494" s="65">
        <f t="shared" si="87"/>
        <v>0.98494322944653412</v>
      </c>
      <c r="Y494" s="66">
        <f t="shared" si="88"/>
        <v>0.98195304530457361</v>
      </c>
    </row>
    <row r="495" spans="1:25" ht="153.75" customHeight="1" x14ac:dyDescent="0.25">
      <c r="A495" s="67">
        <v>11</v>
      </c>
      <c r="B495" s="68" t="s">
        <v>37</v>
      </c>
      <c r="C495" s="142"/>
      <c r="D495" s="144"/>
      <c r="E495" s="69">
        <v>69</v>
      </c>
      <c r="F495" s="70">
        <v>2170916.61</v>
      </c>
      <c r="G495" s="71">
        <v>35</v>
      </c>
      <c r="H495" s="72">
        <v>832983.44</v>
      </c>
      <c r="I495" s="71">
        <v>4</v>
      </c>
      <c r="J495" s="73">
        <v>82000</v>
      </c>
      <c r="K495" s="57">
        <f t="shared" si="84"/>
        <v>39</v>
      </c>
      <c r="L495" s="58">
        <f t="shared" si="84"/>
        <v>914983.44</v>
      </c>
      <c r="M495" s="74">
        <v>0</v>
      </c>
      <c r="N495" s="75">
        <v>0</v>
      </c>
      <c r="O495" s="74">
        <v>0</v>
      </c>
      <c r="P495" s="75">
        <v>0</v>
      </c>
      <c r="Q495" s="76">
        <v>35</v>
      </c>
      <c r="R495" s="77">
        <v>815836.47</v>
      </c>
      <c r="S495" s="76">
        <v>3</v>
      </c>
      <c r="T495" s="77">
        <v>38575.040000000001</v>
      </c>
      <c r="U495" s="57">
        <f t="shared" si="85"/>
        <v>38</v>
      </c>
      <c r="V495" s="63">
        <f t="shared" si="85"/>
        <v>854411.51</v>
      </c>
      <c r="W495" s="64">
        <f t="shared" si="86"/>
        <v>0.97941499293191236</v>
      </c>
      <c r="X495" s="65">
        <f t="shared" si="87"/>
        <v>0.47042731707317076</v>
      </c>
      <c r="Y495" s="66">
        <f t="shared" si="88"/>
        <v>0.93379997128691206</v>
      </c>
    </row>
    <row r="496" spans="1:25" ht="87" customHeight="1" x14ac:dyDescent="0.25">
      <c r="A496" s="67">
        <v>12</v>
      </c>
      <c r="B496" s="68" t="s">
        <v>38</v>
      </c>
      <c r="C496" s="142"/>
      <c r="D496" s="144"/>
      <c r="E496" s="69">
        <v>12</v>
      </c>
      <c r="F496" s="70">
        <v>666055.42999999993</v>
      </c>
      <c r="G496" s="71">
        <v>6</v>
      </c>
      <c r="H496" s="72">
        <v>143530.68</v>
      </c>
      <c r="I496" s="71">
        <v>4</v>
      </c>
      <c r="J496" s="73">
        <v>152000</v>
      </c>
      <c r="K496" s="57">
        <f t="shared" si="84"/>
        <v>10</v>
      </c>
      <c r="L496" s="58">
        <f t="shared" si="84"/>
        <v>295530.68</v>
      </c>
      <c r="M496" s="74">
        <v>0</v>
      </c>
      <c r="N496" s="75">
        <v>0</v>
      </c>
      <c r="O496" s="74">
        <v>0</v>
      </c>
      <c r="P496" s="75">
        <v>0</v>
      </c>
      <c r="Q496" s="76">
        <v>6</v>
      </c>
      <c r="R496" s="77">
        <v>143530.68</v>
      </c>
      <c r="S496" s="76">
        <v>4</v>
      </c>
      <c r="T496" s="77">
        <v>114007</v>
      </c>
      <c r="U496" s="57">
        <f t="shared" si="85"/>
        <v>10</v>
      </c>
      <c r="V496" s="63">
        <f t="shared" si="85"/>
        <v>257537.68</v>
      </c>
      <c r="W496" s="64">
        <f t="shared" si="86"/>
        <v>1</v>
      </c>
      <c r="X496" s="65">
        <f t="shared" si="87"/>
        <v>0.75004605263157897</v>
      </c>
      <c r="Y496" s="66">
        <f t="shared" si="88"/>
        <v>0.87144143545434949</v>
      </c>
    </row>
    <row r="497" spans="1:25" ht="62.25" customHeight="1" thickBot="1" x14ac:dyDescent="0.3">
      <c r="A497" s="78">
        <v>13</v>
      </c>
      <c r="B497" s="79" t="s">
        <v>39</v>
      </c>
      <c r="C497" s="143"/>
      <c r="D497" s="145"/>
      <c r="E497" s="80">
        <v>100</v>
      </c>
      <c r="F497" s="81">
        <v>2698105.52</v>
      </c>
      <c r="G497" s="82">
        <v>55</v>
      </c>
      <c r="H497" s="83">
        <v>978344.19</v>
      </c>
      <c r="I497" s="82">
        <v>13</v>
      </c>
      <c r="J497" s="84">
        <v>280158</v>
      </c>
      <c r="K497" s="85">
        <f t="shared" si="84"/>
        <v>68</v>
      </c>
      <c r="L497" s="86">
        <f t="shared" si="84"/>
        <v>1258502.19</v>
      </c>
      <c r="M497" s="87">
        <v>0</v>
      </c>
      <c r="N497" s="88">
        <v>0</v>
      </c>
      <c r="O497" s="87">
        <v>0</v>
      </c>
      <c r="P497" s="88">
        <v>0</v>
      </c>
      <c r="Q497" s="89">
        <v>54</v>
      </c>
      <c r="R497" s="90">
        <v>919227.56</v>
      </c>
      <c r="S497" s="89">
        <v>12</v>
      </c>
      <c r="T497" s="90">
        <v>246126.84</v>
      </c>
      <c r="U497" s="57">
        <f t="shared" si="85"/>
        <v>66</v>
      </c>
      <c r="V497" s="63">
        <f t="shared" si="85"/>
        <v>1165354.4000000001</v>
      </c>
      <c r="W497" s="64">
        <f t="shared" si="86"/>
        <v>0.93957481364508344</v>
      </c>
      <c r="X497" s="65">
        <f t="shared" si="87"/>
        <v>0.87852868738354783</v>
      </c>
      <c r="Y497" s="66">
        <f t="shared" si="88"/>
        <v>0.92598519832532056</v>
      </c>
    </row>
    <row r="498" spans="1:25" ht="29.25" customHeight="1" thickBot="1" x14ac:dyDescent="0.3">
      <c r="A498" s="123" t="s">
        <v>118</v>
      </c>
      <c r="B498" s="124"/>
      <c r="C498" s="91">
        <f>C485</f>
        <v>8560210.8899999987</v>
      </c>
      <c r="D498" s="91">
        <f>D485</f>
        <v>531737.38999999966</v>
      </c>
      <c r="E498" s="92">
        <f>SUM(E485:E497)</f>
        <v>377</v>
      </c>
      <c r="F498" s="93">
        <f>SUM(F485:F497)</f>
        <v>12075408.149999999</v>
      </c>
      <c r="G498" s="92">
        <f>SUM(G485:G497)</f>
        <v>201</v>
      </c>
      <c r="H498" s="93">
        <f>SUM(H485:H497)</f>
        <v>4956548.93</v>
      </c>
      <c r="I498" s="92">
        <f t="shared" ref="I498:V498" si="89">SUM(I485:I497)</f>
        <v>118</v>
      </c>
      <c r="J498" s="93">
        <f t="shared" si="89"/>
        <v>3603661.96</v>
      </c>
      <c r="K498" s="92">
        <f t="shared" si="89"/>
        <v>319</v>
      </c>
      <c r="L498" s="93">
        <f t="shared" si="89"/>
        <v>8560210.8899999987</v>
      </c>
      <c r="M498" s="92">
        <f t="shared" si="89"/>
        <v>0</v>
      </c>
      <c r="N498" s="94">
        <f t="shared" si="89"/>
        <v>0</v>
      </c>
      <c r="O498" s="95">
        <f t="shared" si="89"/>
        <v>0</v>
      </c>
      <c r="P498" s="96">
        <f t="shared" si="89"/>
        <v>0</v>
      </c>
      <c r="Q498" s="95">
        <f t="shared" si="89"/>
        <v>199</v>
      </c>
      <c r="R498" s="97">
        <f t="shared" si="89"/>
        <v>4704394.1900000004</v>
      </c>
      <c r="S498" s="95">
        <f t="shared" si="89"/>
        <v>112</v>
      </c>
      <c r="T498" s="97">
        <f t="shared" si="89"/>
        <v>3324079.3099999996</v>
      </c>
      <c r="U498" s="95">
        <f t="shared" si="89"/>
        <v>311</v>
      </c>
      <c r="V498" s="97">
        <f t="shared" si="89"/>
        <v>8028473.4999999991</v>
      </c>
      <c r="W498" s="98">
        <f>IFERROR(R498/H498,0)</f>
        <v>0.9491269543464389</v>
      </c>
      <c r="X498" s="99">
        <f t="shared" si="87"/>
        <v>0.92241707099519388</v>
      </c>
      <c r="Y498" s="99">
        <f t="shared" si="88"/>
        <v>0.93788267639280087</v>
      </c>
    </row>
    <row r="499" spans="1:25" ht="29.25" customHeight="1" thickBot="1" x14ac:dyDescent="0.3">
      <c r="A499" s="100"/>
      <c r="B499" s="101" t="s">
        <v>28</v>
      </c>
      <c r="C499" s="102"/>
      <c r="D499" s="102"/>
      <c r="E499" s="102"/>
      <c r="F499" s="102"/>
      <c r="G499" s="102"/>
      <c r="H499" s="102"/>
      <c r="I499" s="102"/>
      <c r="J499" s="102"/>
      <c r="K499" s="102"/>
      <c r="L499" s="102"/>
      <c r="M499" s="102"/>
      <c r="N499" s="102"/>
      <c r="O499" s="102"/>
      <c r="P499" s="102"/>
      <c r="Q499" s="102"/>
      <c r="R499" s="102"/>
      <c r="S499" s="102"/>
      <c r="T499" s="102"/>
      <c r="U499" s="102"/>
      <c r="V499" s="103">
        <v>2282400.14</v>
      </c>
      <c r="W499" s="104"/>
      <c r="X499" s="104"/>
      <c r="Y499" s="105"/>
    </row>
    <row r="500" spans="1:25" ht="29.25" customHeight="1" thickBot="1" x14ac:dyDescent="0.45">
      <c r="A500" s="106"/>
      <c r="B500" s="106"/>
      <c r="C500" s="107"/>
      <c r="D500" s="107"/>
      <c r="E500" s="108"/>
      <c r="F500" s="107"/>
      <c r="G500" s="108"/>
      <c r="H500" s="109"/>
      <c r="I500" s="110"/>
      <c r="J500" s="109"/>
      <c r="K500" s="111"/>
      <c r="L500" s="109"/>
      <c r="M500" s="110"/>
      <c r="N500" s="109"/>
      <c r="O500" s="110"/>
      <c r="P500" s="109"/>
      <c r="Q500" s="110"/>
      <c r="R500" s="109"/>
      <c r="S500" s="110"/>
      <c r="T500" s="112" t="s">
        <v>119</v>
      </c>
      <c r="U500" s="113">
        <v>4.4112999999999998</v>
      </c>
      <c r="V500" s="114">
        <f>(V498+P498)/U500</f>
        <v>1819979.0311246116</v>
      </c>
      <c r="W500" s="115"/>
      <c r="X500" s="115"/>
      <c r="Y500" s="116"/>
    </row>
    <row r="501" spans="1:25" ht="15.75" thickTop="1" x14ac:dyDescent="0.25">
      <c r="A501" s="125" t="s">
        <v>180</v>
      </c>
      <c r="B501" s="126"/>
      <c r="C501" s="126"/>
      <c r="D501" s="126"/>
      <c r="E501" s="126"/>
      <c r="F501" s="126"/>
      <c r="G501" s="126"/>
      <c r="H501" s="126"/>
      <c r="I501" s="126"/>
      <c r="J501" s="126"/>
      <c r="K501" s="126"/>
      <c r="L501" s="126"/>
      <c r="M501" s="126"/>
      <c r="N501" s="126"/>
      <c r="O501" s="127"/>
      <c r="P501" s="117"/>
      <c r="U501" s="21"/>
    </row>
    <row r="502" spans="1:25" ht="18.75" x14ac:dyDescent="0.3">
      <c r="A502" s="128"/>
      <c r="B502" s="129"/>
      <c r="C502" s="129"/>
      <c r="D502" s="129"/>
      <c r="E502" s="129"/>
      <c r="F502" s="129"/>
      <c r="G502" s="129"/>
      <c r="H502" s="129"/>
      <c r="I502" s="129"/>
      <c r="J502" s="129"/>
      <c r="K502" s="129"/>
      <c r="L502" s="129"/>
      <c r="M502" s="129"/>
      <c r="N502" s="129"/>
      <c r="O502" s="130"/>
      <c r="P502" s="117"/>
      <c r="T502" s="118"/>
      <c r="U502" s="21"/>
    </row>
    <row r="503" spans="1:25" ht="15.75" x14ac:dyDescent="0.25">
      <c r="A503" s="128"/>
      <c r="B503" s="129"/>
      <c r="C503" s="129"/>
      <c r="D503" s="129"/>
      <c r="E503" s="129"/>
      <c r="F503" s="129"/>
      <c r="G503" s="129"/>
      <c r="H503" s="129"/>
      <c r="I503" s="129"/>
      <c r="J503" s="129"/>
      <c r="K503" s="129"/>
      <c r="L503" s="129"/>
      <c r="M503" s="129"/>
      <c r="N503" s="129"/>
      <c r="O503" s="130"/>
      <c r="P503" s="117"/>
      <c r="S503" s="119"/>
      <c r="T503" s="120"/>
      <c r="U503" s="21"/>
    </row>
    <row r="504" spans="1:25" ht="15.75" x14ac:dyDescent="0.25">
      <c r="A504" s="128"/>
      <c r="B504" s="129"/>
      <c r="C504" s="129"/>
      <c r="D504" s="129"/>
      <c r="E504" s="129"/>
      <c r="F504" s="129"/>
      <c r="G504" s="129"/>
      <c r="H504" s="129"/>
      <c r="I504" s="129"/>
      <c r="J504" s="129"/>
      <c r="K504" s="129"/>
      <c r="L504" s="129"/>
      <c r="M504" s="129"/>
      <c r="N504" s="129"/>
      <c r="O504" s="130"/>
      <c r="P504" s="117"/>
      <c r="S504" s="119"/>
      <c r="T504" s="121"/>
      <c r="U504" s="21"/>
    </row>
    <row r="505" spans="1:25" ht="15.75" x14ac:dyDescent="0.25">
      <c r="A505" s="128"/>
      <c r="B505" s="129"/>
      <c r="C505" s="129"/>
      <c r="D505" s="129"/>
      <c r="E505" s="129"/>
      <c r="F505" s="129"/>
      <c r="G505" s="129"/>
      <c r="H505" s="129"/>
      <c r="I505" s="129"/>
      <c r="J505" s="129"/>
      <c r="K505" s="129"/>
      <c r="L505" s="129"/>
      <c r="M505" s="129"/>
      <c r="N505" s="129"/>
      <c r="O505" s="130"/>
      <c r="P505" s="117"/>
      <c r="S505" s="119"/>
      <c r="T505" s="121"/>
      <c r="U505" s="21"/>
    </row>
    <row r="506" spans="1:25" ht="15.75" x14ac:dyDescent="0.25">
      <c r="A506" s="128"/>
      <c r="B506" s="129"/>
      <c r="C506" s="129"/>
      <c r="D506" s="129"/>
      <c r="E506" s="129"/>
      <c r="F506" s="129"/>
      <c r="G506" s="129"/>
      <c r="H506" s="129"/>
      <c r="I506" s="129"/>
      <c r="J506" s="129"/>
      <c r="K506" s="129"/>
      <c r="L506" s="129"/>
      <c r="M506" s="129"/>
      <c r="N506" s="129"/>
      <c r="O506" s="130"/>
      <c r="P506" s="117"/>
      <c r="S506" s="119"/>
      <c r="T506" s="121"/>
      <c r="U506" s="21"/>
    </row>
    <row r="507" spans="1:25" ht="15.75" x14ac:dyDescent="0.25">
      <c r="A507" s="128"/>
      <c r="B507" s="129"/>
      <c r="C507" s="129"/>
      <c r="D507" s="129"/>
      <c r="E507" s="129"/>
      <c r="F507" s="129"/>
      <c r="G507" s="129"/>
      <c r="H507" s="129"/>
      <c r="I507" s="129"/>
      <c r="J507" s="129"/>
      <c r="K507" s="129"/>
      <c r="L507" s="129"/>
      <c r="M507" s="129"/>
      <c r="N507" s="129"/>
      <c r="O507" s="130"/>
      <c r="P507" s="117"/>
      <c r="S507" s="119"/>
      <c r="T507" s="122"/>
      <c r="U507" s="21"/>
    </row>
    <row r="508" spans="1:25" x14ac:dyDescent="0.25">
      <c r="A508" s="128"/>
      <c r="B508" s="129"/>
      <c r="C508" s="129"/>
      <c r="D508" s="129"/>
      <c r="E508" s="129"/>
      <c r="F508" s="129"/>
      <c r="G508" s="129"/>
      <c r="H508" s="129"/>
      <c r="I508" s="129"/>
      <c r="J508" s="129"/>
      <c r="K508" s="129"/>
      <c r="L508" s="129"/>
      <c r="M508" s="129"/>
      <c r="N508" s="129"/>
      <c r="O508" s="130"/>
      <c r="P508" s="117"/>
      <c r="U508" s="21"/>
    </row>
    <row r="509" spans="1:25" ht="15.75" thickBot="1" x14ac:dyDescent="0.3">
      <c r="A509" s="131"/>
      <c r="B509" s="132"/>
      <c r="C509" s="132"/>
      <c r="D509" s="132"/>
      <c r="E509" s="132"/>
      <c r="F509" s="132"/>
      <c r="G509" s="132"/>
      <c r="H509" s="132"/>
      <c r="I509" s="132"/>
      <c r="J509" s="132"/>
      <c r="K509" s="132"/>
      <c r="L509" s="132"/>
      <c r="M509" s="132"/>
      <c r="N509" s="132"/>
      <c r="O509" s="133"/>
      <c r="P509" s="117"/>
      <c r="U509" s="21"/>
    </row>
    <row r="510" spans="1:25" ht="15.75" thickTop="1" x14ac:dyDescent="0.25">
      <c r="K510" s="21"/>
      <c r="U510" s="21"/>
    </row>
    <row r="513" spans="1:25" ht="26.25" x14ac:dyDescent="0.4">
      <c r="A513" s="25"/>
      <c r="B513" s="26" t="s">
        <v>135</v>
      </c>
      <c r="C513" s="27"/>
      <c r="D513" s="27"/>
      <c r="E513" s="27"/>
      <c r="F513" s="28"/>
      <c r="G513" s="27"/>
      <c r="H513" s="28"/>
      <c r="I513" s="29"/>
      <c r="J513" s="28"/>
      <c r="K513" s="29"/>
      <c r="L513" s="28"/>
      <c r="M513" s="29"/>
      <c r="N513" s="28"/>
      <c r="O513" s="27"/>
      <c r="P513" s="28"/>
      <c r="Q513" s="27"/>
      <c r="R513" s="28"/>
      <c r="S513" s="29"/>
      <c r="T513" s="28"/>
      <c r="U513" s="27"/>
      <c r="V513" s="28"/>
      <c r="W513" s="28"/>
      <c r="X513" s="29"/>
      <c r="Y513" s="28"/>
    </row>
    <row r="514" spans="1:25" ht="15.75" thickBot="1" x14ac:dyDescent="0.3"/>
    <row r="515" spans="1:25" ht="52.5" customHeight="1" thickBot="1" x14ac:dyDescent="0.3">
      <c r="A515" s="169" t="s">
        <v>159</v>
      </c>
      <c r="B515" s="170"/>
      <c r="C515" s="173" t="s">
        <v>102</v>
      </c>
      <c r="D515" s="174"/>
      <c r="E515" s="175" t="s">
        <v>0</v>
      </c>
      <c r="F515" s="176"/>
      <c r="G515" s="177" t="s">
        <v>103</v>
      </c>
      <c r="H515" s="177"/>
      <c r="I515" s="177"/>
      <c r="J515" s="177"/>
      <c r="K515" s="177"/>
      <c r="L515" s="178"/>
      <c r="M515" s="179" t="s">
        <v>104</v>
      </c>
      <c r="N515" s="180"/>
      <c r="O515" s="180"/>
      <c r="P515" s="181"/>
      <c r="Q515" s="154" t="s">
        <v>105</v>
      </c>
      <c r="R515" s="152"/>
      <c r="S515" s="152"/>
      <c r="T515" s="152"/>
      <c r="U515" s="152"/>
      <c r="V515" s="153"/>
      <c r="W515" s="155" t="s">
        <v>106</v>
      </c>
      <c r="X515" s="156"/>
      <c r="Y515" s="138"/>
    </row>
    <row r="516" spans="1:25" ht="52.5" customHeight="1" thickBot="1" x14ac:dyDescent="0.3">
      <c r="A516" s="171"/>
      <c r="B516" s="172"/>
      <c r="C516" s="157" t="s">
        <v>107</v>
      </c>
      <c r="D516" s="159" t="s">
        <v>108</v>
      </c>
      <c r="E516" s="161" t="s">
        <v>10</v>
      </c>
      <c r="F516" s="161" t="s">
        <v>11</v>
      </c>
      <c r="G516" s="163" t="s">
        <v>12</v>
      </c>
      <c r="H516" s="165" t="s">
        <v>13</v>
      </c>
      <c r="I516" s="165" t="s">
        <v>14</v>
      </c>
      <c r="J516" s="167" t="s">
        <v>15</v>
      </c>
      <c r="K516" s="146" t="s">
        <v>2</v>
      </c>
      <c r="L516" s="147"/>
      <c r="M516" s="148" t="s">
        <v>109</v>
      </c>
      <c r="N516" s="149"/>
      <c r="O516" s="148" t="s">
        <v>110</v>
      </c>
      <c r="P516" s="149"/>
      <c r="Q516" s="150" t="s">
        <v>111</v>
      </c>
      <c r="R516" s="151"/>
      <c r="S516" s="152" t="s">
        <v>112</v>
      </c>
      <c r="T516" s="153"/>
      <c r="U516" s="154" t="s">
        <v>2</v>
      </c>
      <c r="V516" s="153"/>
      <c r="W516" s="134" t="s">
        <v>113</v>
      </c>
      <c r="X516" s="136" t="s">
        <v>114</v>
      </c>
      <c r="Y516" s="138" t="s">
        <v>115</v>
      </c>
    </row>
    <row r="517" spans="1:25" ht="139.5" customHeight="1" thickBot="1" x14ac:dyDescent="0.3">
      <c r="A517" s="171"/>
      <c r="B517" s="172"/>
      <c r="C517" s="158"/>
      <c r="D517" s="160"/>
      <c r="E517" s="162"/>
      <c r="F517" s="162"/>
      <c r="G517" s="164"/>
      <c r="H517" s="166"/>
      <c r="I517" s="166"/>
      <c r="J517" s="168"/>
      <c r="K517" s="30" t="s">
        <v>16</v>
      </c>
      <c r="L517" s="31" t="s">
        <v>17</v>
      </c>
      <c r="M517" s="32" t="s">
        <v>18</v>
      </c>
      <c r="N517" s="33" t="s">
        <v>19</v>
      </c>
      <c r="O517" s="32" t="s">
        <v>20</v>
      </c>
      <c r="P517" s="33" t="s">
        <v>21</v>
      </c>
      <c r="Q517" s="34" t="s">
        <v>12</v>
      </c>
      <c r="R517" s="35" t="s">
        <v>13</v>
      </c>
      <c r="S517" s="36" t="s">
        <v>22</v>
      </c>
      <c r="T517" s="37" t="s">
        <v>23</v>
      </c>
      <c r="U517" s="38" t="s">
        <v>24</v>
      </c>
      <c r="V517" s="39" t="s">
        <v>25</v>
      </c>
      <c r="W517" s="135"/>
      <c r="X517" s="137"/>
      <c r="Y517" s="139"/>
    </row>
    <row r="518" spans="1:25" ht="38.25" customHeight="1" thickBot="1" x14ac:dyDescent="0.3">
      <c r="A518" s="140">
        <v>1</v>
      </c>
      <c r="B518" s="141"/>
      <c r="C518" s="40">
        <v>2</v>
      </c>
      <c r="D518" s="41">
        <v>3</v>
      </c>
      <c r="E518" s="42">
        <v>4</v>
      </c>
      <c r="F518" s="43">
        <v>5</v>
      </c>
      <c r="G518" s="44">
        <v>6</v>
      </c>
      <c r="H518" s="45">
        <v>7</v>
      </c>
      <c r="I518" s="45">
        <v>8</v>
      </c>
      <c r="J518" s="45">
        <v>9</v>
      </c>
      <c r="K518" s="45">
        <v>10</v>
      </c>
      <c r="L518" s="45">
        <v>11</v>
      </c>
      <c r="M518" s="46">
        <v>12</v>
      </c>
      <c r="N518" s="46">
        <v>13</v>
      </c>
      <c r="O518" s="46">
        <v>14</v>
      </c>
      <c r="P518" s="46">
        <v>15</v>
      </c>
      <c r="Q518" s="47">
        <v>16</v>
      </c>
      <c r="R518" s="47">
        <v>17</v>
      </c>
      <c r="S518" s="47">
        <v>18</v>
      </c>
      <c r="T518" s="47">
        <v>19</v>
      </c>
      <c r="U518" s="47">
        <v>20</v>
      </c>
      <c r="V518" s="47">
        <v>21</v>
      </c>
      <c r="W518" s="48">
        <v>22</v>
      </c>
      <c r="X518" s="48">
        <v>23</v>
      </c>
      <c r="Y518" s="49">
        <v>24</v>
      </c>
    </row>
    <row r="519" spans="1:25" ht="108.75" customHeight="1" x14ac:dyDescent="0.25">
      <c r="A519" s="50">
        <v>1</v>
      </c>
      <c r="B519" s="51" t="s">
        <v>116</v>
      </c>
      <c r="C519" s="142">
        <f>L532</f>
        <v>5344194.49</v>
      </c>
      <c r="D519" s="144">
        <f>C519-V532</f>
        <v>162524.78000000026</v>
      </c>
      <c r="E519" s="52"/>
      <c r="F519" s="53"/>
      <c r="G519" s="54"/>
      <c r="H519" s="55"/>
      <c r="I519" s="54"/>
      <c r="J519" s="56"/>
      <c r="K519" s="57">
        <f>G519+I519</f>
        <v>0</v>
      </c>
      <c r="L519" s="58">
        <f>H519+J519</f>
        <v>0</v>
      </c>
      <c r="M519" s="59"/>
      <c r="N519" s="60"/>
      <c r="O519" s="59"/>
      <c r="P519" s="60"/>
      <c r="Q519" s="61"/>
      <c r="R519" s="62"/>
      <c r="S519" s="61"/>
      <c r="T519" s="62"/>
      <c r="U519" s="57">
        <f>Q519+S519</f>
        <v>0</v>
      </c>
      <c r="V519" s="63">
        <f>R519+T519</f>
        <v>0</v>
      </c>
      <c r="W519" s="64">
        <f>IFERROR(R519/H519,0)</f>
        <v>0</v>
      </c>
      <c r="X519" s="65">
        <f>IFERROR((T519+P519)/J519,0)</f>
        <v>0</v>
      </c>
      <c r="Y519" s="66">
        <f>IFERROR((V519+P519)/L519,0)</f>
        <v>0</v>
      </c>
    </row>
    <row r="520" spans="1:25" ht="87" customHeight="1" x14ac:dyDescent="0.25">
      <c r="A520" s="67">
        <v>2</v>
      </c>
      <c r="B520" s="68" t="s">
        <v>54</v>
      </c>
      <c r="C520" s="142"/>
      <c r="D520" s="144"/>
      <c r="E520" s="69"/>
      <c r="F520" s="70"/>
      <c r="G520" s="71"/>
      <c r="H520" s="72"/>
      <c r="I520" s="71"/>
      <c r="J520" s="73"/>
      <c r="K520" s="57">
        <f t="shared" ref="K520:L531" si="90">G520+I520</f>
        <v>0</v>
      </c>
      <c r="L520" s="58">
        <f t="shared" si="90"/>
        <v>0</v>
      </c>
      <c r="M520" s="74"/>
      <c r="N520" s="75"/>
      <c r="O520" s="74"/>
      <c r="P520" s="75"/>
      <c r="Q520" s="76"/>
      <c r="R520" s="77"/>
      <c r="S520" s="76"/>
      <c r="T520" s="77"/>
      <c r="U520" s="57">
        <f t="shared" ref="U520:V531" si="91">Q520+S520</f>
        <v>0</v>
      </c>
      <c r="V520" s="63">
        <f>R520+T520</f>
        <v>0</v>
      </c>
      <c r="W520" s="64">
        <f t="shared" ref="W520:W531" si="92">IFERROR(R520/H520,0)</f>
        <v>0</v>
      </c>
      <c r="X520" s="65">
        <f t="shared" ref="X520:X532" si="93">IFERROR((T520+P520)/J520,0)</f>
        <v>0</v>
      </c>
      <c r="Y520" s="66">
        <f t="shared" ref="Y520:Y532" si="94">IFERROR((V520+P520)/L520,0)</f>
        <v>0</v>
      </c>
    </row>
    <row r="521" spans="1:25" ht="85.5" customHeight="1" x14ac:dyDescent="0.25">
      <c r="A521" s="67">
        <v>3</v>
      </c>
      <c r="B521" s="68" t="s">
        <v>172</v>
      </c>
      <c r="C521" s="142"/>
      <c r="D521" s="144"/>
      <c r="E521" s="69">
        <v>6</v>
      </c>
      <c r="F521" s="70">
        <v>98420</v>
      </c>
      <c r="G521" s="71">
        <v>3</v>
      </c>
      <c r="H521" s="72">
        <v>37000</v>
      </c>
      <c r="I521" s="71">
        <v>3</v>
      </c>
      <c r="J521" s="73">
        <v>270300</v>
      </c>
      <c r="K521" s="57">
        <f t="shared" si="90"/>
        <v>6</v>
      </c>
      <c r="L521" s="58">
        <f t="shared" si="90"/>
        <v>307300</v>
      </c>
      <c r="M521" s="74">
        <v>0</v>
      </c>
      <c r="N521" s="75">
        <v>0</v>
      </c>
      <c r="O521" s="74">
        <v>0</v>
      </c>
      <c r="P521" s="75">
        <v>0</v>
      </c>
      <c r="Q521" s="76">
        <v>3</v>
      </c>
      <c r="R521" s="77">
        <v>37000</v>
      </c>
      <c r="S521" s="76">
        <v>2</v>
      </c>
      <c r="T521" s="77">
        <v>244300</v>
      </c>
      <c r="U521" s="57">
        <f t="shared" si="91"/>
        <v>5</v>
      </c>
      <c r="V521" s="63">
        <f t="shared" si="91"/>
        <v>281300</v>
      </c>
      <c r="W521" s="64">
        <f t="shared" si="92"/>
        <v>1</v>
      </c>
      <c r="X521" s="65">
        <f t="shared" si="93"/>
        <v>0.90381058083610799</v>
      </c>
      <c r="Y521" s="66">
        <f t="shared" si="94"/>
        <v>0.91539212495932309</v>
      </c>
    </row>
    <row r="522" spans="1:25" ht="137.25" customHeight="1" x14ac:dyDescent="0.25">
      <c r="A522" s="67">
        <v>4</v>
      </c>
      <c r="B522" s="68" t="s">
        <v>32</v>
      </c>
      <c r="C522" s="142"/>
      <c r="D522" s="144"/>
      <c r="E522" s="69">
        <v>28</v>
      </c>
      <c r="F522" s="70">
        <v>666774.67000000004</v>
      </c>
      <c r="G522" s="71">
        <v>22</v>
      </c>
      <c r="H522" s="72">
        <v>419831.22</v>
      </c>
      <c r="I522" s="71">
        <v>0</v>
      </c>
      <c r="J522" s="73">
        <v>0</v>
      </c>
      <c r="K522" s="57">
        <f t="shared" si="90"/>
        <v>22</v>
      </c>
      <c r="L522" s="58">
        <f t="shared" si="90"/>
        <v>419831.22</v>
      </c>
      <c r="M522" s="74">
        <v>0</v>
      </c>
      <c r="N522" s="75">
        <v>0</v>
      </c>
      <c r="O522" s="74">
        <v>0</v>
      </c>
      <c r="P522" s="75">
        <v>0</v>
      </c>
      <c r="Q522" s="76">
        <v>22</v>
      </c>
      <c r="R522" s="77">
        <v>419432.37</v>
      </c>
      <c r="S522" s="76">
        <v>0</v>
      </c>
      <c r="T522" s="77">
        <v>0</v>
      </c>
      <c r="U522" s="57">
        <f t="shared" si="91"/>
        <v>22</v>
      </c>
      <c r="V522" s="63">
        <f t="shared" si="91"/>
        <v>419432.37</v>
      </c>
      <c r="W522" s="64">
        <f t="shared" si="92"/>
        <v>0.99904997536867324</v>
      </c>
      <c r="X522" s="65">
        <f t="shared" si="93"/>
        <v>0</v>
      </c>
      <c r="Y522" s="66">
        <f t="shared" si="94"/>
        <v>0.99904997536867324</v>
      </c>
    </row>
    <row r="523" spans="1:25" ht="171.75" customHeight="1" x14ac:dyDescent="0.25">
      <c r="A523" s="67">
        <v>5</v>
      </c>
      <c r="B523" s="68" t="s">
        <v>71</v>
      </c>
      <c r="C523" s="142"/>
      <c r="D523" s="144"/>
      <c r="E523" s="69"/>
      <c r="F523" s="70"/>
      <c r="G523" s="71"/>
      <c r="H523" s="72"/>
      <c r="I523" s="71"/>
      <c r="J523" s="73"/>
      <c r="K523" s="57">
        <f t="shared" si="90"/>
        <v>0</v>
      </c>
      <c r="L523" s="58">
        <f t="shared" si="90"/>
        <v>0</v>
      </c>
      <c r="M523" s="74"/>
      <c r="N523" s="75"/>
      <c r="O523" s="74"/>
      <c r="P523" s="75"/>
      <c r="Q523" s="76"/>
      <c r="R523" s="77"/>
      <c r="S523" s="76"/>
      <c r="T523" s="77"/>
      <c r="U523" s="57">
        <f t="shared" si="91"/>
        <v>0</v>
      </c>
      <c r="V523" s="63">
        <f t="shared" si="91"/>
        <v>0</v>
      </c>
      <c r="W523" s="64">
        <f t="shared" si="92"/>
        <v>0</v>
      </c>
      <c r="X523" s="65">
        <f t="shared" si="93"/>
        <v>0</v>
      </c>
      <c r="Y523" s="66">
        <f t="shared" si="94"/>
        <v>0</v>
      </c>
    </row>
    <row r="524" spans="1:25" ht="116.25" customHeight="1" x14ac:dyDescent="0.25">
      <c r="A524" s="67">
        <v>6</v>
      </c>
      <c r="B524" s="68" t="s">
        <v>33</v>
      </c>
      <c r="C524" s="142"/>
      <c r="D524" s="144"/>
      <c r="E524" s="69">
        <v>48</v>
      </c>
      <c r="F524" s="70">
        <v>1268251.27</v>
      </c>
      <c r="G524" s="71">
        <v>30</v>
      </c>
      <c r="H524" s="72">
        <v>521808.34</v>
      </c>
      <c r="I524" s="71">
        <v>9</v>
      </c>
      <c r="J524" s="73">
        <v>527299.62</v>
      </c>
      <c r="K524" s="57">
        <f t="shared" si="90"/>
        <v>39</v>
      </c>
      <c r="L524" s="58">
        <f t="shared" si="90"/>
        <v>1049107.96</v>
      </c>
      <c r="M524" s="74">
        <v>0</v>
      </c>
      <c r="N524" s="75">
        <v>0</v>
      </c>
      <c r="O524" s="74">
        <v>0</v>
      </c>
      <c r="P524" s="75">
        <v>0</v>
      </c>
      <c r="Q524" s="76">
        <v>30</v>
      </c>
      <c r="R524" s="77">
        <v>515196.73</v>
      </c>
      <c r="S524" s="76">
        <v>9</v>
      </c>
      <c r="T524" s="77">
        <v>497065.83</v>
      </c>
      <c r="U524" s="57">
        <f t="shared" si="91"/>
        <v>39</v>
      </c>
      <c r="V524" s="63">
        <f t="shared" si="91"/>
        <v>1012262.56</v>
      </c>
      <c r="W524" s="64">
        <f t="shared" si="92"/>
        <v>0.98732942827245718</v>
      </c>
      <c r="X524" s="65">
        <f t="shared" si="93"/>
        <v>0.94266297783412023</v>
      </c>
      <c r="Y524" s="66">
        <f t="shared" si="94"/>
        <v>0.96487930565315705</v>
      </c>
    </row>
    <row r="525" spans="1:25" ht="65.25" customHeight="1" x14ac:dyDescent="0.25">
      <c r="A525" s="67">
        <v>7</v>
      </c>
      <c r="B525" s="68" t="s">
        <v>34</v>
      </c>
      <c r="C525" s="142"/>
      <c r="D525" s="144"/>
      <c r="E525" s="69"/>
      <c r="F525" s="70"/>
      <c r="G525" s="71"/>
      <c r="H525" s="72"/>
      <c r="I525" s="71"/>
      <c r="J525" s="73"/>
      <c r="K525" s="57">
        <f t="shared" si="90"/>
        <v>0</v>
      </c>
      <c r="L525" s="58">
        <f t="shared" si="90"/>
        <v>0</v>
      </c>
      <c r="M525" s="74"/>
      <c r="N525" s="75"/>
      <c r="O525" s="74"/>
      <c r="P525" s="75"/>
      <c r="Q525" s="76"/>
      <c r="R525" s="77"/>
      <c r="S525" s="76"/>
      <c r="T525" s="77"/>
      <c r="U525" s="57">
        <f t="shared" si="91"/>
        <v>0</v>
      </c>
      <c r="V525" s="63">
        <f t="shared" si="91"/>
        <v>0</v>
      </c>
      <c r="W525" s="64">
        <f t="shared" si="92"/>
        <v>0</v>
      </c>
      <c r="X525" s="65">
        <f t="shared" si="93"/>
        <v>0</v>
      </c>
      <c r="Y525" s="66">
        <f t="shared" si="94"/>
        <v>0</v>
      </c>
    </row>
    <row r="526" spans="1:25" ht="59.25" customHeight="1" x14ac:dyDescent="0.25">
      <c r="A526" s="67">
        <v>8</v>
      </c>
      <c r="B526" s="68" t="s">
        <v>117</v>
      </c>
      <c r="C526" s="142"/>
      <c r="D526" s="144"/>
      <c r="E526" s="69"/>
      <c r="F526" s="70"/>
      <c r="G526" s="71"/>
      <c r="H526" s="72"/>
      <c r="I526" s="71">
        <v>62</v>
      </c>
      <c r="J526" s="73">
        <v>494507.25</v>
      </c>
      <c r="K526" s="57">
        <f t="shared" si="90"/>
        <v>62</v>
      </c>
      <c r="L526" s="58">
        <f t="shared" si="90"/>
        <v>494507.25</v>
      </c>
      <c r="M526" s="74"/>
      <c r="N526" s="75"/>
      <c r="O526" s="74">
        <v>0</v>
      </c>
      <c r="P526" s="75">
        <v>0</v>
      </c>
      <c r="Q526" s="76"/>
      <c r="R526" s="77"/>
      <c r="S526" s="76">
        <v>61</v>
      </c>
      <c r="T526" s="77">
        <v>413419.89</v>
      </c>
      <c r="U526" s="57">
        <f t="shared" si="91"/>
        <v>61</v>
      </c>
      <c r="V526" s="63">
        <f t="shared" si="91"/>
        <v>413419.89</v>
      </c>
      <c r="W526" s="64">
        <f t="shared" si="92"/>
        <v>0</v>
      </c>
      <c r="X526" s="65">
        <f t="shared" si="93"/>
        <v>0.83602392078174792</v>
      </c>
      <c r="Y526" s="66">
        <f t="shared" si="94"/>
        <v>0.83602392078174792</v>
      </c>
    </row>
    <row r="527" spans="1:25" ht="71.25" customHeight="1" x14ac:dyDescent="0.25">
      <c r="A527" s="67">
        <v>9</v>
      </c>
      <c r="B527" s="68" t="s">
        <v>35</v>
      </c>
      <c r="C527" s="142"/>
      <c r="D527" s="144"/>
      <c r="E527" s="69">
        <v>11</v>
      </c>
      <c r="F527" s="70">
        <v>586363.9</v>
      </c>
      <c r="G527" s="71">
        <v>5</v>
      </c>
      <c r="H527" s="72">
        <v>279024.68</v>
      </c>
      <c r="I527" s="71">
        <v>9</v>
      </c>
      <c r="J527" s="73">
        <v>310606.17</v>
      </c>
      <c r="K527" s="57">
        <f t="shared" si="90"/>
        <v>14</v>
      </c>
      <c r="L527" s="58">
        <f t="shared" si="90"/>
        <v>589630.85</v>
      </c>
      <c r="M527" s="74">
        <v>0</v>
      </c>
      <c r="N527" s="75">
        <v>0</v>
      </c>
      <c r="O527" s="74">
        <v>0</v>
      </c>
      <c r="P527" s="75">
        <v>0</v>
      </c>
      <c r="Q527" s="76">
        <v>5</v>
      </c>
      <c r="R527" s="77">
        <v>279024.68</v>
      </c>
      <c r="S527" s="76">
        <v>9</v>
      </c>
      <c r="T527" s="77">
        <v>319360.38</v>
      </c>
      <c r="U527" s="57">
        <f t="shared" si="91"/>
        <v>14</v>
      </c>
      <c r="V527" s="63">
        <f t="shared" si="91"/>
        <v>598385.06000000006</v>
      </c>
      <c r="W527" s="64">
        <f t="shared" si="92"/>
        <v>1</v>
      </c>
      <c r="X527" s="65">
        <f t="shared" si="93"/>
        <v>1.0281842759272941</v>
      </c>
      <c r="Y527" s="66">
        <f t="shared" si="94"/>
        <v>1.0148469334669312</v>
      </c>
    </row>
    <row r="528" spans="1:25" ht="92.25" customHeight="1" x14ac:dyDescent="0.25">
      <c r="A528" s="67">
        <v>10</v>
      </c>
      <c r="B528" s="68" t="s">
        <v>36</v>
      </c>
      <c r="C528" s="142"/>
      <c r="D528" s="144"/>
      <c r="E528" s="69">
        <v>19</v>
      </c>
      <c r="F528" s="70">
        <v>794808.41</v>
      </c>
      <c r="G528" s="71">
        <v>10</v>
      </c>
      <c r="H528" s="72">
        <v>454566.06</v>
      </c>
      <c r="I528" s="71">
        <v>20</v>
      </c>
      <c r="J528" s="73">
        <v>554878.94999999995</v>
      </c>
      <c r="K528" s="57">
        <f t="shared" si="90"/>
        <v>30</v>
      </c>
      <c r="L528" s="58">
        <f t="shared" si="90"/>
        <v>1009445.01</v>
      </c>
      <c r="M528" s="74">
        <v>0</v>
      </c>
      <c r="N528" s="75">
        <v>0</v>
      </c>
      <c r="O528" s="74">
        <v>0</v>
      </c>
      <c r="P528" s="75">
        <v>0</v>
      </c>
      <c r="Q528" s="76">
        <v>10</v>
      </c>
      <c r="R528" s="77">
        <v>454566.06</v>
      </c>
      <c r="S528" s="76">
        <v>20</v>
      </c>
      <c r="T528" s="77">
        <v>549363.51</v>
      </c>
      <c r="U528" s="57">
        <f t="shared" si="91"/>
        <v>30</v>
      </c>
      <c r="V528" s="63">
        <f t="shared" si="91"/>
        <v>1003929.5700000001</v>
      </c>
      <c r="W528" s="64">
        <f t="shared" si="92"/>
        <v>1</v>
      </c>
      <c r="X528" s="65">
        <f t="shared" si="93"/>
        <v>0.9900601022979878</v>
      </c>
      <c r="Y528" s="66">
        <f t="shared" si="94"/>
        <v>0.99453616596707928</v>
      </c>
    </row>
    <row r="529" spans="1:25" ht="153.75" customHeight="1" x14ac:dyDescent="0.25">
      <c r="A529" s="67">
        <v>11</v>
      </c>
      <c r="B529" s="68" t="s">
        <v>37</v>
      </c>
      <c r="C529" s="142"/>
      <c r="D529" s="144"/>
      <c r="E529" s="69">
        <v>68</v>
      </c>
      <c r="F529" s="70">
        <v>1553310.48</v>
      </c>
      <c r="G529" s="71">
        <v>31</v>
      </c>
      <c r="H529" s="72">
        <v>457969.54</v>
      </c>
      <c r="I529" s="71">
        <v>0</v>
      </c>
      <c r="J529" s="73">
        <v>0</v>
      </c>
      <c r="K529" s="57">
        <f t="shared" si="90"/>
        <v>31</v>
      </c>
      <c r="L529" s="58">
        <f t="shared" si="90"/>
        <v>457969.54</v>
      </c>
      <c r="M529" s="74">
        <v>0</v>
      </c>
      <c r="N529" s="75">
        <v>0</v>
      </c>
      <c r="O529" s="74">
        <v>0</v>
      </c>
      <c r="P529" s="75">
        <v>0</v>
      </c>
      <c r="Q529" s="76">
        <v>30</v>
      </c>
      <c r="R529" s="77">
        <v>438281.19</v>
      </c>
      <c r="S529" s="76">
        <v>0</v>
      </c>
      <c r="T529" s="77">
        <v>0</v>
      </c>
      <c r="U529" s="57">
        <f t="shared" si="91"/>
        <v>30</v>
      </c>
      <c r="V529" s="63">
        <f t="shared" si="91"/>
        <v>438281.19</v>
      </c>
      <c r="W529" s="64">
        <f t="shared" si="92"/>
        <v>0.95700947709317097</v>
      </c>
      <c r="X529" s="65">
        <f t="shared" si="93"/>
        <v>0</v>
      </c>
      <c r="Y529" s="66">
        <f t="shared" si="94"/>
        <v>0.95700947709317097</v>
      </c>
    </row>
    <row r="530" spans="1:25" ht="87" customHeight="1" x14ac:dyDescent="0.25">
      <c r="A530" s="67">
        <v>12</v>
      </c>
      <c r="B530" s="68" t="s">
        <v>38</v>
      </c>
      <c r="C530" s="142"/>
      <c r="D530" s="144"/>
      <c r="E530" s="69">
        <v>7</v>
      </c>
      <c r="F530" s="70">
        <v>115505.92</v>
      </c>
      <c r="G530" s="71">
        <v>6</v>
      </c>
      <c r="H530" s="72">
        <v>70537.73</v>
      </c>
      <c r="I530" s="71">
        <v>0</v>
      </c>
      <c r="J530" s="73">
        <v>0</v>
      </c>
      <c r="K530" s="57">
        <f t="shared" si="90"/>
        <v>6</v>
      </c>
      <c r="L530" s="58">
        <f t="shared" si="90"/>
        <v>70537.73</v>
      </c>
      <c r="M530" s="74">
        <v>0</v>
      </c>
      <c r="N530" s="75">
        <v>0</v>
      </c>
      <c r="O530" s="74">
        <v>0</v>
      </c>
      <c r="P530" s="75">
        <v>0</v>
      </c>
      <c r="Q530" s="76">
        <v>6</v>
      </c>
      <c r="R530" s="77">
        <v>70537.73</v>
      </c>
      <c r="S530" s="76">
        <v>0</v>
      </c>
      <c r="T530" s="77">
        <v>0</v>
      </c>
      <c r="U530" s="57">
        <f t="shared" si="91"/>
        <v>6</v>
      </c>
      <c r="V530" s="63">
        <f t="shared" si="91"/>
        <v>70537.73</v>
      </c>
      <c r="W530" s="64">
        <f t="shared" si="92"/>
        <v>1</v>
      </c>
      <c r="X530" s="65">
        <f t="shared" si="93"/>
        <v>0</v>
      </c>
      <c r="Y530" s="66">
        <f t="shared" si="94"/>
        <v>1</v>
      </c>
    </row>
    <row r="531" spans="1:25" ht="62.25" customHeight="1" thickBot="1" x14ac:dyDescent="0.3">
      <c r="A531" s="78">
        <v>13</v>
      </c>
      <c r="B531" s="79" t="s">
        <v>39</v>
      </c>
      <c r="C531" s="143"/>
      <c r="D531" s="145"/>
      <c r="E531" s="80">
        <v>66</v>
      </c>
      <c r="F531" s="81">
        <v>1666460.16</v>
      </c>
      <c r="G531" s="82">
        <v>28</v>
      </c>
      <c r="H531" s="83">
        <v>557684.30000000005</v>
      </c>
      <c r="I531" s="82">
        <v>31</v>
      </c>
      <c r="J531" s="84">
        <v>388180.63</v>
      </c>
      <c r="K531" s="85">
        <f t="shared" si="90"/>
        <v>59</v>
      </c>
      <c r="L531" s="86">
        <f t="shared" si="90"/>
        <v>945864.93</v>
      </c>
      <c r="M531" s="87">
        <v>0</v>
      </c>
      <c r="N531" s="88">
        <v>0</v>
      </c>
      <c r="O531" s="87">
        <v>0</v>
      </c>
      <c r="P531" s="88">
        <v>0</v>
      </c>
      <c r="Q531" s="89">
        <v>28</v>
      </c>
      <c r="R531" s="90">
        <v>555940.71</v>
      </c>
      <c r="S531" s="89">
        <v>31</v>
      </c>
      <c r="T531" s="90">
        <v>388180.63</v>
      </c>
      <c r="U531" s="57">
        <f t="shared" si="91"/>
        <v>59</v>
      </c>
      <c r="V531" s="63">
        <f t="shared" si="91"/>
        <v>944121.34</v>
      </c>
      <c r="W531" s="64">
        <f t="shared" si="92"/>
        <v>0.99687351786664946</v>
      </c>
      <c r="X531" s="65">
        <f t="shared" si="93"/>
        <v>1</v>
      </c>
      <c r="Y531" s="66">
        <f t="shared" si="94"/>
        <v>0.99815661840850778</v>
      </c>
    </row>
    <row r="532" spans="1:25" ht="29.25" customHeight="1" thickBot="1" x14ac:dyDescent="0.3">
      <c r="A532" s="123" t="s">
        <v>118</v>
      </c>
      <c r="B532" s="124"/>
      <c r="C532" s="91">
        <f>C519</f>
        <v>5344194.49</v>
      </c>
      <c r="D532" s="91">
        <f>D519</f>
        <v>162524.78000000026</v>
      </c>
      <c r="E532" s="92">
        <f>SUM(E519:E531)</f>
        <v>253</v>
      </c>
      <c r="F532" s="93">
        <f>SUM(F519:F531)</f>
        <v>6749894.8100000005</v>
      </c>
      <c r="G532" s="92">
        <f>SUM(G519:G531)</f>
        <v>135</v>
      </c>
      <c r="H532" s="93">
        <f>SUM(H519:H531)</f>
        <v>2798421.87</v>
      </c>
      <c r="I532" s="92">
        <f t="shared" ref="I532:V532" si="95">SUM(I519:I531)</f>
        <v>134</v>
      </c>
      <c r="J532" s="93">
        <f t="shared" si="95"/>
        <v>2545772.62</v>
      </c>
      <c r="K532" s="92">
        <f t="shared" si="95"/>
        <v>269</v>
      </c>
      <c r="L532" s="93">
        <f t="shared" si="95"/>
        <v>5344194.49</v>
      </c>
      <c r="M532" s="92">
        <f t="shared" si="95"/>
        <v>0</v>
      </c>
      <c r="N532" s="94">
        <f t="shared" si="95"/>
        <v>0</v>
      </c>
      <c r="O532" s="95">
        <f t="shared" si="95"/>
        <v>0</v>
      </c>
      <c r="P532" s="96">
        <f t="shared" si="95"/>
        <v>0</v>
      </c>
      <c r="Q532" s="95">
        <f t="shared" si="95"/>
        <v>134</v>
      </c>
      <c r="R532" s="97">
        <f t="shared" si="95"/>
        <v>2769979.47</v>
      </c>
      <c r="S532" s="95">
        <f t="shared" si="95"/>
        <v>132</v>
      </c>
      <c r="T532" s="97">
        <f t="shared" si="95"/>
        <v>2411690.2400000002</v>
      </c>
      <c r="U532" s="95">
        <f t="shared" si="95"/>
        <v>266</v>
      </c>
      <c r="V532" s="97">
        <f t="shared" si="95"/>
        <v>5181669.71</v>
      </c>
      <c r="W532" s="98">
        <f>IFERROR(R532/H532,0)</f>
        <v>0.98983627154114551</v>
      </c>
      <c r="X532" s="99">
        <f t="shared" si="93"/>
        <v>0.94733136064602663</v>
      </c>
      <c r="Y532" s="99">
        <f t="shared" si="94"/>
        <v>0.96958853568968817</v>
      </c>
    </row>
    <row r="533" spans="1:25" ht="29.25" customHeight="1" thickBot="1" x14ac:dyDescent="0.3">
      <c r="A533" s="100"/>
      <c r="B533" s="101" t="s">
        <v>28</v>
      </c>
      <c r="C533" s="102"/>
      <c r="D533" s="102"/>
      <c r="E533" s="102"/>
      <c r="F533" s="102"/>
      <c r="G533" s="102"/>
      <c r="H533" s="102"/>
      <c r="I533" s="102"/>
      <c r="J533" s="102"/>
      <c r="K533" s="102"/>
      <c r="L533" s="102"/>
      <c r="M533" s="102"/>
      <c r="N533" s="102"/>
      <c r="O533" s="102"/>
      <c r="P533" s="102"/>
      <c r="Q533" s="102"/>
      <c r="R533" s="102"/>
      <c r="S533" s="102"/>
      <c r="T533" s="102"/>
      <c r="U533" s="102"/>
      <c r="V533" s="103">
        <v>2309111.11</v>
      </c>
      <c r="W533" s="104"/>
      <c r="X533" s="104"/>
      <c r="Y533" s="105"/>
    </row>
    <row r="534" spans="1:25" ht="29.25" customHeight="1" thickBot="1" x14ac:dyDescent="0.45">
      <c r="A534" s="106"/>
      <c r="B534" s="106"/>
      <c r="C534" s="107"/>
      <c r="D534" s="107"/>
      <c r="E534" s="108"/>
      <c r="F534" s="107"/>
      <c r="G534" s="108"/>
      <c r="H534" s="109"/>
      <c r="I534" s="110"/>
      <c r="J534" s="109"/>
      <c r="K534" s="111"/>
      <c r="L534" s="109"/>
      <c r="M534" s="110"/>
      <c r="N534" s="109"/>
      <c r="O534" s="110"/>
      <c r="P534" s="109"/>
      <c r="Q534" s="110"/>
      <c r="R534" s="109"/>
      <c r="S534" s="110"/>
      <c r="T534" s="112" t="s">
        <v>119</v>
      </c>
      <c r="U534" s="113">
        <v>4.4112999999999998</v>
      </c>
      <c r="V534" s="114">
        <f>(V532+P532)/U534</f>
        <v>1174635.5292090767</v>
      </c>
      <c r="W534" s="115"/>
      <c r="X534" s="115"/>
      <c r="Y534" s="116"/>
    </row>
    <row r="535" spans="1:25" ht="15.75" thickTop="1" x14ac:dyDescent="0.25">
      <c r="A535" s="125" t="s">
        <v>181</v>
      </c>
      <c r="B535" s="126"/>
      <c r="C535" s="126"/>
      <c r="D535" s="126"/>
      <c r="E535" s="126"/>
      <c r="F535" s="126"/>
      <c r="G535" s="126"/>
      <c r="H535" s="126"/>
      <c r="I535" s="126"/>
      <c r="J535" s="126"/>
      <c r="K535" s="126"/>
      <c r="L535" s="126"/>
      <c r="M535" s="126"/>
      <c r="N535" s="126"/>
      <c r="O535" s="127"/>
      <c r="P535" s="117"/>
      <c r="U535" s="21"/>
    </row>
    <row r="536" spans="1:25" ht="18.75" x14ac:dyDescent="0.3">
      <c r="A536" s="128"/>
      <c r="B536" s="129"/>
      <c r="C536" s="129"/>
      <c r="D536" s="129"/>
      <c r="E536" s="129"/>
      <c r="F536" s="129"/>
      <c r="G536" s="129"/>
      <c r="H536" s="129"/>
      <c r="I536" s="129"/>
      <c r="J536" s="129"/>
      <c r="K536" s="129"/>
      <c r="L536" s="129"/>
      <c r="M536" s="129"/>
      <c r="N536" s="129"/>
      <c r="O536" s="130"/>
      <c r="P536" s="117"/>
      <c r="T536" s="118"/>
      <c r="U536" s="21"/>
    </row>
    <row r="537" spans="1:25" ht="15.75" x14ac:dyDescent="0.25">
      <c r="A537" s="128"/>
      <c r="B537" s="129"/>
      <c r="C537" s="129"/>
      <c r="D537" s="129"/>
      <c r="E537" s="129"/>
      <c r="F537" s="129"/>
      <c r="G537" s="129"/>
      <c r="H537" s="129"/>
      <c r="I537" s="129"/>
      <c r="J537" s="129"/>
      <c r="K537" s="129"/>
      <c r="L537" s="129"/>
      <c r="M537" s="129"/>
      <c r="N537" s="129"/>
      <c r="O537" s="130"/>
      <c r="P537" s="117"/>
      <c r="S537" s="119"/>
      <c r="T537" s="120"/>
      <c r="U537" s="21"/>
    </row>
    <row r="538" spans="1:25" ht="15.75" x14ac:dyDescent="0.25">
      <c r="A538" s="128"/>
      <c r="B538" s="129"/>
      <c r="C538" s="129"/>
      <c r="D538" s="129"/>
      <c r="E538" s="129"/>
      <c r="F538" s="129"/>
      <c r="G538" s="129"/>
      <c r="H538" s="129"/>
      <c r="I538" s="129"/>
      <c r="J538" s="129"/>
      <c r="K538" s="129"/>
      <c r="L538" s="129"/>
      <c r="M538" s="129"/>
      <c r="N538" s="129"/>
      <c r="O538" s="130"/>
      <c r="P538" s="117"/>
      <c r="S538" s="119"/>
      <c r="T538" s="121"/>
      <c r="U538" s="21"/>
    </row>
    <row r="539" spans="1:25" ht="15.75" x14ac:dyDescent="0.25">
      <c r="A539" s="128"/>
      <c r="B539" s="129"/>
      <c r="C539" s="129"/>
      <c r="D539" s="129"/>
      <c r="E539" s="129"/>
      <c r="F539" s="129"/>
      <c r="G539" s="129"/>
      <c r="H539" s="129"/>
      <c r="I539" s="129"/>
      <c r="J539" s="129"/>
      <c r="K539" s="129"/>
      <c r="L539" s="129"/>
      <c r="M539" s="129"/>
      <c r="N539" s="129"/>
      <c r="O539" s="130"/>
      <c r="P539" s="117"/>
      <c r="S539" s="119"/>
      <c r="T539" s="121"/>
      <c r="U539" s="21"/>
    </row>
    <row r="540" spans="1:25" ht="15.75" x14ac:dyDescent="0.25">
      <c r="A540" s="128"/>
      <c r="B540" s="129"/>
      <c r="C540" s="129"/>
      <c r="D540" s="129"/>
      <c r="E540" s="129"/>
      <c r="F540" s="129"/>
      <c r="G540" s="129"/>
      <c r="H540" s="129"/>
      <c r="I540" s="129"/>
      <c r="J540" s="129"/>
      <c r="K540" s="129"/>
      <c r="L540" s="129"/>
      <c r="M540" s="129"/>
      <c r="N540" s="129"/>
      <c r="O540" s="130"/>
      <c r="P540" s="117"/>
      <c r="S540" s="119"/>
      <c r="T540" s="121"/>
      <c r="U540" s="21"/>
    </row>
    <row r="541" spans="1:25" ht="15.75" x14ac:dyDescent="0.25">
      <c r="A541" s="128"/>
      <c r="B541" s="129"/>
      <c r="C541" s="129"/>
      <c r="D541" s="129"/>
      <c r="E541" s="129"/>
      <c r="F541" s="129"/>
      <c r="G541" s="129"/>
      <c r="H541" s="129"/>
      <c r="I541" s="129"/>
      <c r="J541" s="129"/>
      <c r="K541" s="129"/>
      <c r="L541" s="129"/>
      <c r="M541" s="129"/>
      <c r="N541" s="129"/>
      <c r="O541" s="130"/>
      <c r="P541" s="117"/>
      <c r="S541" s="119"/>
      <c r="T541" s="122"/>
      <c r="U541" s="21"/>
    </row>
    <row r="542" spans="1:25" x14ac:dyDescent="0.25">
      <c r="A542" s="128"/>
      <c r="B542" s="129"/>
      <c r="C542" s="129"/>
      <c r="D542" s="129"/>
      <c r="E542" s="129"/>
      <c r="F542" s="129"/>
      <c r="G542" s="129"/>
      <c r="H542" s="129"/>
      <c r="I542" s="129"/>
      <c r="J542" s="129"/>
      <c r="K542" s="129"/>
      <c r="L542" s="129"/>
      <c r="M542" s="129"/>
      <c r="N542" s="129"/>
      <c r="O542" s="130"/>
      <c r="P542" s="117"/>
      <c r="U542" s="21"/>
    </row>
    <row r="543" spans="1:25" ht="15.75" thickBot="1" x14ac:dyDescent="0.3">
      <c r="A543" s="131"/>
      <c r="B543" s="132"/>
      <c r="C543" s="132"/>
      <c r="D543" s="132"/>
      <c r="E543" s="132"/>
      <c r="F543" s="132"/>
      <c r="G543" s="132"/>
      <c r="H543" s="132"/>
      <c r="I543" s="132"/>
      <c r="J543" s="132"/>
      <c r="K543" s="132"/>
      <c r="L543" s="132"/>
      <c r="M543" s="132"/>
      <c r="N543" s="132"/>
      <c r="O543" s="133"/>
      <c r="P543" s="117"/>
      <c r="U543" s="21"/>
    </row>
    <row r="544" spans="1:25" ht="15.75" thickTop="1" x14ac:dyDescent="0.25">
      <c r="K544" s="21"/>
      <c r="U544" s="21"/>
    </row>
    <row r="547" spans="1:25" ht="26.25" x14ac:dyDescent="0.4">
      <c r="A547" s="25"/>
      <c r="B547" s="26" t="s">
        <v>136</v>
      </c>
      <c r="C547" s="27"/>
      <c r="D547" s="27"/>
      <c r="E547" s="27"/>
      <c r="F547" s="28"/>
      <c r="G547" s="27"/>
      <c r="H547" s="28"/>
      <c r="I547" s="29"/>
      <c r="J547" s="28"/>
      <c r="K547" s="29"/>
      <c r="L547" s="28"/>
      <c r="M547" s="29"/>
      <c r="N547" s="28"/>
      <c r="O547" s="27"/>
      <c r="P547" s="28"/>
      <c r="Q547" s="27"/>
      <c r="R547" s="28"/>
      <c r="S547" s="29"/>
      <c r="T547" s="28"/>
      <c r="U547" s="27"/>
      <c r="V547" s="28"/>
      <c r="W547" s="28"/>
      <c r="X547" s="29"/>
      <c r="Y547" s="28"/>
    </row>
    <row r="548" spans="1:25" ht="15.75" thickBot="1" x14ac:dyDescent="0.3"/>
    <row r="549" spans="1:25" ht="52.5" customHeight="1" thickBot="1" x14ac:dyDescent="0.3">
      <c r="A549" s="169" t="s">
        <v>159</v>
      </c>
      <c r="B549" s="170"/>
      <c r="C549" s="173" t="s">
        <v>102</v>
      </c>
      <c r="D549" s="174"/>
      <c r="E549" s="175" t="s">
        <v>0</v>
      </c>
      <c r="F549" s="176"/>
      <c r="G549" s="177" t="s">
        <v>103</v>
      </c>
      <c r="H549" s="177"/>
      <c r="I549" s="177"/>
      <c r="J549" s="177"/>
      <c r="K549" s="177"/>
      <c r="L549" s="178"/>
      <c r="M549" s="179" t="s">
        <v>104</v>
      </c>
      <c r="N549" s="180"/>
      <c r="O549" s="180"/>
      <c r="P549" s="181"/>
      <c r="Q549" s="154" t="s">
        <v>105</v>
      </c>
      <c r="R549" s="152"/>
      <c r="S549" s="152"/>
      <c r="T549" s="152"/>
      <c r="U549" s="152"/>
      <c r="V549" s="153"/>
      <c r="W549" s="155" t="s">
        <v>106</v>
      </c>
      <c r="X549" s="156"/>
      <c r="Y549" s="138"/>
    </row>
    <row r="550" spans="1:25" ht="52.5" customHeight="1" thickBot="1" x14ac:dyDescent="0.3">
      <c r="A550" s="171"/>
      <c r="B550" s="172"/>
      <c r="C550" s="157" t="s">
        <v>107</v>
      </c>
      <c r="D550" s="159" t="s">
        <v>108</v>
      </c>
      <c r="E550" s="161" t="s">
        <v>10</v>
      </c>
      <c r="F550" s="161" t="s">
        <v>11</v>
      </c>
      <c r="G550" s="163" t="s">
        <v>12</v>
      </c>
      <c r="H550" s="165" t="s">
        <v>13</v>
      </c>
      <c r="I550" s="165" t="s">
        <v>14</v>
      </c>
      <c r="J550" s="167" t="s">
        <v>15</v>
      </c>
      <c r="K550" s="146" t="s">
        <v>2</v>
      </c>
      <c r="L550" s="147"/>
      <c r="M550" s="148" t="s">
        <v>109</v>
      </c>
      <c r="N550" s="149"/>
      <c r="O550" s="148" t="s">
        <v>110</v>
      </c>
      <c r="P550" s="149"/>
      <c r="Q550" s="150" t="s">
        <v>111</v>
      </c>
      <c r="R550" s="151"/>
      <c r="S550" s="152" t="s">
        <v>112</v>
      </c>
      <c r="T550" s="153"/>
      <c r="U550" s="154" t="s">
        <v>2</v>
      </c>
      <c r="V550" s="153"/>
      <c r="W550" s="134" t="s">
        <v>113</v>
      </c>
      <c r="X550" s="136" t="s">
        <v>114</v>
      </c>
      <c r="Y550" s="138" t="s">
        <v>115</v>
      </c>
    </row>
    <row r="551" spans="1:25" ht="139.5" customHeight="1" thickBot="1" x14ac:dyDescent="0.3">
      <c r="A551" s="171"/>
      <c r="B551" s="172"/>
      <c r="C551" s="158"/>
      <c r="D551" s="160"/>
      <c r="E551" s="162"/>
      <c r="F551" s="162"/>
      <c r="G551" s="164"/>
      <c r="H551" s="166"/>
      <c r="I551" s="166"/>
      <c r="J551" s="168"/>
      <c r="K551" s="30" t="s">
        <v>16</v>
      </c>
      <c r="L551" s="31" t="s">
        <v>17</v>
      </c>
      <c r="M551" s="32" t="s">
        <v>18</v>
      </c>
      <c r="N551" s="33" t="s">
        <v>19</v>
      </c>
      <c r="O551" s="32" t="s">
        <v>20</v>
      </c>
      <c r="P551" s="33" t="s">
        <v>21</v>
      </c>
      <c r="Q551" s="34" t="s">
        <v>12</v>
      </c>
      <c r="R551" s="35" t="s">
        <v>13</v>
      </c>
      <c r="S551" s="36" t="s">
        <v>22</v>
      </c>
      <c r="T551" s="37" t="s">
        <v>23</v>
      </c>
      <c r="U551" s="38" t="s">
        <v>24</v>
      </c>
      <c r="V551" s="39" t="s">
        <v>25</v>
      </c>
      <c r="W551" s="135"/>
      <c r="X551" s="137"/>
      <c r="Y551" s="139"/>
    </row>
    <row r="552" spans="1:25" ht="38.25" customHeight="1" thickBot="1" x14ac:dyDescent="0.3">
      <c r="A552" s="140">
        <v>1</v>
      </c>
      <c r="B552" s="141"/>
      <c r="C552" s="40">
        <v>2</v>
      </c>
      <c r="D552" s="41">
        <v>3</v>
      </c>
      <c r="E552" s="42">
        <v>4</v>
      </c>
      <c r="F552" s="43">
        <v>5</v>
      </c>
      <c r="G552" s="44">
        <v>6</v>
      </c>
      <c r="H552" s="45">
        <v>7</v>
      </c>
      <c r="I552" s="45">
        <v>8</v>
      </c>
      <c r="J552" s="45">
        <v>9</v>
      </c>
      <c r="K552" s="45">
        <v>10</v>
      </c>
      <c r="L552" s="45">
        <v>11</v>
      </c>
      <c r="M552" s="46">
        <v>12</v>
      </c>
      <c r="N552" s="46">
        <v>13</v>
      </c>
      <c r="O552" s="46">
        <v>14</v>
      </c>
      <c r="P552" s="46">
        <v>15</v>
      </c>
      <c r="Q552" s="47">
        <v>16</v>
      </c>
      <c r="R552" s="47">
        <v>17</v>
      </c>
      <c r="S552" s="47">
        <v>18</v>
      </c>
      <c r="T552" s="47">
        <v>19</v>
      </c>
      <c r="U552" s="47">
        <v>20</v>
      </c>
      <c r="V552" s="47">
        <v>21</v>
      </c>
      <c r="W552" s="48">
        <v>22</v>
      </c>
      <c r="X552" s="48">
        <v>23</v>
      </c>
      <c r="Y552" s="49">
        <v>24</v>
      </c>
    </row>
    <row r="553" spans="1:25" ht="108.75" customHeight="1" x14ac:dyDescent="0.25">
      <c r="A553" s="50">
        <v>1</v>
      </c>
      <c r="B553" s="51" t="s">
        <v>116</v>
      </c>
      <c r="C553" s="142">
        <f>L566</f>
        <v>1025740.48</v>
      </c>
      <c r="D553" s="144">
        <f>C553-V566</f>
        <v>511885.8</v>
      </c>
      <c r="E553" s="52"/>
      <c r="F553" s="53"/>
      <c r="G553" s="54"/>
      <c r="H553" s="55"/>
      <c r="I553" s="54"/>
      <c r="J553" s="56"/>
      <c r="K553" s="57">
        <f>G553+I553</f>
        <v>0</v>
      </c>
      <c r="L553" s="58">
        <f>H553+J553</f>
        <v>0</v>
      </c>
      <c r="M553" s="59"/>
      <c r="N553" s="60"/>
      <c r="O553" s="59"/>
      <c r="P553" s="60"/>
      <c r="Q553" s="61"/>
      <c r="R553" s="62"/>
      <c r="S553" s="61"/>
      <c r="T553" s="62"/>
      <c r="U553" s="57">
        <f>Q553+S553</f>
        <v>0</v>
      </c>
      <c r="V553" s="63">
        <f>R553+T553</f>
        <v>0</v>
      </c>
      <c r="W553" s="64">
        <f>IFERROR(R553/H553,0)</f>
        <v>0</v>
      </c>
      <c r="X553" s="65">
        <f>IFERROR((T553+P553)/J553,0)</f>
        <v>0</v>
      </c>
      <c r="Y553" s="66">
        <f>IFERROR((V553+P553)/L553,0)</f>
        <v>0</v>
      </c>
    </row>
    <row r="554" spans="1:25" ht="87" customHeight="1" x14ac:dyDescent="0.25">
      <c r="A554" s="67">
        <v>2</v>
      </c>
      <c r="B554" s="68" t="s">
        <v>54</v>
      </c>
      <c r="C554" s="142"/>
      <c r="D554" s="144"/>
      <c r="E554" s="69"/>
      <c r="F554" s="70"/>
      <c r="G554" s="71"/>
      <c r="H554" s="72"/>
      <c r="I554" s="71"/>
      <c r="J554" s="73"/>
      <c r="K554" s="57">
        <f t="shared" ref="K554:L565" si="96">G554+I554</f>
        <v>0</v>
      </c>
      <c r="L554" s="58">
        <f t="shared" si="96"/>
        <v>0</v>
      </c>
      <c r="M554" s="74"/>
      <c r="N554" s="75"/>
      <c r="O554" s="74"/>
      <c r="P554" s="75"/>
      <c r="Q554" s="76"/>
      <c r="R554" s="77"/>
      <c r="S554" s="76"/>
      <c r="T554" s="77"/>
      <c r="U554" s="57">
        <f t="shared" ref="U554:V565" si="97">Q554+S554</f>
        <v>0</v>
      </c>
      <c r="V554" s="63">
        <f>R554+T554</f>
        <v>0</v>
      </c>
      <c r="W554" s="64">
        <f t="shared" ref="W554:W565" si="98">IFERROR(R554/H554,0)</f>
        <v>0</v>
      </c>
      <c r="X554" s="65">
        <f t="shared" ref="X554:X566" si="99">IFERROR((T554+P554)/J554,0)</f>
        <v>0</v>
      </c>
      <c r="Y554" s="66">
        <f t="shared" ref="Y554:Y566" si="100">IFERROR((V554+P554)/L554,0)</f>
        <v>0</v>
      </c>
    </row>
    <row r="555" spans="1:25" ht="85.5" customHeight="1" x14ac:dyDescent="0.25">
      <c r="A555" s="67">
        <v>3</v>
      </c>
      <c r="B555" s="68" t="s">
        <v>172</v>
      </c>
      <c r="C555" s="142"/>
      <c r="D555" s="144"/>
      <c r="E555" s="69"/>
      <c r="F555" s="70"/>
      <c r="G555" s="71"/>
      <c r="H555" s="72"/>
      <c r="I555" s="71"/>
      <c r="J555" s="73"/>
      <c r="K555" s="57">
        <f t="shared" si="96"/>
        <v>0</v>
      </c>
      <c r="L555" s="58">
        <f t="shared" si="96"/>
        <v>0</v>
      </c>
      <c r="M555" s="74"/>
      <c r="N555" s="75"/>
      <c r="O555" s="74"/>
      <c r="P555" s="75"/>
      <c r="Q555" s="76"/>
      <c r="R555" s="77"/>
      <c r="S555" s="76"/>
      <c r="T555" s="77"/>
      <c r="U555" s="57">
        <f t="shared" si="97"/>
        <v>0</v>
      </c>
      <c r="V555" s="63">
        <f t="shared" si="97"/>
        <v>0</v>
      </c>
      <c r="W555" s="64">
        <f t="shared" si="98"/>
        <v>0</v>
      </c>
      <c r="X555" s="65">
        <f t="shared" si="99"/>
        <v>0</v>
      </c>
      <c r="Y555" s="66">
        <f t="shared" si="100"/>
        <v>0</v>
      </c>
    </row>
    <row r="556" spans="1:25" ht="137.25" customHeight="1" x14ac:dyDescent="0.25">
      <c r="A556" s="67">
        <v>4</v>
      </c>
      <c r="B556" s="68" t="s">
        <v>32</v>
      </c>
      <c r="C556" s="142"/>
      <c r="D556" s="144"/>
      <c r="E556" s="69"/>
      <c r="F556" s="70"/>
      <c r="G556" s="71"/>
      <c r="H556" s="72"/>
      <c r="I556" s="71"/>
      <c r="J556" s="73"/>
      <c r="K556" s="57">
        <f t="shared" si="96"/>
        <v>0</v>
      </c>
      <c r="L556" s="58">
        <f t="shared" si="96"/>
        <v>0</v>
      </c>
      <c r="M556" s="74"/>
      <c r="N556" s="75"/>
      <c r="O556" s="74"/>
      <c r="P556" s="75"/>
      <c r="Q556" s="76"/>
      <c r="R556" s="77"/>
      <c r="S556" s="76"/>
      <c r="T556" s="77"/>
      <c r="U556" s="57">
        <f t="shared" si="97"/>
        <v>0</v>
      </c>
      <c r="V556" s="63">
        <f t="shared" si="97"/>
        <v>0</v>
      </c>
      <c r="W556" s="64">
        <f t="shared" si="98"/>
        <v>0</v>
      </c>
      <c r="X556" s="65">
        <f t="shared" si="99"/>
        <v>0</v>
      </c>
      <c r="Y556" s="66">
        <f t="shared" si="100"/>
        <v>0</v>
      </c>
    </row>
    <row r="557" spans="1:25" ht="171.75" customHeight="1" x14ac:dyDescent="0.25">
      <c r="A557" s="67">
        <v>5</v>
      </c>
      <c r="B557" s="68" t="s">
        <v>71</v>
      </c>
      <c r="C557" s="142"/>
      <c r="D557" s="144"/>
      <c r="E557" s="69"/>
      <c r="F557" s="70"/>
      <c r="G557" s="71"/>
      <c r="H557" s="72"/>
      <c r="I557" s="71"/>
      <c r="J557" s="73"/>
      <c r="K557" s="57">
        <f t="shared" si="96"/>
        <v>0</v>
      </c>
      <c r="L557" s="58">
        <f t="shared" si="96"/>
        <v>0</v>
      </c>
      <c r="M557" s="74"/>
      <c r="N557" s="75"/>
      <c r="O557" s="74"/>
      <c r="P557" s="75"/>
      <c r="Q557" s="76"/>
      <c r="R557" s="77"/>
      <c r="S557" s="76"/>
      <c r="T557" s="77"/>
      <c r="U557" s="57">
        <f t="shared" si="97"/>
        <v>0</v>
      </c>
      <c r="V557" s="63">
        <f t="shared" si="97"/>
        <v>0</v>
      </c>
      <c r="W557" s="64">
        <f t="shared" si="98"/>
        <v>0</v>
      </c>
      <c r="X557" s="65">
        <f t="shared" si="99"/>
        <v>0</v>
      </c>
      <c r="Y557" s="66">
        <f t="shared" si="100"/>
        <v>0</v>
      </c>
    </row>
    <row r="558" spans="1:25" ht="116.25" customHeight="1" x14ac:dyDescent="0.25">
      <c r="A558" s="67">
        <v>6</v>
      </c>
      <c r="B558" s="68" t="s">
        <v>33</v>
      </c>
      <c r="C558" s="142"/>
      <c r="D558" s="144"/>
      <c r="E558" s="69"/>
      <c r="F558" s="70"/>
      <c r="G558" s="71"/>
      <c r="H558" s="72"/>
      <c r="I558" s="71"/>
      <c r="J558" s="73"/>
      <c r="K558" s="57">
        <f t="shared" si="96"/>
        <v>0</v>
      </c>
      <c r="L558" s="58">
        <f t="shared" si="96"/>
        <v>0</v>
      </c>
      <c r="M558" s="74"/>
      <c r="N558" s="75"/>
      <c r="O558" s="74"/>
      <c r="P558" s="75"/>
      <c r="Q558" s="76"/>
      <c r="R558" s="77"/>
      <c r="S558" s="76"/>
      <c r="T558" s="77"/>
      <c r="U558" s="57">
        <f t="shared" si="97"/>
        <v>0</v>
      </c>
      <c r="V558" s="63">
        <f t="shared" si="97"/>
        <v>0</v>
      </c>
      <c r="W558" s="64">
        <f t="shared" si="98"/>
        <v>0</v>
      </c>
      <c r="X558" s="65">
        <f t="shared" si="99"/>
        <v>0</v>
      </c>
      <c r="Y558" s="66">
        <f t="shared" si="100"/>
        <v>0</v>
      </c>
    </row>
    <row r="559" spans="1:25" ht="65.25" customHeight="1" x14ac:dyDescent="0.25">
      <c r="A559" s="67">
        <v>7</v>
      </c>
      <c r="B559" s="68" t="s">
        <v>34</v>
      </c>
      <c r="C559" s="142"/>
      <c r="D559" s="144"/>
      <c r="E559" s="69"/>
      <c r="F559" s="70"/>
      <c r="G559" s="71"/>
      <c r="H559" s="72"/>
      <c r="I559" s="71"/>
      <c r="J559" s="73"/>
      <c r="K559" s="57">
        <f t="shared" si="96"/>
        <v>0</v>
      </c>
      <c r="L559" s="58">
        <f t="shared" si="96"/>
        <v>0</v>
      </c>
      <c r="M559" s="74"/>
      <c r="N559" s="75"/>
      <c r="O559" s="74"/>
      <c r="P559" s="75"/>
      <c r="Q559" s="76"/>
      <c r="R559" s="77"/>
      <c r="S559" s="76"/>
      <c r="T559" s="77"/>
      <c r="U559" s="57">
        <f t="shared" si="97"/>
        <v>0</v>
      </c>
      <c r="V559" s="63">
        <f t="shared" si="97"/>
        <v>0</v>
      </c>
      <c r="W559" s="64">
        <f t="shared" si="98"/>
        <v>0</v>
      </c>
      <c r="X559" s="65">
        <f t="shared" si="99"/>
        <v>0</v>
      </c>
      <c r="Y559" s="66">
        <f t="shared" si="100"/>
        <v>0</v>
      </c>
    </row>
    <row r="560" spans="1:25" ht="59.25" customHeight="1" x14ac:dyDescent="0.25">
      <c r="A560" s="67">
        <v>8</v>
      </c>
      <c r="B560" s="68" t="s">
        <v>117</v>
      </c>
      <c r="C560" s="142"/>
      <c r="D560" s="144"/>
      <c r="E560" s="69"/>
      <c r="F560" s="70"/>
      <c r="G560" s="71"/>
      <c r="H560" s="72"/>
      <c r="I560" s="71">
        <v>8</v>
      </c>
      <c r="J560" s="73">
        <v>1025740.48</v>
      </c>
      <c r="K560" s="57">
        <f t="shared" si="96"/>
        <v>8</v>
      </c>
      <c r="L560" s="58">
        <f t="shared" si="96"/>
        <v>1025740.48</v>
      </c>
      <c r="M560" s="74"/>
      <c r="N560" s="75"/>
      <c r="O560" s="74">
        <v>1</v>
      </c>
      <c r="P560" s="75">
        <v>181366</v>
      </c>
      <c r="Q560" s="76"/>
      <c r="R560" s="77"/>
      <c r="S560" s="76">
        <v>7</v>
      </c>
      <c r="T560" s="77">
        <v>513854.68</v>
      </c>
      <c r="U560" s="57">
        <f t="shared" si="97"/>
        <v>7</v>
      </c>
      <c r="V560" s="63">
        <f t="shared" si="97"/>
        <v>513854.68</v>
      </c>
      <c r="W560" s="64">
        <f t="shared" si="98"/>
        <v>0</v>
      </c>
      <c r="X560" s="65">
        <f t="shared" si="99"/>
        <v>0.67777444056804692</v>
      </c>
      <c r="Y560" s="66">
        <f t="shared" si="100"/>
        <v>0.67777444056804692</v>
      </c>
    </row>
    <row r="561" spans="1:25" ht="71.25" customHeight="1" x14ac:dyDescent="0.25">
      <c r="A561" s="67">
        <v>9</v>
      </c>
      <c r="B561" s="68" t="s">
        <v>35</v>
      </c>
      <c r="C561" s="142"/>
      <c r="D561" s="144"/>
      <c r="E561" s="69"/>
      <c r="F561" s="70"/>
      <c r="G561" s="71"/>
      <c r="H561" s="72"/>
      <c r="I561" s="71"/>
      <c r="J561" s="73"/>
      <c r="K561" s="57">
        <f t="shared" si="96"/>
        <v>0</v>
      </c>
      <c r="L561" s="58">
        <f t="shared" si="96"/>
        <v>0</v>
      </c>
      <c r="M561" s="74"/>
      <c r="N561" s="75"/>
      <c r="O561" s="74"/>
      <c r="P561" s="75"/>
      <c r="Q561" s="76"/>
      <c r="R561" s="77"/>
      <c r="S561" s="76"/>
      <c r="T561" s="77"/>
      <c r="U561" s="57">
        <f t="shared" si="97"/>
        <v>0</v>
      </c>
      <c r="V561" s="63">
        <f t="shared" si="97"/>
        <v>0</v>
      </c>
      <c r="W561" s="64">
        <f t="shared" si="98"/>
        <v>0</v>
      </c>
      <c r="X561" s="65">
        <f t="shared" si="99"/>
        <v>0</v>
      </c>
      <c r="Y561" s="66">
        <f t="shared" si="100"/>
        <v>0</v>
      </c>
    </row>
    <row r="562" spans="1:25" ht="92.25" customHeight="1" x14ac:dyDescent="0.25">
      <c r="A562" s="67">
        <v>10</v>
      </c>
      <c r="B562" s="68" t="s">
        <v>36</v>
      </c>
      <c r="C562" s="142"/>
      <c r="D562" s="144"/>
      <c r="E562" s="69"/>
      <c r="F562" s="70"/>
      <c r="G562" s="71"/>
      <c r="H562" s="72"/>
      <c r="I562" s="71"/>
      <c r="J562" s="73"/>
      <c r="K562" s="57">
        <f t="shared" si="96"/>
        <v>0</v>
      </c>
      <c r="L562" s="58">
        <f t="shared" si="96"/>
        <v>0</v>
      </c>
      <c r="M562" s="74"/>
      <c r="N562" s="75"/>
      <c r="O562" s="74"/>
      <c r="P562" s="75"/>
      <c r="Q562" s="76"/>
      <c r="R562" s="77"/>
      <c r="S562" s="76"/>
      <c r="T562" s="77"/>
      <c r="U562" s="57">
        <f t="shared" si="97"/>
        <v>0</v>
      </c>
      <c r="V562" s="63">
        <f t="shared" si="97"/>
        <v>0</v>
      </c>
      <c r="W562" s="64">
        <f t="shared" si="98"/>
        <v>0</v>
      </c>
      <c r="X562" s="65">
        <f t="shared" si="99"/>
        <v>0</v>
      </c>
      <c r="Y562" s="66">
        <f t="shared" si="100"/>
        <v>0</v>
      </c>
    </row>
    <row r="563" spans="1:25" ht="153.75" customHeight="1" x14ac:dyDescent="0.25">
      <c r="A563" s="67">
        <v>11</v>
      </c>
      <c r="B563" s="68" t="s">
        <v>37</v>
      </c>
      <c r="C563" s="142"/>
      <c r="D563" s="144"/>
      <c r="E563" s="69"/>
      <c r="F563" s="70"/>
      <c r="G563" s="71"/>
      <c r="H563" s="72"/>
      <c r="I563" s="71"/>
      <c r="J563" s="73"/>
      <c r="K563" s="57">
        <f t="shared" si="96"/>
        <v>0</v>
      </c>
      <c r="L563" s="58">
        <f t="shared" si="96"/>
        <v>0</v>
      </c>
      <c r="M563" s="74"/>
      <c r="N563" s="75"/>
      <c r="O563" s="74"/>
      <c r="P563" s="75"/>
      <c r="Q563" s="76"/>
      <c r="R563" s="77"/>
      <c r="S563" s="76"/>
      <c r="T563" s="77"/>
      <c r="U563" s="57">
        <f t="shared" si="97"/>
        <v>0</v>
      </c>
      <c r="V563" s="63">
        <f t="shared" si="97"/>
        <v>0</v>
      </c>
      <c r="W563" s="64">
        <f t="shared" si="98"/>
        <v>0</v>
      </c>
      <c r="X563" s="65">
        <f t="shared" si="99"/>
        <v>0</v>
      </c>
      <c r="Y563" s="66">
        <f t="shared" si="100"/>
        <v>0</v>
      </c>
    </row>
    <row r="564" spans="1:25" ht="87" customHeight="1" x14ac:dyDescent="0.25">
      <c r="A564" s="67">
        <v>12</v>
      </c>
      <c r="B564" s="68" t="s">
        <v>38</v>
      </c>
      <c r="C564" s="142"/>
      <c r="D564" s="144"/>
      <c r="E564" s="69"/>
      <c r="F564" s="70"/>
      <c r="G564" s="71"/>
      <c r="H564" s="72"/>
      <c r="I564" s="71"/>
      <c r="J564" s="73"/>
      <c r="K564" s="57">
        <f t="shared" si="96"/>
        <v>0</v>
      </c>
      <c r="L564" s="58">
        <f t="shared" si="96"/>
        <v>0</v>
      </c>
      <c r="M564" s="74"/>
      <c r="N564" s="75"/>
      <c r="O564" s="74"/>
      <c r="P564" s="75"/>
      <c r="Q564" s="76"/>
      <c r="R564" s="77"/>
      <c r="S564" s="76"/>
      <c r="T564" s="77"/>
      <c r="U564" s="57">
        <f t="shared" si="97"/>
        <v>0</v>
      </c>
      <c r="V564" s="63">
        <f t="shared" si="97"/>
        <v>0</v>
      </c>
      <c r="W564" s="64">
        <f t="shared" si="98"/>
        <v>0</v>
      </c>
      <c r="X564" s="65">
        <f t="shared" si="99"/>
        <v>0</v>
      </c>
      <c r="Y564" s="66">
        <f t="shared" si="100"/>
        <v>0</v>
      </c>
    </row>
    <row r="565" spans="1:25" ht="62.25" customHeight="1" thickBot="1" x14ac:dyDescent="0.3">
      <c r="A565" s="78">
        <v>13</v>
      </c>
      <c r="B565" s="79" t="s">
        <v>39</v>
      </c>
      <c r="C565" s="143"/>
      <c r="D565" s="145"/>
      <c r="E565" s="80"/>
      <c r="F565" s="81"/>
      <c r="G565" s="82"/>
      <c r="H565" s="83"/>
      <c r="I565" s="82"/>
      <c r="J565" s="84"/>
      <c r="K565" s="85">
        <f t="shared" si="96"/>
        <v>0</v>
      </c>
      <c r="L565" s="86">
        <f t="shared" si="96"/>
        <v>0</v>
      </c>
      <c r="M565" s="87"/>
      <c r="N565" s="88"/>
      <c r="O565" s="87"/>
      <c r="P565" s="88"/>
      <c r="Q565" s="89"/>
      <c r="R565" s="90"/>
      <c r="S565" s="89"/>
      <c r="T565" s="90"/>
      <c r="U565" s="57">
        <f t="shared" si="97"/>
        <v>0</v>
      </c>
      <c r="V565" s="63">
        <f t="shared" si="97"/>
        <v>0</v>
      </c>
      <c r="W565" s="64">
        <f t="shared" si="98"/>
        <v>0</v>
      </c>
      <c r="X565" s="65">
        <f t="shared" si="99"/>
        <v>0</v>
      </c>
      <c r="Y565" s="66">
        <f t="shared" si="100"/>
        <v>0</v>
      </c>
    </row>
    <row r="566" spans="1:25" ht="29.25" customHeight="1" thickBot="1" x14ac:dyDescent="0.3">
      <c r="A566" s="123" t="s">
        <v>118</v>
      </c>
      <c r="B566" s="124"/>
      <c r="C566" s="91">
        <f>C553</f>
        <v>1025740.48</v>
      </c>
      <c r="D566" s="91">
        <f>D553</f>
        <v>511885.8</v>
      </c>
      <c r="E566" s="92">
        <f>SUM(E553:E565)</f>
        <v>0</v>
      </c>
      <c r="F566" s="93">
        <f>SUM(F553:F565)</f>
        <v>0</v>
      </c>
      <c r="G566" s="92">
        <f>SUM(G553:G565)</f>
        <v>0</v>
      </c>
      <c r="H566" s="93">
        <f>SUM(H553:H565)</f>
        <v>0</v>
      </c>
      <c r="I566" s="92">
        <f t="shared" ref="I566:V566" si="101">SUM(I553:I565)</f>
        <v>8</v>
      </c>
      <c r="J566" s="93">
        <f t="shared" si="101"/>
        <v>1025740.48</v>
      </c>
      <c r="K566" s="92">
        <f t="shared" si="101"/>
        <v>8</v>
      </c>
      <c r="L566" s="93">
        <f t="shared" si="101"/>
        <v>1025740.48</v>
      </c>
      <c r="M566" s="92">
        <f t="shared" si="101"/>
        <v>0</v>
      </c>
      <c r="N566" s="94">
        <f t="shared" si="101"/>
        <v>0</v>
      </c>
      <c r="O566" s="95">
        <f t="shared" si="101"/>
        <v>1</v>
      </c>
      <c r="P566" s="96">
        <f t="shared" si="101"/>
        <v>181366</v>
      </c>
      <c r="Q566" s="95">
        <f t="shared" si="101"/>
        <v>0</v>
      </c>
      <c r="R566" s="97">
        <f t="shared" si="101"/>
        <v>0</v>
      </c>
      <c r="S566" s="95">
        <f t="shared" si="101"/>
        <v>7</v>
      </c>
      <c r="T566" s="97">
        <f t="shared" si="101"/>
        <v>513854.68</v>
      </c>
      <c r="U566" s="95">
        <f t="shared" si="101"/>
        <v>7</v>
      </c>
      <c r="V566" s="97">
        <f t="shared" si="101"/>
        <v>513854.68</v>
      </c>
      <c r="W566" s="98">
        <f>IFERROR(R566/H566,0)</f>
        <v>0</v>
      </c>
      <c r="X566" s="99">
        <f t="shared" si="99"/>
        <v>0.67777444056804692</v>
      </c>
      <c r="Y566" s="99">
        <f t="shared" si="100"/>
        <v>0.67777444056804692</v>
      </c>
    </row>
    <row r="567" spans="1:25" ht="29.25" customHeight="1" thickBot="1" x14ac:dyDescent="0.3">
      <c r="A567" s="100"/>
      <c r="B567" s="101" t="s">
        <v>28</v>
      </c>
      <c r="C567" s="102"/>
      <c r="D567" s="102"/>
      <c r="E567" s="102"/>
      <c r="F567" s="102"/>
      <c r="G567" s="102"/>
      <c r="H567" s="102"/>
      <c r="I567" s="102"/>
      <c r="J567" s="102"/>
      <c r="K567" s="102"/>
      <c r="L567" s="102"/>
      <c r="M567" s="102"/>
      <c r="N567" s="102"/>
      <c r="O567" s="102"/>
      <c r="P567" s="102"/>
      <c r="Q567" s="102"/>
      <c r="R567" s="102"/>
      <c r="S567" s="102"/>
      <c r="T567" s="102"/>
      <c r="U567" s="102"/>
      <c r="V567" s="103"/>
      <c r="W567" s="104"/>
      <c r="X567" s="104"/>
      <c r="Y567" s="105"/>
    </row>
    <row r="568" spans="1:25" ht="29.25" customHeight="1" thickBot="1" x14ac:dyDescent="0.45">
      <c r="A568" s="106"/>
      <c r="B568" s="106"/>
      <c r="C568" s="107"/>
      <c r="D568" s="107"/>
      <c r="E568" s="108"/>
      <c r="F568" s="107"/>
      <c r="G568" s="108"/>
      <c r="H568" s="109"/>
      <c r="I568" s="110"/>
      <c r="J568" s="109"/>
      <c r="K568" s="111"/>
      <c r="L568" s="109"/>
      <c r="M568" s="110"/>
      <c r="N568" s="109"/>
      <c r="O568" s="110"/>
      <c r="P568" s="109"/>
      <c r="Q568" s="110"/>
      <c r="R568" s="109"/>
      <c r="S568" s="110"/>
      <c r="T568" s="112" t="s">
        <v>119</v>
      </c>
      <c r="U568" s="113">
        <v>4.4112999999999998</v>
      </c>
      <c r="V568" s="114">
        <f>(V566+P566)/U568</f>
        <v>157599.95466189104</v>
      </c>
      <c r="W568" s="115"/>
      <c r="X568" s="115"/>
      <c r="Y568" s="116"/>
    </row>
    <row r="569" spans="1:25" ht="15.75" thickTop="1" x14ac:dyDescent="0.25">
      <c r="A569" s="125" t="s">
        <v>161</v>
      </c>
      <c r="B569" s="126"/>
      <c r="C569" s="126"/>
      <c r="D569" s="126"/>
      <c r="E569" s="126"/>
      <c r="F569" s="126"/>
      <c r="G569" s="126"/>
      <c r="H569" s="126"/>
      <c r="I569" s="126"/>
      <c r="J569" s="126"/>
      <c r="K569" s="126"/>
      <c r="L569" s="126"/>
      <c r="M569" s="126"/>
      <c r="N569" s="126"/>
      <c r="O569" s="127"/>
      <c r="P569" s="117"/>
      <c r="U569" s="21"/>
    </row>
    <row r="570" spans="1:25" ht="18.75" x14ac:dyDescent="0.3">
      <c r="A570" s="128"/>
      <c r="B570" s="129"/>
      <c r="C570" s="129"/>
      <c r="D570" s="129"/>
      <c r="E570" s="129"/>
      <c r="F570" s="129"/>
      <c r="G570" s="129"/>
      <c r="H570" s="129"/>
      <c r="I570" s="129"/>
      <c r="J570" s="129"/>
      <c r="K570" s="129"/>
      <c r="L570" s="129"/>
      <c r="M570" s="129"/>
      <c r="N570" s="129"/>
      <c r="O570" s="130"/>
      <c r="P570" s="117"/>
      <c r="T570" s="118"/>
      <c r="U570" s="21"/>
    </row>
    <row r="571" spans="1:25" ht="15.75" x14ac:dyDescent="0.25">
      <c r="A571" s="128"/>
      <c r="B571" s="129"/>
      <c r="C571" s="129"/>
      <c r="D571" s="129"/>
      <c r="E571" s="129"/>
      <c r="F571" s="129"/>
      <c r="G571" s="129"/>
      <c r="H571" s="129"/>
      <c r="I571" s="129"/>
      <c r="J571" s="129"/>
      <c r="K571" s="129"/>
      <c r="L571" s="129"/>
      <c r="M571" s="129"/>
      <c r="N571" s="129"/>
      <c r="O571" s="130"/>
      <c r="P571" s="117"/>
      <c r="S571" s="119"/>
      <c r="T571" s="120"/>
      <c r="U571" s="21"/>
    </row>
    <row r="572" spans="1:25" ht="15.75" x14ac:dyDescent="0.25">
      <c r="A572" s="128"/>
      <c r="B572" s="129"/>
      <c r="C572" s="129"/>
      <c r="D572" s="129"/>
      <c r="E572" s="129"/>
      <c r="F572" s="129"/>
      <c r="G572" s="129"/>
      <c r="H572" s="129"/>
      <c r="I572" s="129"/>
      <c r="J572" s="129"/>
      <c r="K572" s="129"/>
      <c r="L572" s="129"/>
      <c r="M572" s="129"/>
      <c r="N572" s="129"/>
      <c r="O572" s="130"/>
      <c r="P572" s="117"/>
      <c r="S572" s="119"/>
      <c r="T572" s="121"/>
      <c r="U572" s="21"/>
    </row>
    <row r="573" spans="1:25" ht="15.75" x14ac:dyDescent="0.25">
      <c r="A573" s="128"/>
      <c r="B573" s="129"/>
      <c r="C573" s="129"/>
      <c r="D573" s="129"/>
      <c r="E573" s="129"/>
      <c r="F573" s="129"/>
      <c r="G573" s="129"/>
      <c r="H573" s="129"/>
      <c r="I573" s="129"/>
      <c r="J573" s="129"/>
      <c r="K573" s="129"/>
      <c r="L573" s="129"/>
      <c r="M573" s="129"/>
      <c r="N573" s="129"/>
      <c r="O573" s="130"/>
      <c r="P573" s="117"/>
      <c r="S573" s="119"/>
      <c r="T573" s="121"/>
      <c r="U573" s="21"/>
    </row>
    <row r="574" spans="1:25" ht="15.75" x14ac:dyDescent="0.25">
      <c r="A574" s="128"/>
      <c r="B574" s="129"/>
      <c r="C574" s="129"/>
      <c r="D574" s="129"/>
      <c r="E574" s="129"/>
      <c r="F574" s="129"/>
      <c r="G574" s="129"/>
      <c r="H574" s="129"/>
      <c r="I574" s="129"/>
      <c r="J574" s="129"/>
      <c r="K574" s="129"/>
      <c r="L574" s="129"/>
      <c r="M574" s="129"/>
      <c r="N574" s="129"/>
      <c r="O574" s="130"/>
      <c r="P574" s="117"/>
      <c r="S574" s="119"/>
      <c r="T574" s="121"/>
      <c r="U574" s="21"/>
    </row>
    <row r="575" spans="1:25" ht="15.75" x14ac:dyDescent="0.25">
      <c r="A575" s="128"/>
      <c r="B575" s="129"/>
      <c r="C575" s="129"/>
      <c r="D575" s="129"/>
      <c r="E575" s="129"/>
      <c r="F575" s="129"/>
      <c r="G575" s="129"/>
      <c r="H575" s="129"/>
      <c r="I575" s="129"/>
      <c r="J575" s="129"/>
      <c r="K575" s="129"/>
      <c r="L575" s="129"/>
      <c r="M575" s="129"/>
      <c r="N575" s="129"/>
      <c r="O575" s="130"/>
      <c r="P575" s="117"/>
      <c r="S575" s="119"/>
      <c r="T575" s="122"/>
      <c r="U575" s="21"/>
    </row>
    <row r="576" spans="1:25" x14ac:dyDescent="0.25">
      <c r="A576" s="128"/>
      <c r="B576" s="129"/>
      <c r="C576" s="129"/>
      <c r="D576" s="129"/>
      <c r="E576" s="129"/>
      <c r="F576" s="129"/>
      <c r="G576" s="129"/>
      <c r="H576" s="129"/>
      <c r="I576" s="129"/>
      <c r="J576" s="129"/>
      <c r="K576" s="129"/>
      <c r="L576" s="129"/>
      <c r="M576" s="129"/>
      <c r="N576" s="129"/>
      <c r="O576" s="130"/>
      <c r="P576" s="117"/>
      <c r="U576" s="21"/>
    </row>
    <row r="577" spans="1:25" ht="15.75" thickBot="1" x14ac:dyDescent="0.3">
      <c r="A577" s="131"/>
      <c r="B577" s="132"/>
      <c r="C577" s="132"/>
      <c r="D577" s="132"/>
      <c r="E577" s="132"/>
      <c r="F577" s="132"/>
      <c r="G577" s="132"/>
      <c r="H577" s="132"/>
      <c r="I577" s="132"/>
      <c r="J577" s="132"/>
      <c r="K577" s="132"/>
      <c r="L577" s="132"/>
      <c r="M577" s="132"/>
      <c r="N577" s="132"/>
      <c r="O577" s="133"/>
      <c r="P577" s="117"/>
      <c r="U577" s="21"/>
    </row>
    <row r="578" spans="1:25" ht="15.75" thickTop="1" x14ac:dyDescent="0.25">
      <c r="K578" s="21"/>
      <c r="U578" s="21"/>
    </row>
    <row r="581" spans="1:25" ht="26.25" x14ac:dyDescent="0.4">
      <c r="A581" s="25"/>
      <c r="B581" s="26" t="s">
        <v>137</v>
      </c>
      <c r="C581" s="27"/>
      <c r="D581" s="27"/>
      <c r="E581" s="27"/>
      <c r="F581" s="28"/>
      <c r="G581" s="27"/>
      <c r="H581" s="28"/>
      <c r="I581" s="29"/>
      <c r="J581" s="28"/>
      <c r="K581" s="29"/>
      <c r="L581" s="28"/>
      <c r="M581" s="29"/>
      <c r="N581" s="28"/>
      <c r="O581" s="27"/>
      <c r="P581" s="28"/>
      <c r="Q581" s="27"/>
      <c r="R581" s="28"/>
      <c r="S581" s="29"/>
      <c r="T581" s="28"/>
      <c r="U581" s="27"/>
      <c r="V581" s="28"/>
      <c r="W581" s="28"/>
      <c r="X581" s="29"/>
      <c r="Y581" s="28"/>
    </row>
    <row r="582" spans="1:25" ht="15.75" thickBot="1" x14ac:dyDescent="0.3"/>
    <row r="583" spans="1:25" ht="52.5" customHeight="1" thickBot="1" x14ac:dyDescent="0.3">
      <c r="A583" s="169" t="s">
        <v>159</v>
      </c>
      <c r="B583" s="170"/>
      <c r="C583" s="173" t="s">
        <v>102</v>
      </c>
      <c r="D583" s="174"/>
      <c r="E583" s="175" t="s">
        <v>0</v>
      </c>
      <c r="F583" s="176"/>
      <c r="G583" s="177" t="s">
        <v>103</v>
      </c>
      <c r="H583" s="177"/>
      <c r="I583" s="177"/>
      <c r="J583" s="177"/>
      <c r="K583" s="177"/>
      <c r="L583" s="178"/>
      <c r="M583" s="179" t="s">
        <v>104</v>
      </c>
      <c r="N583" s="180"/>
      <c r="O583" s="180"/>
      <c r="P583" s="181"/>
      <c r="Q583" s="154" t="s">
        <v>105</v>
      </c>
      <c r="R583" s="152"/>
      <c r="S583" s="152"/>
      <c r="T583" s="152"/>
      <c r="U583" s="152"/>
      <c r="V583" s="153"/>
      <c r="W583" s="155" t="s">
        <v>106</v>
      </c>
      <c r="X583" s="156"/>
      <c r="Y583" s="138"/>
    </row>
    <row r="584" spans="1:25" ht="52.5" customHeight="1" thickBot="1" x14ac:dyDescent="0.3">
      <c r="A584" s="171"/>
      <c r="B584" s="172"/>
      <c r="C584" s="157" t="s">
        <v>107</v>
      </c>
      <c r="D584" s="159" t="s">
        <v>108</v>
      </c>
      <c r="E584" s="161" t="s">
        <v>10</v>
      </c>
      <c r="F584" s="161" t="s">
        <v>11</v>
      </c>
      <c r="G584" s="163" t="s">
        <v>12</v>
      </c>
      <c r="H584" s="165" t="s">
        <v>13</v>
      </c>
      <c r="I584" s="165" t="s">
        <v>14</v>
      </c>
      <c r="J584" s="167" t="s">
        <v>15</v>
      </c>
      <c r="K584" s="146" t="s">
        <v>2</v>
      </c>
      <c r="L584" s="147"/>
      <c r="M584" s="148" t="s">
        <v>109</v>
      </c>
      <c r="N584" s="149"/>
      <c r="O584" s="148" t="s">
        <v>110</v>
      </c>
      <c r="P584" s="149"/>
      <c r="Q584" s="150" t="s">
        <v>111</v>
      </c>
      <c r="R584" s="151"/>
      <c r="S584" s="152" t="s">
        <v>112</v>
      </c>
      <c r="T584" s="153"/>
      <c r="U584" s="154" t="s">
        <v>2</v>
      </c>
      <c r="V584" s="153"/>
      <c r="W584" s="134" t="s">
        <v>113</v>
      </c>
      <c r="X584" s="136" t="s">
        <v>114</v>
      </c>
      <c r="Y584" s="138" t="s">
        <v>115</v>
      </c>
    </row>
    <row r="585" spans="1:25" ht="139.5" customHeight="1" thickBot="1" x14ac:dyDescent="0.3">
      <c r="A585" s="171"/>
      <c r="B585" s="172"/>
      <c r="C585" s="158"/>
      <c r="D585" s="160"/>
      <c r="E585" s="162"/>
      <c r="F585" s="162"/>
      <c r="G585" s="164"/>
      <c r="H585" s="166"/>
      <c r="I585" s="166"/>
      <c r="J585" s="168"/>
      <c r="K585" s="30" t="s">
        <v>16</v>
      </c>
      <c r="L585" s="31" t="s">
        <v>17</v>
      </c>
      <c r="M585" s="32" t="s">
        <v>18</v>
      </c>
      <c r="N585" s="33" t="s">
        <v>19</v>
      </c>
      <c r="O585" s="32" t="s">
        <v>20</v>
      </c>
      <c r="P585" s="33" t="s">
        <v>21</v>
      </c>
      <c r="Q585" s="34" t="s">
        <v>12</v>
      </c>
      <c r="R585" s="35" t="s">
        <v>13</v>
      </c>
      <c r="S585" s="36" t="s">
        <v>22</v>
      </c>
      <c r="T585" s="37" t="s">
        <v>23</v>
      </c>
      <c r="U585" s="38" t="s">
        <v>24</v>
      </c>
      <c r="V585" s="39" t="s">
        <v>25</v>
      </c>
      <c r="W585" s="135"/>
      <c r="X585" s="137"/>
      <c r="Y585" s="139"/>
    </row>
    <row r="586" spans="1:25" ht="38.25" customHeight="1" thickBot="1" x14ac:dyDescent="0.3">
      <c r="A586" s="140">
        <v>1</v>
      </c>
      <c r="B586" s="141"/>
      <c r="C586" s="40">
        <v>2</v>
      </c>
      <c r="D586" s="41">
        <v>3</v>
      </c>
      <c r="E586" s="42">
        <v>4</v>
      </c>
      <c r="F586" s="43">
        <v>5</v>
      </c>
      <c r="G586" s="44">
        <v>6</v>
      </c>
      <c r="H586" s="45">
        <v>7</v>
      </c>
      <c r="I586" s="45">
        <v>8</v>
      </c>
      <c r="J586" s="45">
        <v>9</v>
      </c>
      <c r="K586" s="45">
        <v>10</v>
      </c>
      <c r="L586" s="45">
        <v>11</v>
      </c>
      <c r="M586" s="46">
        <v>12</v>
      </c>
      <c r="N586" s="46">
        <v>13</v>
      </c>
      <c r="O586" s="46">
        <v>14</v>
      </c>
      <c r="P586" s="46">
        <v>15</v>
      </c>
      <c r="Q586" s="47">
        <v>16</v>
      </c>
      <c r="R586" s="47">
        <v>17</v>
      </c>
      <c r="S586" s="47">
        <v>18</v>
      </c>
      <c r="T586" s="47">
        <v>19</v>
      </c>
      <c r="U586" s="47">
        <v>20</v>
      </c>
      <c r="V586" s="47">
        <v>21</v>
      </c>
      <c r="W586" s="48">
        <v>22</v>
      </c>
      <c r="X586" s="48">
        <v>23</v>
      </c>
      <c r="Y586" s="49">
        <v>24</v>
      </c>
    </row>
    <row r="587" spans="1:25" ht="108.75" customHeight="1" x14ac:dyDescent="0.25">
      <c r="A587" s="50">
        <v>1</v>
      </c>
      <c r="B587" s="51" t="s">
        <v>116</v>
      </c>
      <c r="C587" s="142">
        <f>L600</f>
        <v>5241110</v>
      </c>
      <c r="D587" s="144">
        <f>C587-V600</f>
        <v>1786000</v>
      </c>
      <c r="E587" s="52"/>
      <c r="F587" s="53"/>
      <c r="G587" s="54"/>
      <c r="H587" s="55"/>
      <c r="I587" s="54"/>
      <c r="J587" s="56"/>
      <c r="K587" s="57">
        <f>G587+I587</f>
        <v>0</v>
      </c>
      <c r="L587" s="58">
        <f>H587+J587</f>
        <v>0</v>
      </c>
      <c r="M587" s="59"/>
      <c r="N587" s="60"/>
      <c r="O587" s="59"/>
      <c r="P587" s="60"/>
      <c r="Q587" s="61"/>
      <c r="R587" s="62"/>
      <c r="S587" s="61"/>
      <c r="T587" s="62"/>
      <c r="U587" s="57">
        <f>Q587+S587</f>
        <v>0</v>
      </c>
      <c r="V587" s="63">
        <f>R587+T587</f>
        <v>0</v>
      </c>
      <c r="W587" s="64">
        <f>IFERROR(R587/H587,0)</f>
        <v>0</v>
      </c>
      <c r="X587" s="65">
        <f>IFERROR((T587+P587)/J587,0)</f>
        <v>0</v>
      </c>
      <c r="Y587" s="66">
        <f>IFERROR((V587+P587)/L587,0)</f>
        <v>0</v>
      </c>
    </row>
    <row r="588" spans="1:25" ht="87" customHeight="1" x14ac:dyDescent="0.25">
      <c r="A588" s="67">
        <v>2</v>
      </c>
      <c r="B588" s="68" t="s">
        <v>54</v>
      </c>
      <c r="C588" s="142"/>
      <c r="D588" s="144"/>
      <c r="E588" s="69"/>
      <c r="F588" s="70"/>
      <c r="G588" s="71"/>
      <c r="H588" s="72"/>
      <c r="I588" s="71"/>
      <c r="J588" s="73"/>
      <c r="K588" s="57">
        <f t="shared" ref="K588:L599" si="102">G588+I588</f>
        <v>0</v>
      </c>
      <c r="L588" s="58">
        <f t="shared" si="102"/>
        <v>0</v>
      </c>
      <c r="M588" s="74"/>
      <c r="N588" s="75"/>
      <c r="O588" s="74"/>
      <c r="P588" s="75"/>
      <c r="Q588" s="76"/>
      <c r="R588" s="77"/>
      <c r="S588" s="76"/>
      <c r="T588" s="77"/>
      <c r="U588" s="57">
        <f t="shared" ref="U588:V599" si="103">Q588+S588</f>
        <v>0</v>
      </c>
      <c r="V588" s="63">
        <f>R588+T588</f>
        <v>0</v>
      </c>
      <c r="W588" s="64">
        <f t="shared" ref="W588:W599" si="104">IFERROR(R588/H588,0)</f>
        <v>0</v>
      </c>
      <c r="X588" s="65">
        <f t="shared" ref="X588:X600" si="105">IFERROR((T588+P588)/J588,0)</f>
        <v>0</v>
      </c>
      <c r="Y588" s="66">
        <f t="shared" ref="Y588:Y600" si="106">IFERROR((V588+P588)/L588,0)</f>
        <v>0</v>
      </c>
    </row>
    <row r="589" spans="1:25" ht="85.5" customHeight="1" x14ac:dyDescent="0.25">
      <c r="A589" s="67">
        <v>3</v>
      </c>
      <c r="B589" s="68" t="s">
        <v>172</v>
      </c>
      <c r="C589" s="142"/>
      <c r="D589" s="144"/>
      <c r="E589" s="69"/>
      <c r="F589" s="70"/>
      <c r="G589" s="71"/>
      <c r="H589" s="72"/>
      <c r="I589" s="71"/>
      <c r="J589" s="73"/>
      <c r="K589" s="57">
        <f t="shared" si="102"/>
        <v>0</v>
      </c>
      <c r="L589" s="58">
        <f t="shared" si="102"/>
        <v>0</v>
      </c>
      <c r="M589" s="74"/>
      <c r="N589" s="75"/>
      <c r="O589" s="74"/>
      <c r="P589" s="75"/>
      <c r="Q589" s="76"/>
      <c r="R589" s="77"/>
      <c r="S589" s="76"/>
      <c r="T589" s="77"/>
      <c r="U589" s="57">
        <f t="shared" si="103"/>
        <v>0</v>
      </c>
      <c r="V589" s="63">
        <f t="shared" si="103"/>
        <v>0</v>
      </c>
      <c r="W589" s="64">
        <f t="shared" si="104"/>
        <v>0</v>
      </c>
      <c r="X589" s="65">
        <f t="shared" si="105"/>
        <v>0</v>
      </c>
      <c r="Y589" s="66">
        <f t="shared" si="106"/>
        <v>0</v>
      </c>
    </row>
    <row r="590" spans="1:25" ht="137.25" customHeight="1" x14ac:dyDescent="0.25">
      <c r="A590" s="67">
        <v>4</v>
      </c>
      <c r="B590" s="68" t="s">
        <v>32</v>
      </c>
      <c r="C590" s="142"/>
      <c r="D590" s="144"/>
      <c r="E590" s="69"/>
      <c r="F590" s="70"/>
      <c r="G590" s="71"/>
      <c r="H590" s="72"/>
      <c r="I590" s="71"/>
      <c r="J590" s="73"/>
      <c r="K590" s="57">
        <f t="shared" si="102"/>
        <v>0</v>
      </c>
      <c r="L590" s="58">
        <f t="shared" si="102"/>
        <v>0</v>
      </c>
      <c r="M590" s="74"/>
      <c r="N590" s="75"/>
      <c r="O590" s="74"/>
      <c r="P590" s="75"/>
      <c r="Q590" s="76"/>
      <c r="R590" s="77"/>
      <c r="S590" s="76"/>
      <c r="T590" s="77"/>
      <c r="U590" s="57">
        <f t="shared" si="103"/>
        <v>0</v>
      </c>
      <c r="V590" s="63">
        <f t="shared" si="103"/>
        <v>0</v>
      </c>
      <c r="W590" s="64">
        <f t="shared" si="104"/>
        <v>0</v>
      </c>
      <c r="X590" s="65">
        <f t="shared" si="105"/>
        <v>0</v>
      </c>
      <c r="Y590" s="66">
        <f t="shared" si="106"/>
        <v>0</v>
      </c>
    </row>
    <row r="591" spans="1:25" ht="171.75" customHeight="1" x14ac:dyDescent="0.25">
      <c r="A591" s="67">
        <v>5</v>
      </c>
      <c r="B591" s="68" t="s">
        <v>71</v>
      </c>
      <c r="C591" s="142"/>
      <c r="D591" s="144"/>
      <c r="E591" s="69"/>
      <c r="F591" s="70"/>
      <c r="G591" s="71"/>
      <c r="H591" s="72"/>
      <c r="I591" s="71"/>
      <c r="J591" s="73"/>
      <c r="K591" s="57">
        <f t="shared" si="102"/>
        <v>0</v>
      </c>
      <c r="L591" s="58">
        <f t="shared" si="102"/>
        <v>0</v>
      </c>
      <c r="M591" s="74"/>
      <c r="N591" s="75"/>
      <c r="O591" s="74"/>
      <c r="P591" s="75"/>
      <c r="Q591" s="76"/>
      <c r="R591" s="77"/>
      <c r="S591" s="76"/>
      <c r="T591" s="77"/>
      <c r="U591" s="57">
        <f t="shared" si="103"/>
        <v>0</v>
      </c>
      <c r="V591" s="63">
        <f t="shared" si="103"/>
        <v>0</v>
      </c>
      <c r="W591" s="64">
        <f t="shared" si="104"/>
        <v>0</v>
      </c>
      <c r="X591" s="65">
        <f t="shared" si="105"/>
        <v>0</v>
      </c>
      <c r="Y591" s="66">
        <f t="shared" si="106"/>
        <v>0</v>
      </c>
    </row>
    <row r="592" spans="1:25" ht="116.25" customHeight="1" x14ac:dyDescent="0.25">
      <c r="A592" s="67">
        <v>6</v>
      </c>
      <c r="B592" s="68" t="s">
        <v>33</v>
      </c>
      <c r="C592" s="142"/>
      <c r="D592" s="144"/>
      <c r="E592" s="69"/>
      <c r="F592" s="70"/>
      <c r="G592" s="71"/>
      <c r="H592" s="72"/>
      <c r="I592" s="71"/>
      <c r="J592" s="73"/>
      <c r="K592" s="57">
        <f t="shared" si="102"/>
        <v>0</v>
      </c>
      <c r="L592" s="58">
        <f t="shared" si="102"/>
        <v>0</v>
      </c>
      <c r="M592" s="74"/>
      <c r="N592" s="75"/>
      <c r="O592" s="74"/>
      <c r="P592" s="75"/>
      <c r="Q592" s="76"/>
      <c r="R592" s="77"/>
      <c r="S592" s="76"/>
      <c r="T592" s="77"/>
      <c r="U592" s="57">
        <f t="shared" si="103"/>
        <v>0</v>
      </c>
      <c r="V592" s="63">
        <f t="shared" si="103"/>
        <v>0</v>
      </c>
      <c r="W592" s="64">
        <f t="shared" si="104"/>
        <v>0</v>
      </c>
      <c r="X592" s="65">
        <f t="shared" si="105"/>
        <v>0</v>
      </c>
      <c r="Y592" s="66">
        <f t="shared" si="106"/>
        <v>0</v>
      </c>
    </row>
    <row r="593" spans="1:25" ht="65.25" customHeight="1" x14ac:dyDescent="0.25">
      <c r="A593" s="67">
        <v>7</v>
      </c>
      <c r="B593" s="68" t="s">
        <v>34</v>
      </c>
      <c r="C593" s="142"/>
      <c r="D593" s="144"/>
      <c r="E593" s="69"/>
      <c r="F593" s="70"/>
      <c r="G593" s="71"/>
      <c r="H593" s="72"/>
      <c r="I593" s="71"/>
      <c r="J593" s="73"/>
      <c r="K593" s="57">
        <f t="shared" si="102"/>
        <v>0</v>
      </c>
      <c r="L593" s="58">
        <f t="shared" si="102"/>
        <v>0</v>
      </c>
      <c r="M593" s="74"/>
      <c r="N593" s="75"/>
      <c r="O593" s="74"/>
      <c r="P593" s="75"/>
      <c r="Q593" s="76"/>
      <c r="R593" s="77"/>
      <c r="S593" s="76"/>
      <c r="T593" s="77"/>
      <c r="U593" s="57">
        <f t="shared" si="103"/>
        <v>0</v>
      </c>
      <c r="V593" s="63">
        <f t="shared" si="103"/>
        <v>0</v>
      </c>
      <c r="W593" s="64">
        <f t="shared" si="104"/>
        <v>0</v>
      </c>
      <c r="X593" s="65">
        <f t="shared" si="105"/>
        <v>0</v>
      </c>
      <c r="Y593" s="66">
        <f t="shared" si="106"/>
        <v>0</v>
      </c>
    </row>
    <row r="594" spans="1:25" ht="59.25" customHeight="1" x14ac:dyDescent="0.25">
      <c r="A594" s="67">
        <v>8</v>
      </c>
      <c r="B594" s="68" t="s">
        <v>117</v>
      </c>
      <c r="C594" s="142"/>
      <c r="D594" s="144"/>
      <c r="E594" s="69"/>
      <c r="F594" s="70"/>
      <c r="G594" s="71"/>
      <c r="H594" s="72"/>
      <c r="I594" s="71">
        <v>24</v>
      </c>
      <c r="J594" s="73">
        <v>5241110</v>
      </c>
      <c r="K594" s="57">
        <f t="shared" si="102"/>
        <v>24</v>
      </c>
      <c r="L594" s="58">
        <f t="shared" si="102"/>
        <v>5241110</v>
      </c>
      <c r="M594" s="74"/>
      <c r="N594" s="75"/>
      <c r="O594" s="74">
        <v>3</v>
      </c>
      <c r="P594" s="75">
        <v>836000</v>
      </c>
      <c r="Q594" s="76"/>
      <c r="R594" s="77"/>
      <c r="S594" s="76">
        <v>22</v>
      </c>
      <c r="T594" s="77">
        <v>3455110</v>
      </c>
      <c r="U594" s="57">
        <f t="shared" si="103"/>
        <v>22</v>
      </c>
      <c r="V594" s="63">
        <f t="shared" si="103"/>
        <v>3455110</v>
      </c>
      <c r="W594" s="64">
        <f t="shared" si="104"/>
        <v>0</v>
      </c>
      <c r="X594" s="65">
        <f t="shared" si="105"/>
        <v>0.8187406866102791</v>
      </c>
      <c r="Y594" s="66">
        <f t="shared" si="106"/>
        <v>0.8187406866102791</v>
      </c>
    </row>
    <row r="595" spans="1:25" ht="71.25" customHeight="1" x14ac:dyDescent="0.25">
      <c r="A595" s="67">
        <v>9</v>
      </c>
      <c r="B595" s="68" t="s">
        <v>35</v>
      </c>
      <c r="C595" s="142"/>
      <c r="D595" s="144"/>
      <c r="E595" s="69"/>
      <c r="F595" s="70"/>
      <c r="G595" s="71"/>
      <c r="H595" s="72"/>
      <c r="I595" s="71"/>
      <c r="J595" s="73"/>
      <c r="K595" s="57">
        <f t="shared" si="102"/>
        <v>0</v>
      </c>
      <c r="L595" s="58">
        <f t="shared" si="102"/>
        <v>0</v>
      </c>
      <c r="M595" s="74"/>
      <c r="N595" s="75"/>
      <c r="O595" s="74"/>
      <c r="P595" s="75"/>
      <c r="Q595" s="76"/>
      <c r="R595" s="77"/>
      <c r="S595" s="76"/>
      <c r="T595" s="77"/>
      <c r="U595" s="57">
        <f t="shared" si="103"/>
        <v>0</v>
      </c>
      <c r="V595" s="63">
        <f t="shared" si="103"/>
        <v>0</v>
      </c>
      <c r="W595" s="64">
        <f t="shared" si="104"/>
        <v>0</v>
      </c>
      <c r="X595" s="65">
        <f t="shared" si="105"/>
        <v>0</v>
      </c>
      <c r="Y595" s="66">
        <f t="shared" si="106"/>
        <v>0</v>
      </c>
    </row>
    <row r="596" spans="1:25" ht="92.25" customHeight="1" x14ac:dyDescent="0.25">
      <c r="A596" s="67">
        <v>10</v>
      </c>
      <c r="B596" s="68" t="s">
        <v>36</v>
      </c>
      <c r="C596" s="142"/>
      <c r="D596" s="144"/>
      <c r="E596" s="69"/>
      <c r="F596" s="70"/>
      <c r="G596" s="71"/>
      <c r="H596" s="72"/>
      <c r="I596" s="71"/>
      <c r="J596" s="73"/>
      <c r="K596" s="57">
        <f t="shared" si="102"/>
        <v>0</v>
      </c>
      <c r="L596" s="58">
        <f t="shared" si="102"/>
        <v>0</v>
      </c>
      <c r="M596" s="74"/>
      <c r="N596" s="75"/>
      <c r="O596" s="74"/>
      <c r="P596" s="75"/>
      <c r="Q596" s="76"/>
      <c r="R596" s="77"/>
      <c r="S596" s="76"/>
      <c r="T596" s="77"/>
      <c r="U596" s="57">
        <f t="shared" si="103"/>
        <v>0</v>
      </c>
      <c r="V596" s="63">
        <f t="shared" si="103"/>
        <v>0</v>
      </c>
      <c r="W596" s="64">
        <f t="shared" si="104"/>
        <v>0</v>
      </c>
      <c r="X596" s="65">
        <f t="shared" si="105"/>
        <v>0</v>
      </c>
      <c r="Y596" s="66">
        <f t="shared" si="106"/>
        <v>0</v>
      </c>
    </row>
    <row r="597" spans="1:25" ht="153.75" customHeight="1" x14ac:dyDescent="0.25">
      <c r="A597" s="67">
        <v>11</v>
      </c>
      <c r="B597" s="68" t="s">
        <v>37</v>
      </c>
      <c r="C597" s="142"/>
      <c r="D597" s="144"/>
      <c r="E597" s="69"/>
      <c r="F597" s="70"/>
      <c r="G597" s="71"/>
      <c r="H597" s="72"/>
      <c r="I597" s="71"/>
      <c r="J597" s="73"/>
      <c r="K597" s="57">
        <f t="shared" si="102"/>
        <v>0</v>
      </c>
      <c r="L597" s="58">
        <f t="shared" si="102"/>
        <v>0</v>
      </c>
      <c r="M597" s="74"/>
      <c r="N597" s="75"/>
      <c r="O597" s="74"/>
      <c r="P597" s="75"/>
      <c r="Q597" s="76"/>
      <c r="R597" s="77"/>
      <c r="S597" s="76"/>
      <c r="T597" s="77"/>
      <c r="U597" s="57">
        <f t="shared" si="103"/>
        <v>0</v>
      </c>
      <c r="V597" s="63">
        <f t="shared" si="103"/>
        <v>0</v>
      </c>
      <c r="W597" s="64">
        <f t="shared" si="104"/>
        <v>0</v>
      </c>
      <c r="X597" s="65">
        <f t="shared" si="105"/>
        <v>0</v>
      </c>
      <c r="Y597" s="66">
        <f t="shared" si="106"/>
        <v>0</v>
      </c>
    </row>
    <row r="598" spans="1:25" ht="87" customHeight="1" x14ac:dyDescent="0.25">
      <c r="A598" s="67">
        <v>12</v>
      </c>
      <c r="B598" s="68" t="s">
        <v>38</v>
      </c>
      <c r="C598" s="142"/>
      <c r="D598" s="144"/>
      <c r="E598" s="69"/>
      <c r="F598" s="70"/>
      <c r="G598" s="71"/>
      <c r="H598" s="72"/>
      <c r="I598" s="71"/>
      <c r="J598" s="73"/>
      <c r="K598" s="57">
        <f t="shared" si="102"/>
        <v>0</v>
      </c>
      <c r="L598" s="58">
        <f t="shared" si="102"/>
        <v>0</v>
      </c>
      <c r="M598" s="74"/>
      <c r="N598" s="75"/>
      <c r="O598" s="74"/>
      <c r="P598" s="75"/>
      <c r="Q598" s="76"/>
      <c r="R598" s="77"/>
      <c r="S598" s="76"/>
      <c r="T598" s="77"/>
      <c r="U598" s="57">
        <f t="shared" si="103"/>
        <v>0</v>
      </c>
      <c r="V598" s="63">
        <f t="shared" si="103"/>
        <v>0</v>
      </c>
      <c r="W598" s="64">
        <f t="shared" si="104"/>
        <v>0</v>
      </c>
      <c r="X598" s="65">
        <f t="shared" si="105"/>
        <v>0</v>
      </c>
      <c r="Y598" s="66">
        <f t="shared" si="106"/>
        <v>0</v>
      </c>
    </row>
    <row r="599" spans="1:25" ht="62.25" customHeight="1" thickBot="1" x14ac:dyDescent="0.3">
      <c r="A599" s="78">
        <v>13</v>
      </c>
      <c r="B599" s="79" t="s">
        <v>39</v>
      </c>
      <c r="C599" s="143"/>
      <c r="D599" s="145"/>
      <c r="E599" s="80"/>
      <c r="F599" s="81"/>
      <c r="G599" s="82"/>
      <c r="H599" s="83"/>
      <c r="I599" s="82"/>
      <c r="J599" s="84"/>
      <c r="K599" s="85">
        <f t="shared" si="102"/>
        <v>0</v>
      </c>
      <c r="L599" s="86">
        <f t="shared" si="102"/>
        <v>0</v>
      </c>
      <c r="M599" s="87"/>
      <c r="N599" s="88"/>
      <c r="O599" s="87"/>
      <c r="P599" s="88"/>
      <c r="Q599" s="89"/>
      <c r="R599" s="90"/>
      <c r="S599" s="89"/>
      <c r="T599" s="90"/>
      <c r="U599" s="57">
        <f t="shared" si="103"/>
        <v>0</v>
      </c>
      <c r="V599" s="63">
        <f t="shared" si="103"/>
        <v>0</v>
      </c>
      <c r="W599" s="64">
        <f t="shared" si="104"/>
        <v>0</v>
      </c>
      <c r="X599" s="65">
        <f t="shared" si="105"/>
        <v>0</v>
      </c>
      <c r="Y599" s="66">
        <f t="shared" si="106"/>
        <v>0</v>
      </c>
    </row>
    <row r="600" spans="1:25" ht="29.25" customHeight="1" thickBot="1" x14ac:dyDescent="0.3">
      <c r="A600" s="123" t="s">
        <v>118</v>
      </c>
      <c r="B600" s="124"/>
      <c r="C600" s="91">
        <f>C587</f>
        <v>5241110</v>
      </c>
      <c r="D600" s="91">
        <f>D587</f>
        <v>1786000</v>
      </c>
      <c r="E600" s="92">
        <f>SUM(E587:E599)</f>
        <v>0</v>
      </c>
      <c r="F600" s="93">
        <f>SUM(F587:F599)</f>
        <v>0</v>
      </c>
      <c r="G600" s="92">
        <f>SUM(G587:G599)</f>
        <v>0</v>
      </c>
      <c r="H600" s="93">
        <f>SUM(H587:H599)</f>
        <v>0</v>
      </c>
      <c r="I600" s="92">
        <f t="shared" ref="I600:V600" si="107">SUM(I587:I599)</f>
        <v>24</v>
      </c>
      <c r="J600" s="93">
        <f t="shared" si="107"/>
        <v>5241110</v>
      </c>
      <c r="K600" s="92">
        <f t="shared" si="107"/>
        <v>24</v>
      </c>
      <c r="L600" s="93">
        <f t="shared" si="107"/>
        <v>5241110</v>
      </c>
      <c r="M600" s="92">
        <f t="shared" si="107"/>
        <v>0</v>
      </c>
      <c r="N600" s="94">
        <f t="shared" si="107"/>
        <v>0</v>
      </c>
      <c r="O600" s="95">
        <f t="shared" si="107"/>
        <v>3</v>
      </c>
      <c r="P600" s="96">
        <f t="shared" si="107"/>
        <v>836000</v>
      </c>
      <c r="Q600" s="95">
        <f t="shared" si="107"/>
        <v>0</v>
      </c>
      <c r="R600" s="97">
        <f t="shared" si="107"/>
        <v>0</v>
      </c>
      <c r="S600" s="95">
        <f t="shared" si="107"/>
        <v>22</v>
      </c>
      <c r="T600" s="97">
        <f t="shared" si="107"/>
        <v>3455110</v>
      </c>
      <c r="U600" s="95">
        <f t="shared" si="107"/>
        <v>22</v>
      </c>
      <c r="V600" s="97">
        <f t="shared" si="107"/>
        <v>3455110</v>
      </c>
      <c r="W600" s="98">
        <f>IFERROR(R600/H600,0)</f>
        <v>0</v>
      </c>
      <c r="X600" s="99">
        <f t="shared" si="105"/>
        <v>0.8187406866102791</v>
      </c>
      <c r="Y600" s="99">
        <f t="shared" si="106"/>
        <v>0.8187406866102791</v>
      </c>
    </row>
    <row r="601" spans="1:25" ht="29.25" customHeight="1" thickBot="1" x14ac:dyDescent="0.3">
      <c r="A601" s="100"/>
      <c r="B601" s="101" t="s">
        <v>28</v>
      </c>
      <c r="C601" s="102"/>
      <c r="D601" s="102"/>
      <c r="E601" s="102"/>
      <c r="F601" s="102"/>
      <c r="G601" s="102"/>
      <c r="H601" s="102"/>
      <c r="I601" s="102"/>
      <c r="J601" s="102"/>
      <c r="K601" s="102"/>
      <c r="L601" s="102"/>
      <c r="M601" s="102"/>
      <c r="N601" s="102"/>
      <c r="O601" s="102"/>
      <c r="P601" s="102"/>
      <c r="Q601" s="102"/>
      <c r="R601" s="102"/>
      <c r="S601" s="102"/>
      <c r="T601" s="102"/>
      <c r="U601" s="102"/>
      <c r="V601" s="103"/>
      <c r="W601" s="104"/>
      <c r="X601" s="104"/>
      <c r="Y601" s="105"/>
    </row>
    <row r="602" spans="1:25" ht="29.25" customHeight="1" thickBot="1" x14ac:dyDescent="0.45">
      <c r="A602" s="106"/>
      <c r="B602" s="106"/>
      <c r="C602" s="107"/>
      <c r="D602" s="107"/>
      <c r="E602" s="108"/>
      <c r="F602" s="107"/>
      <c r="G602" s="108"/>
      <c r="H602" s="109"/>
      <c r="I602" s="110"/>
      <c r="J602" s="109"/>
      <c r="K602" s="111"/>
      <c r="L602" s="109"/>
      <c r="M602" s="110"/>
      <c r="N602" s="109"/>
      <c r="O602" s="110"/>
      <c r="P602" s="109"/>
      <c r="Q602" s="110"/>
      <c r="R602" s="109"/>
      <c r="S602" s="110"/>
      <c r="T602" s="112" t="s">
        <v>119</v>
      </c>
      <c r="U602" s="113">
        <v>4.4112999999999998</v>
      </c>
      <c r="V602" s="114">
        <f>(V600+P600)/U602</f>
        <v>972754.06342801452</v>
      </c>
      <c r="W602" s="115"/>
      <c r="X602" s="115"/>
      <c r="Y602" s="116"/>
    </row>
    <row r="603" spans="1:25" ht="15.75" thickTop="1" x14ac:dyDescent="0.25">
      <c r="A603" s="125" t="s">
        <v>162</v>
      </c>
      <c r="B603" s="126"/>
      <c r="C603" s="126"/>
      <c r="D603" s="126"/>
      <c r="E603" s="126"/>
      <c r="F603" s="126"/>
      <c r="G603" s="126"/>
      <c r="H603" s="126"/>
      <c r="I603" s="126"/>
      <c r="J603" s="126"/>
      <c r="K603" s="126"/>
      <c r="L603" s="126"/>
      <c r="M603" s="126"/>
      <c r="N603" s="126"/>
      <c r="O603" s="127"/>
      <c r="P603" s="117"/>
      <c r="U603" s="21"/>
    </row>
    <row r="604" spans="1:25" ht="18.75" x14ac:dyDescent="0.3">
      <c r="A604" s="128"/>
      <c r="B604" s="129"/>
      <c r="C604" s="129"/>
      <c r="D604" s="129"/>
      <c r="E604" s="129"/>
      <c r="F604" s="129"/>
      <c r="G604" s="129"/>
      <c r="H604" s="129"/>
      <c r="I604" s="129"/>
      <c r="J604" s="129"/>
      <c r="K604" s="129"/>
      <c r="L604" s="129"/>
      <c r="M604" s="129"/>
      <c r="N604" s="129"/>
      <c r="O604" s="130"/>
      <c r="P604" s="117"/>
      <c r="T604" s="118"/>
      <c r="U604" s="21"/>
    </row>
    <row r="605" spans="1:25" ht="15.75" x14ac:dyDescent="0.25">
      <c r="A605" s="128"/>
      <c r="B605" s="129"/>
      <c r="C605" s="129"/>
      <c r="D605" s="129"/>
      <c r="E605" s="129"/>
      <c r="F605" s="129"/>
      <c r="G605" s="129"/>
      <c r="H605" s="129"/>
      <c r="I605" s="129"/>
      <c r="J605" s="129"/>
      <c r="K605" s="129"/>
      <c r="L605" s="129"/>
      <c r="M605" s="129"/>
      <c r="N605" s="129"/>
      <c r="O605" s="130"/>
      <c r="P605" s="117"/>
      <c r="S605" s="119"/>
      <c r="T605" s="120"/>
      <c r="U605" s="21"/>
    </row>
    <row r="606" spans="1:25" ht="15.75" x14ac:dyDescent="0.25">
      <c r="A606" s="128"/>
      <c r="B606" s="129"/>
      <c r="C606" s="129"/>
      <c r="D606" s="129"/>
      <c r="E606" s="129"/>
      <c r="F606" s="129"/>
      <c r="G606" s="129"/>
      <c r="H606" s="129"/>
      <c r="I606" s="129"/>
      <c r="J606" s="129"/>
      <c r="K606" s="129"/>
      <c r="L606" s="129"/>
      <c r="M606" s="129"/>
      <c r="N606" s="129"/>
      <c r="O606" s="130"/>
      <c r="P606" s="117"/>
      <c r="S606" s="119"/>
      <c r="T606" s="121"/>
      <c r="U606" s="21"/>
    </row>
    <row r="607" spans="1:25" ht="15.75" x14ac:dyDescent="0.25">
      <c r="A607" s="128"/>
      <c r="B607" s="129"/>
      <c r="C607" s="129"/>
      <c r="D607" s="129"/>
      <c r="E607" s="129"/>
      <c r="F607" s="129"/>
      <c r="G607" s="129"/>
      <c r="H607" s="129"/>
      <c r="I607" s="129"/>
      <c r="J607" s="129"/>
      <c r="K607" s="129"/>
      <c r="L607" s="129"/>
      <c r="M607" s="129"/>
      <c r="N607" s="129"/>
      <c r="O607" s="130"/>
      <c r="P607" s="117"/>
      <c r="S607" s="119"/>
      <c r="T607" s="121"/>
      <c r="U607" s="21"/>
    </row>
    <row r="608" spans="1:25" ht="15.75" x14ac:dyDescent="0.25">
      <c r="A608" s="128"/>
      <c r="B608" s="129"/>
      <c r="C608" s="129"/>
      <c r="D608" s="129"/>
      <c r="E608" s="129"/>
      <c r="F608" s="129"/>
      <c r="G608" s="129"/>
      <c r="H608" s="129"/>
      <c r="I608" s="129"/>
      <c r="J608" s="129"/>
      <c r="K608" s="129"/>
      <c r="L608" s="129"/>
      <c r="M608" s="129"/>
      <c r="N608" s="129"/>
      <c r="O608" s="130"/>
      <c r="P608" s="117"/>
      <c r="S608" s="119"/>
      <c r="T608" s="121"/>
      <c r="U608" s="21"/>
    </row>
    <row r="609" spans="1:25" ht="15.75" x14ac:dyDescent="0.25">
      <c r="A609" s="128"/>
      <c r="B609" s="129"/>
      <c r="C609" s="129"/>
      <c r="D609" s="129"/>
      <c r="E609" s="129"/>
      <c r="F609" s="129"/>
      <c r="G609" s="129"/>
      <c r="H609" s="129"/>
      <c r="I609" s="129"/>
      <c r="J609" s="129"/>
      <c r="K609" s="129"/>
      <c r="L609" s="129"/>
      <c r="M609" s="129"/>
      <c r="N609" s="129"/>
      <c r="O609" s="130"/>
      <c r="P609" s="117"/>
      <c r="S609" s="119"/>
      <c r="T609" s="122"/>
      <c r="U609" s="21"/>
    </row>
    <row r="610" spans="1:25" x14ac:dyDescent="0.25">
      <c r="A610" s="128"/>
      <c r="B610" s="129"/>
      <c r="C610" s="129"/>
      <c r="D610" s="129"/>
      <c r="E610" s="129"/>
      <c r="F610" s="129"/>
      <c r="G610" s="129"/>
      <c r="H610" s="129"/>
      <c r="I610" s="129"/>
      <c r="J610" s="129"/>
      <c r="K610" s="129"/>
      <c r="L610" s="129"/>
      <c r="M610" s="129"/>
      <c r="N610" s="129"/>
      <c r="O610" s="130"/>
      <c r="P610" s="117"/>
      <c r="U610" s="21"/>
    </row>
    <row r="611" spans="1:25" ht="15.75" thickBot="1" x14ac:dyDescent="0.3">
      <c r="A611" s="131"/>
      <c r="B611" s="132"/>
      <c r="C611" s="132"/>
      <c r="D611" s="132"/>
      <c r="E611" s="132"/>
      <c r="F611" s="132"/>
      <c r="G611" s="132"/>
      <c r="H611" s="132"/>
      <c r="I611" s="132"/>
      <c r="J611" s="132"/>
      <c r="K611" s="132"/>
      <c r="L611" s="132"/>
      <c r="M611" s="132"/>
      <c r="N611" s="132"/>
      <c r="O611" s="133"/>
      <c r="P611" s="117"/>
      <c r="U611" s="21"/>
    </row>
    <row r="612" spans="1:25" ht="15.75" thickTop="1" x14ac:dyDescent="0.25">
      <c r="K612" s="21"/>
      <c r="U612" s="21"/>
    </row>
    <row r="615" spans="1:25" ht="26.25" x14ac:dyDescent="0.4">
      <c r="A615" s="25"/>
      <c r="B615" s="26" t="s">
        <v>138</v>
      </c>
      <c r="C615" s="27"/>
      <c r="D615" s="27"/>
      <c r="E615" s="27"/>
      <c r="F615" s="28"/>
      <c r="G615" s="27"/>
      <c r="H615" s="28"/>
      <c r="I615" s="29"/>
      <c r="J615" s="28"/>
      <c r="K615" s="29"/>
      <c r="L615" s="28"/>
      <c r="M615" s="29"/>
      <c r="N615" s="28"/>
      <c r="O615" s="27"/>
      <c r="P615" s="28"/>
      <c r="Q615" s="27"/>
      <c r="R615" s="28"/>
      <c r="S615" s="29"/>
      <c r="T615" s="28"/>
      <c r="U615" s="27"/>
      <c r="V615" s="28"/>
      <c r="W615" s="28"/>
      <c r="X615" s="29"/>
      <c r="Y615" s="28"/>
    </row>
    <row r="616" spans="1:25" ht="15.75" thickBot="1" x14ac:dyDescent="0.3"/>
    <row r="617" spans="1:25" ht="52.5" customHeight="1" thickBot="1" x14ac:dyDescent="0.3">
      <c r="A617" s="169" t="s">
        <v>159</v>
      </c>
      <c r="B617" s="170"/>
      <c r="C617" s="173" t="s">
        <v>102</v>
      </c>
      <c r="D617" s="174"/>
      <c r="E617" s="175" t="s">
        <v>0</v>
      </c>
      <c r="F617" s="176"/>
      <c r="G617" s="177" t="s">
        <v>103</v>
      </c>
      <c r="H617" s="177"/>
      <c r="I617" s="177"/>
      <c r="J617" s="177"/>
      <c r="K617" s="177"/>
      <c r="L617" s="178"/>
      <c r="M617" s="179" t="s">
        <v>104</v>
      </c>
      <c r="N617" s="180"/>
      <c r="O617" s="180"/>
      <c r="P617" s="181"/>
      <c r="Q617" s="154" t="s">
        <v>105</v>
      </c>
      <c r="R617" s="152"/>
      <c r="S617" s="152"/>
      <c r="T617" s="152"/>
      <c r="U617" s="152"/>
      <c r="V617" s="153"/>
      <c r="W617" s="155" t="s">
        <v>106</v>
      </c>
      <c r="X617" s="156"/>
      <c r="Y617" s="138"/>
    </row>
    <row r="618" spans="1:25" ht="52.5" customHeight="1" thickBot="1" x14ac:dyDescent="0.3">
      <c r="A618" s="171"/>
      <c r="B618" s="172"/>
      <c r="C618" s="157" t="s">
        <v>107</v>
      </c>
      <c r="D618" s="159" t="s">
        <v>108</v>
      </c>
      <c r="E618" s="161" t="s">
        <v>10</v>
      </c>
      <c r="F618" s="161" t="s">
        <v>11</v>
      </c>
      <c r="G618" s="163" t="s">
        <v>12</v>
      </c>
      <c r="H618" s="165" t="s">
        <v>13</v>
      </c>
      <c r="I618" s="165" t="s">
        <v>14</v>
      </c>
      <c r="J618" s="167" t="s">
        <v>15</v>
      </c>
      <c r="K618" s="146" t="s">
        <v>2</v>
      </c>
      <c r="L618" s="147"/>
      <c r="M618" s="148" t="s">
        <v>109</v>
      </c>
      <c r="N618" s="149"/>
      <c r="O618" s="148" t="s">
        <v>110</v>
      </c>
      <c r="P618" s="149"/>
      <c r="Q618" s="150" t="s">
        <v>111</v>
      </c>
      <c r="R618" s="151"/>
      <c r="S618" s="152" t="s">
        <v>112</v>
      </c>
      <c r="T618" s="153"/>
      <c r="U618" s="154" t="s">
        <v>2</v>
      </c>
      <c r="V618" s="153"/>
      <c r="W618" s="134" t="s">
        <v>113</v>
      </c>
      <c r="X618" s="136" t="s">
        <v>114</v>
      </c>
      <c r="Y618" s="138" t="s">
        <v>115</v>
      </c>
    </row>
    <row r="619" spans="1:25" ht="139.5" customHeight="1" thickBot="1" x14ac:dyDescent="0.3">
      <c r="A619" s="171"/>
      <c r="B619" s="172"/>
      <c r="C619" s="158"/>
      <c r="D619" s="160"/>
      <c r="E619" s="162"/>
      <c r="F619" s="162"/>
      <c r="G619" s="164"/>
      <c r="H619" s="166"/>
      <c r="I619" s="166"/>
      <c r="J619" s="168"/>
      <c r="K619" s="30" t="s">
        <v>16</v>
      </c>
      <c r="L619" s="31" t="s">
        <v>17</v>
      </c>
      <c r="M619" s="32" t="s">
        <v>18</v>
      </c>
      <c r="N619" s="33" t="s">
        <v>19</v>
      </c>
      <c r="O619" s="32" t="s">
        <v>20</v>
      </c>
      <c r="P619" s="33" t="s">
        <v>21</v>
      </c>
      <c r="Q619" s="34" t="s">
        <v>12</v>
      </c>
      <c r="R619" s="35" t="s">
        <v>13</v>
      </c>
      <c r="S619" s="36" t="s">
        <v>22</v>
      </c>
      <c r="T619" s="37" t="s">
        <v>23</v>
      </c>
      <c r="U619" s="38" t="s">
        <v>24</v>
      </c>
      <c r="V619" s="39" t="s">
        <v>25</v>
      </c>
      <c r="W619" s="135"/>
      <c r="X619" s="137"/>
      <c r="Y619" s="139"/>
    </row>
    <row r="620" spans="1:25" ht="38.25" customHeight="1" thickBot="1" x14ac:dyDescent="0.3">
      <c r="A620" s="140">
        <v>1</v>
      </c>
      <c r="B620" s="141"/>
      <c r="C620" s="40">
        <v>2</v>
      </c>
      <c r="D620" s="41">
        <v>3</v>
      </c>
      <c r="E620" s="42">
        <v>4</v>
      </c>
      <c r="F620" s="43">
        <v>5</v>
      </c>
      <c r="G620" s="44">
        <v>6</v>
      </c>
      <c r="H620" s="45">
        <v>7</v>
      </c>
      <c r="I620" s="45">
        <v>8</v>
      </c>
      <c r="J620" s="45">
        <v>9</v>
      </c>
      <c r="K620" s="45">
        <v>10</v>
      </c>
      <c r="L620" s="45">
        <v>11</v>
      </c>
      <c r="M620" s="46">
        <v>12</v>
      </c>
      <c r="N620" s="46">
        <v>13</v>
      </c>
      <c r="O620" s="46">
        <v>14</v>
      </c>
      <c r="P620" s="46">
        <v>15</v>
      </c>
      <c r="Q620" s="47">
        <v>16</v>
      </c>
      <c r="R620" s="47">
        <v>17</v>
      </c>
      <c r="S620" s="47">
        <v>18</v>
      </c>
      <c r="T620" s="47">
        <v>19</v>
      </c>
      <c r="U620" s="47">
        <v>20</v>
      </c>
      <c r="V620" s="47">
        <v>21</v>
      </c>
      <c r="W620" s="48">
        <v>22</v>
      </c>
      <c r="X620" s="48">
        <v>23</v>
      </c>
      <c r="Y620" s="49">
        <v>24</v>
      </c>
    </row>
    <row r="621" spans="1:25" ht="108.75" customHeight="1" x14ac:dyDescent="0.25">
      <c r="A621" s="50">
        <v>1</v>
      </c>
      <c r="B621" s="51" t="s">
        <v>116</v>
      </c>
      <c r="C621" s="142">
        <f>L634</f>
        <v>59086102.170000002</v>
      </c>
      <c r="D621" s="144">
        <f>C621-V634</f>
        <v>21863549.230000004</v>
      </c>
      <c r="E621" s="52"/>
      <c r="F621" s="53"/>
      <c r="G621" s="54"/>
      <c r="H621" s="55"/>
      <c r="I621" s="54"/>
      <c r="J621" s="56"/>
      <c r="K621" s="57">
        <f>G621+I621</f>
        <v>0</v>
      </c>
      <c r="L621" s="58">
        <f>H621+J621</f>
        <v>0</v>
      </c>
      <c r="M621" s="59"/>
      <c r="N621" s="60"/>
      <c r="O621" s="59"/>
      <c r="P621" s="60"/>
      <c r="Q621" s="61"/>
      <c r="R621" s="62"/>
      <c r="S621" s="61"/>
      <c r="T621" s="62"/>
      <c r="U621" s="57">
        <f>Q621+S621</f>
        <v>0</v>
      </c>
      <c r="V621" s="63">
        <f>R621+T621</f>
        <v>0</v>
      </c>
      <c r="W621" s="64">
        <f>IFERROR(R621/H621,0)</f>
        <v>0</v>
      </c>
      <c r="X621" s="65">
        <f>IFERROR((T621+P621)/J621,0)</f>
        <v>0</v>
      </c>
      <c r="Y621" s="66">
        <f>IFERROR((V621+P621)/L621,0)</f>
        <v>0</v>
      </c>
    </row>
    <row r="622" spans="1:25" ht="87" customHeight="1" x14ac:dyDescent="0.25">
      <c r="A622" s="67">
        <v>2</v>
      </c>
      <c r="B622" s="68" t="s">
        <v>54</v>
      </c>
      <c r="C622" s="142"/>
      <c r="D622" s="144"/>
      <c r="E622" s="69">
        <v>0</v>
      </c>
      <c r="F622" s="70">
        <v>0</v>
      </c>
      <c r="G622" s="71">
        <v>0</v>
      </c>
      <c r="H622" s="72">
        <v>0</v>
      </c>
      <c r="I622" s="71">
        <v>14</v>
      </c>
      <c r="J622" s="73">
        <v>1950314.7</v>
      </c>
      <c r="K622" s="57">
        <f t="shared" ref="K622:L633" si="108">G622+I622</f>
        <v>14</v>
      </c>
      <c r="L622" s="58">
        <f t="shared" si="108"/>
        <v>1950314.7</v>
      </c>
      <c r="M622" s="74">
        <v>0</v>
      </c>
      <c r="N622" s="75">
        <v>0</v>
      </c>
      <c r="O622" s="74">
        <v>1</v>
      </c>
      <c r="P622" s="75">
        <v>94000</v>
      </c>
      <c r="Q622" s="76">
        <v>0</v>
      </c>
      <c r="R622" s="77">
        <v>0</v>
      </c>
      <c r="S622" s="76">
        <v>13</v>
      </c>
      <c r="T622" s="77">
        <v>1455274.94</v>
      </c>
      <c r="U622" s="57">
        <f t="shared" ref="U622:V633" si="109">Q622+S622</f>
        <v>13</v>
      </c>
      <c r="V622" s="63">
        <f>R622+T622</f>
        <v>1455274.94</v>
      </c>
      <c r="W622" s="64">
        <f t="shared" ref="W622:W633" si="110">IFERROR(R622/H622,0)</f>
        <v>0</v>
      </c>
      <c r="X622" s="65">
        <f t="shared" ref="X622:X634" si="111">IFERROR((T622+P622)/J622,0)</f>
        <v>0.79437176984821989</v>
      </c>
      <c r="Y622" s="66">
        <f t="shared" ref="Y622:Y634" si="112">IFERROR((V622+P622)/L622,0)</f>
        <v>0.79437176984821989</v>
      </c>
    </row>
    <row r="623" spans="1:25" ht="85.5" customHeight="1" x14ac:dyDescent="0.25">
      <c r="A623" s="67">
        <v>3</v>
      </c>
      <c r="B623" s="68" t="s">
        <v>172</v>
      </c>
      <c r="C623" s="142"/>
      <c r="D623" s="144"/>
      <c r="E623" s="69">
        <v>0</v>
      </c>
      <c r="F623" s="70">
        <v>0</v>
      </c>
      <c r="G623" s="71">
        <v>0</v>
      </c>
      <c r="H623" s="72">
        <v>0</v>
      </c>
      <c r="I623" s="71">
        <v>14</v>
      </c>
      <c r="J623" s="73">
        <v>2970532.36</v>
      </c>
      <c r="K623" s="57">
        <f t="shared" si="108"/>
        <v>14</v>
      </c>
      <c r="L623" s="58">
        <f t="shared" si="108"/>
        <v>2970532.36</v>
      </c>
      <c r="M623" s="74">
        <v>0</v>
      </c>
      <c r="N623" s="75">
        <v>0</v>
      </c>
      <c r="O623" s="74">
        <v>4</v>
      </c>
      <c r="P623" s="75">
        <v>622852</v>
      </c>
      <c r="Q623" s="76">
        <v>0</v>
      </c>
      <c r="R623" s="77">
        <v>0</v>
      </c>
      <c r="S623" s="76">
        <v>10</v>
      </c>
      <c r="T623" s="77">
        <v>976203.57000000007</v>
      </c>
      <c r="U623" s="57">
        <f t="shared" si="109"/>
        <v>10</v>
      </c>
      <c r="V623" s="63">
        <f t="shared" si="109"/>
        <v>976203.57000000007</v>
      </c>
      <c r="W623" s="64">
        <f t="shared" si="110"/>
        <v>0</v>
      </c>
      <c r="X623" s="65">
        <f t="shared" si="111"/>
        <v>0.53830605972594092</v>
      </c>
      <c r="Y623" s="66">
        <f t="shared" si="112"/>
        <v>0.53830605972594092</v>
      </c>
    </row>
    <row r="624" spans="1:25" ht="137.25" customHeight="1" x14ac:dyDescent="0.25">
      <c r="A624" s="67">
        <v>4</v>
      </c>
      <c r="B624" s="68" t="s">
        <v>32</v>
      </c>
      <c r="C624" s="142"/>
      <c r="D624" s="144"/>
      <c r="E624" s="69">
        <v>13</v>
      </c>
      <c r="F624" s="70">
        <v>5474421.0500000007</v>
      </c>
      <c r="G624" s="71">
        <v>4</v>
      </c>
      <c r="H624" s="72">
        <v>1136629.44</v>
      </c>
      <c r="I624" s="71">
        <v>1</v>
      </c>
      <c r="J624" s="73">
        <v>427600</v>
      </c>
      <c r="K624" s="57">
        <f t="shared" si="108"/>
        <v>5</v>
      </c>
      <c r="L624" s="58">
        <f t="shared" si="108"/>
        <v>1564229.44</v>
      </c>
      <c r="M624" s="74">
        <v>0</v>
      </c>
      <c r="N624" s="75">
        <v>0</v>
      </c>
      <c r="O624" s="74">
        <v>0</v>
      </c>
      <c r="P624" s="75">
        <v>0</v>
      </c>
      <c r="Q624" s="76">
        <v>4</v>
      </c>
      <c r="R624" s="77">
        <v>834705.47000000009</v>
      </c>
      <c r="S624" s="76">
        <v>1</v>
      </c>
      <c r="T624" s="77">
        <v>425382.06</v>
      </c>
      <c r="U624" s="57">
        <f t="shared" si="109"/>
        <v>5</v>
      </c>
      <c r="V624" s="63">
        <f t="shared" si="109"/>
        <v>1260087.53</v>
      </c>
      <c r="W624" s="64">
        <f t="shared" si="110"/>
        <v>0.73436903939422871</v>
      </c>
      <c r="X624" s="65">
        <f t="shared" si="111"/>
        <v>0.99481304957904582</v>
      </c>
      <c r="Y624" s="66">
        <f t="shared" si="112"/>
        <v>0.80556438702496236</v>
      </c>
    </row>
    <row r="625" spans="1:25" ht="171.75" customHeight="1" x14ac:dyDescent="0.25">
      <c r="A625" s="67">
        <v>5</v>
      </c>
      <c r="B625" s="68" t="s">
        <v>71</v>
      </c>
      <c r="C625" s="142"/>
      <c r="D625" s="144"/>
      <c r="E625" s="69"/>
      <c r="F625" s="70"/>
      <c r="G625" s="71"/>
      <c r="H625" s="72"/>
      <c r="I625" s="71"/>
      <c r="J625" s="73"/>
      <c r="K625" s="57">
        <f t="shared" si="108"/>
        <v>0</v>
      </c>
      <c r="L625" s="58">
        <f t="shared" si="108"/>
        <v>0</v>
      </c>
      <c r="M625" s="74"/>
      <c r="N625" s="75"/>
      <c r="O625" s="74"/>
      <c r="P625" s="75"/>
      <c r="Q625" s="76"/>
      <c r="R625" s="77"/>
      <c r="S625" s="76"/>
      <c r="T625" s="77"/>
      <c r="U625" s="57">
        <f t="shared" si="109"/>
        <v>0</v>
      </c>
      <c r="V625" s="63">
        <f t="shared" si="109"/>
        <v>0</v>
      </c>
      <c r="W625" s="64">
        <f t="shared" si="110"/>
        <v>0</v>
      </c>
      <c r="X625" s="65">
        <f t="shared" si="111"/>
        <v>0</v>
      </c>
      <c r="Y625" s="66">
        <f t="shared" si="112"/>
        <v>0</v>
      </c>
    </row>
    <row r="626" spans="1:25" ht="116.25" customHeight="1" x14ac:dyDescent="0.25">
      <c r="A626" s="67">
        <v>6</v>
      </c>
      <c r="B626" s="68" t="s">
        <v>33</v>
      </c>
      <c r="C626" s="142"/>
      <c r="D626" s="144"/>
      <c r="E626" s="69">
        <v>108</v>
      </c>
      <c r="F626" s="70">
        <v>15556799.890000001</v>
      </c>
      <c r="G626" s="71">
        <v>23</v>
      </c>
      <c r="H626" s="72">
        <v>2532960.11</v>
      </c>
      <c r="I626" s="71">
        <v>35</v>
      </c>
      <c r="J626" s="73">
        <v>16268601.390000001</v>
      </c>
      <c r="K626" s="57">
        <f t="shared" si="108"/>
        <v>58</v>
      </c>
      <c r="L626" s="58">
        <f t="shared" si="108"/>
        <v>18801561.5</v>
      </c>
      <c r="M626" s="74">
        <v>0</v>
      </c>
      <c r="N626" s="75">
        <v>0</v>
      </c>
      <c r="O626" s="74">
        <v>5</v>
      </c>
      <c r="P626" s="75">
        <v>1823465.11</v>
      </c>
      <c r="Q626" s="76">
        <v>23</v>
      </c>
      <c r="R626" s="77">
        <v>2333550.36</v>
      </c>
      <c r="S626" s="76">
        <v>21</v>
      </c>
      <c r="T626" s="77">
        <v>8215415.8099999996</v>
      </c>
      <c r="U626" s="57">
        <f t="shared" si="109"/>
        <v>44</v>
      </c>
      <c r="V626" s="63">
        <f t="shared" si="109"/>
        <v>10548966.17</v>
      </c>
      <c r="W626" s="64">
        <f t="shared" si="110"/>
        <v>0.92127402669598302</v>
      </c>
      <c r="X626" s="65">
        <f t="shared" si="111"/>
        <v>0.61707092572633249</v>
      </c>
      <c r="Y626" s="66">
        <f t="shared" si="112"/>
        <v>0.65805338987402717</v>
      </c>
    </row>
    <row r="627" spans="1:25" ht="65.25" customHeight="1" x14ac:dyDescent="0.25">
      <c r="A627" s="67">
        <v>7</v>
      </c>
      <c r="B627" s="68" t="s">
        <v>34</v>
      </c>
      <c r="C627" s="142"/>
      <c r="D627" s="144"/>
      <c r="E627" s="69">
        <v>0</v>
      </c>
      <c r="F627" s="70">
        <v>0</v>
      </c>
      <c r="G627" s="71">
        <v>0</v>
      </c>
      <c r="H627" s="72">
        <v>0</v>
      </c>
      <c r="I627" s="71">
        <v>5</v>
      </c>
      <c r="J627" s="73">
        <v>244930.9</v>
      </c>
      <c r="K627" s="57">
        <f t="shared" si="108"/>
        <v>5</v>
      </c>
      <c r="L627" s="58">
        <f t="shared" si="108"/>
        <v>244930.9</v>
      </c>
      <c r="M627" s="74">
        <v>0</v>
      </c>
      <c r="N627" s="75">
        <v>0</v>
      </c>
      <c r="O627" s="74">
        <v>0</v>
      </c>
      <c r="P627" s="75">
        <v>0</v>
      </c>
      <c r="Q627" s="76">
        <v>0</v>
      </c>
      <c r="R627" s="77">
        <v>0</v>
      </c>
      <c r="S627" s="76">
        <v>3</v>
      </c>
      <c r="T627" s="77">
        <v>4099.75</v>
      </c>
      <c r="U627" s="57">
        <f t="shared" si="109"/>
        <v>3</v>
      </c>
      <c r="V627" s="63">
        <f t="shared" si="109"/>
        <v>4099.75</v>
      </c>
      <c r="W627" s="64">
        <f t="shared" si="110"/>
        <v>0</v>
      </c>
      <c r="X627" s="65">
        <f t="shared" si="111"/>
        <v>1.6738394379802631E-2</v>
      </c>
      <c r="Y627" s="66">
        <f t="shared" si="112"/>
        <v>1.6738394379802631E-2</v>
      </c>
    </row>
    <row r="628" spans="1:25" ht="59.25" customHeight="1" x14ac:dyDescent="0.25">
      <c r="A628" s="67">
        <v>8</v>
      </c>
      <c r="B628" s="68" t="s">
        <v>117</v>
      </c>
      <c r="C628" s="142"/>
      <c r="D628" s="144"/>
      <c r="E628" s="69"/>
      <c r="F628" s="70"/>
      <c r="G628" s="71"/>
      <c r="H628" s="72"/>
      <c r="I628" s="71">
        <v>85</v>
      </c>
      <c r="J628" s="73">
        <v>17136007.109999999</v>
      </c>
      <c r="K628" s="57">
        <f t="shared" si="108"/>
        <v>85</v>
      </c>
      <c r="L628" s="58">
        <f t="shared" si="108"/>
        <v>17136007.109999999</v>
      </c>
      <c r="M628" s="74"/>
      <c r="N628" s="75"/>
      <c r="O628" s="74">
        <v>9</v>
      </c>
      <c r="P628" s="75">
        <v>2168009.5</v>
      </c>
      <c r="Q628" s="76"/>
      <c r="R628" s="77"/>
      <c r="S628" s="76">
        <v>75</v>
      </c>
      <c r="T628" s="77">
        <v>10394855.439999999</v>
      </c>
      <c r="U628" s="57">
        <f t="shared" si="109"/>
        <v>75</v>
      </c>
      <c r="V628" s="63">
        <f t="shared" si="109"/>
        <v>10394855.439999999</v>
      </c>
      <c r="W628" s="64">
        <f t="shared" si="110"/>
        <v>0</v>
      </c>
      <c r="X628" s="65">
        <f t="shared" si="111"/>
        <v>0.73312673479627188</v>
      </c>
      <c r="Y628" s="66">
        <f t="shared" si="112"/>
        <v>0.73312673479627188</v>
      </c>
    </row>
    <row r="629" spans="1:25" ht="71.25" customHeight="1" x14ac:dyDescent="0.25">
      <c r="A629" s="67">
        <v>9</v>
      </c>
      <c r="B629" s="68" t="s">
        <v>35</v>
      </c>
      <c r="C629" s="142"/>
      <c r="D629" s="144"/>
      <c r="E629" s="69">
        <v>7</v>
      </c>
      <c r="F629" s="70">
        <v>1478417.56</v>
      </c>
      <c r="G629" s="71">
        <v>1</v>
      </c>
      <c r="H629" s="72">
        <v>49023.78</v>
      </c>
      <c r="I629" s="71">
        <v>2</v>
      </c>
      <c r="J629" s="73">
        <v>822097.89</v>
      </c>
      <c r="K629" s="57">
        <f t="shared" si="108"/>
        <v>3</v>
      </c>
      <c r="L629" s="58">
        <f t="shared" si="108"/>
        <v>871121.67</v>
      </c>
      <c r="M629" s="74">
        <v>0</v>
      </c>
      <c r="N629" s="75">
        <v>0</v>
      </c>
      <c r="O629" s="74">
        <v>0</v>
      </c>
      <c r="P629" s="75">
        <v>0</v>
      </c>
      <c r="Q629" s="76">
        <v>1</v>
      </c>
      <c r="R629" s="77">
        <v>47497.13</v>
      </c>
      <c r="S629" s="76">
        <v>2</v>
      </c>
      <c r="T629" s="77">
        <v>821961.24</v>
      </c>
      <c r="U629" s="57">
        <f t="shared" si="109"/>
        <v>3</v>
      </c>
      <c r="V629" s="63">
        <f t="shared" si="109"/>
        <v>869458.37</v>
      </c>
      <c r="W629" s="64">
        <f t="shared" si="110"/>
        <v>0.9688589904736028</v>
      </c>
      <c r="X629" s="65">
        <f t="shared" si="111"/>
        <v>0.99983377891895575</v>
      </c>
      <c r="Y629" s="66">
        <f t="shared" si="112"/>
        <v>0.99809062263369019</v>
      </c>
    </row>
    <row r="630" spans="1:25" ht="92.25" customHeight="1" x14ac:dyDescent="0.25">
      <c r="A630" s="67">
        <v>10</v>
      </c>
      <c r="B630" s="68" t="s">
        <v>36</v>
      </c>
      <c r="C630" s="142"/>
      <c r="D630" s="144"/>
      <c r="E630" s="69">
        <v>43</v>
      </c>
      <c r="F630" s="70">
        <v>10426576.07</v>
      </c>
      <c r="G630" s="71">
        <v>4</v>
      </c>
      <c r="H630" s="72">
        <v>639916.15</v>
      </c>
      <c r="I630" s="71">
        <v>8</v>
      </c>
      <c r="J630" s="73">
        <v>3878582.56</v>
      </c>
      <c r="K630" s="57">
        <f t="shared" si="108"/>
        <v>12</v>
      </c>
      <c r="L630" s="58">
        <f t="shared" si="108"/>
        <v>4518498.71</v>
      </c>
      <c r="M630" s="74">
        <v>0</v>
      </c>
      <c r="N630" s="75">
        <v>0</v>
      </c>
      <c r="O630" s="74">
        <v>1</v>
      </c>
      <c r="P630" s="75">
        <v>300000</v>
      </c>
      <c r="Q630" s="76">
        <v>4</v>
      </c>
      <c r="R630" s="77">
        <v>593867.35</v>
      </c>
      <c r="S630" s="76">
        <v>7</v>
      </c>
      <c r="T630" s="77">
        <v>2798811.37</v>
      </c>
      <c r="U630" s="57">
        <f t="shared" si="109"/>
        <v>11</v>
      </c>
      <c r="V630" s="63">
        <f t="shared" si="109"/>
        <v>3392678.72</v>
      </c>
      <c r="W630" s="64">
        <f t="shared" si="110"/>
        <v>0.92803932202679984</v>
      </c>
      <c r="X630" s="65">
        <f t="shared" si="111"/>
        <v>0.79895459799107638</v>
      </c>
      <c r="Y630" s="66">
        <f t="shared" si="112"/>
        <v>0.81723575837869389</v>
      </c>
    </row>
    <row r="631" spans="1:25" ht="153.75" customHeight="1" x14ac:dyDescent="0.25">
      <c r="A631" s="67">
        <v>11</v>
      </c>
      <c r="B631" s="68" t="s">
        <v>37</v>
      </c>
      <c r="C631" s="142"/>
      <c r="D631" s="144"/>
      <c r="E631" s="69">
        <v>45</v>
      </c>
      <c r="F631" s="70">
        <v>8169120.5299999993</v>
      </c>
      <c r="G631" s="71">
        <v>7</v>
      </c>
      <c r="H631" s="72">
        <v>1158905.53</v>
      </c>
      <c r="I631" s="71">
        <v>3</v>
      </c>
      <c r="J631" s="73">
        <v>549999</v>
      </c>
      <c r="K631" s="57">
        <f t="shared" si="108"/>
        <v>10</v>
      </c>
      <c r="L631" s="58">
        <f t="shared" si="108"/>
        <v>1708904.53</v>
      </c>
      <c r="M631" s="74">
        <v>0</v>
      </c>
      <c r="N631" s="75">
        <v>0</v>
      </c>
      <c r="O631" s="74">
        <v>0</v>
      </c>
      <c r="P631" s="75">
        <v>0</v>
      </c>
      <c r="Q631" s="76">
        <v>7</v>
      </c>
      <c r="R631" s="77">
        <v>993543.31</v>
      </c>
      <c r="S631" s="76">
        <v>3</v>
      </c>
      <c r="T631" s="77">
        <v>457766</v>
      </c>
      <c r="U631" s="57">
        <f t="shared" si="109"/>
        <v>10</v>
      </c>
      <c r="V631" s="63">
        <f t="shared" si="109"/>
        <v>1451309.31</v>
      </c>
      <c r="W631" s="64">
        <f t="shared" si="110"/>
        <v>0.85731173446035769</v>
      </c>
      <c r="X631" s="65">
        <f t="shared" si="111"/>
        <v>0.83230333146060265</v>
      </c>
      <c r="Y631" s="66">
        <f t="shared" si="112"/>
        <v>0.84926295443783506</v>
      </c>
    </row>
    <row r="632" spans="1:25" ht="87" customHeight="1" x14ac:dyDescent="0.25">
      <c r="A632" s="67">
        <v>12</v>
      </c>
      <c r="B632" s="68" t="s">
        <v>38</v>
      </c>
      <c r="C632" s="142"/>
      <c r="D632" s="144"/>
      <c r="E632" s="69">
        <v>41</v>
      </c>
      <c r="F632" s="70">
        <v>7453313.7999999989</v>
      </c>
      <c r="G632" s="71">
        <v>8</v>
      </c>
      <c r="H632" s="72">
        <v>1431227.04</v>
      </c>
      <c r="I632" s="71">
        <v>6</v>
      </c>
      <c r="J632" s="73">
        <v>2252495.7800000003</v>
      </c>
      <c r="K632" s="57">
        <f t="shared" si="108"/>
        <v>14</v>
      </c>
      <c r="L632" s="58">
        <f t="shared" si="108"/>
        <v>3683722.8200000003</v>
      </c>
      <c r="M632" s="74">
        <v>0</v>
      </c>
      <c r="N632" s="75">
        <v>0</v>
      </c>
      <c r="O632" s="74">
        <v>0</v>
      </c>
      <c r="P632" s="75">
        <v>0</v>
      </c>
      <c r="Q632" s="76">
        <v>8</v>
      </c>
      <c r="R632" s="77">
        <v>1220276.22</v>
      </c>
      <c r="S632" s="76">
        <v>5</v>
      </c>
      <c r="T632" s="77">
        <v>2161902.87</v>
      </c>
      <c r="U632" s="57">
        <f t="shared" si="109"/>
        <v>13</v>
      </c>
      <c r="V632" s="63">
        <f t="shared" si="109"/>
        <v>3382179.09</v>
      </c>
      <c r="W632" s="64">
        <f t="shared" si="110"/>
        <v>0.85260841634182649</v>
      </c>
      <c r="X632" s="65">
        <f t="shared" si="111"/>
        <v>0.95978109668201017</v>
      </c>
      <c r="Y632" s="66">
        <f t="shared" si="112"/>
        <v>0.918141579935702</v>
      </c>
    </row>
    <row r="633" spans="1:25" ht="62.25" customHeight="1" thickBot="1" x14ac:dyDescent="0.3">
      <c r="A633" s="78">
        <v>13</v>
      </c>
      <c r="B633" s="79" t="s">
        <v>39</v>
      </c>
      <c r="C633" s="143"/>
      <c r="D633" s="145"/>
      <c r="E633" s="80">
        <v>108</v>
      </c>
      <c r="F633" s="81">
        <v>23084244.219999999</v>
      </c>
      <c r="G633" s="82">
        <v>16</v>
      </c>
      <c r="H633" s="83">
        <v>2023351.47</v>
      </c>
      <c r="I633" s="82">
        <v>31</v>
      </c>
      <c r="J633" s="84">
        <v>3612926.96</v>
      </c>
      <c r="K633" s="85">
        <f t="shared" si="108"/>
        <v>47</v>
      </c>
      <c r="L633" s="86">
        <f t="shared" si="108"/>
        <v>5636278.4299999997</v>
      </c>
      <c r="M633" s="87">
        <v>0</v>
      </c>
      <c r="N633" s="88">
        <v>0</v>
      </c>
      <c r="O633" s="87">
        <v>2</v>
      </c>
      <c r="P633" s="88">
        <v>57500</v>
      </c>
      <c r="Q633" s="89">
        <v>16</v>
      </c>
      <c r="R633" s="90">
        <v>1880071.97</v>
      </c>
      <c r="S633" s="89">
        <v>29</v>
      </c>
      <c r="T633" s="90">
        <v>1607368.08</v>
      </c>
      <c r="U633" s="57">
        <f t="shared" si="109"/>
        <v>45</v>
      </c>
      <c r="V633" s="63">
        <f t="shared" si="109"/>
        <v>3487440.05</v>
      </c>
      <c r="W633" s="64">
        <f t="shared" si="110"/>
        <v>0.92918704331679958</v>
      </c>
      <c r="X633" s="65">
        <f t="shared" si="111"/>
        <v>0.46080867353044969</v>
      </c>
      <c r="Y633" s="66">
        <f t="shared" si="112"/>
        <v>0.62895048461968905</v>
      </c>
    </row>
    <row r="634" spans="1:25" ht="29.25" customHeight="1" thickBot="1" x14ac:dyDescent="0.3">
      <c r="A634" s="123" t="s">
        <v>118</v>
      </c>
      <c r="B634" s="124"/>
      <c r="C634" s="91">
        <f>C621</f>
        <v>59086102.170000002</v>
      </c>
      <c r="D634" s="91">
        <f>D621</f>
        <v>21863549.230000004</v>
      </c>
      <c r="E634" s="92">
        <f>SUM(E621:E633)</f>
        <v>365</v>
      </c>
      <c r="F634" s="93">
        <f>SUM(F621:F633)</f>
        <v>71642893.120000005</v>
      </c>
      <c r="G634" s="92">
        <f>SUM(G621:G633)</f>
        <v>63</v>
      </c>
      <c r="H634" s="93">
        <f>SUM(H621:H633)</f>
        <v>8972013.5199999996</v>
      </c>
      <c r="I634" s="92">
        <f t="shared" ref="I634:V634" si="113">SUM(I621:I633)</f>
        <v>204</v>
      </c>
      <c r="J634" s="93">
        <f t="shared" si="113"/>
        <v>50114088.649999999</v>
      </c>
      <c r="K634" s="92">
        <f t="shared" si="113"/>
        <v>267</v>
      </c>
      <c r="L634" s="93">
        <f t="shared" si="113"/>
        <v>59086102.170000002</v>
      </c>
      <c r="M634" s="92">
        <f t="shared" si="113"/>
        <v>0</v>
      </c>
      <c r="N634" s="94">
        <f t="shared" si="113"/>
        <v>0</v>
      </c>
      <c r="O634" s="95">
        <f t="shared" si="113"/>
        <v>22</v>
      </c>
      <c r="P634" s="96">
        <f t="shared" si="113"/>
        <v>5065826.6100000003</v>
      </c>
      <c r="Q634" s="95">
        <f t="shared" si="113"/>
        <v>63</v>
      </c>
      <c r="R634" s="97">
        <f t="shared" si="113"/>
        <v>7903511.8099999996</v>
      </c>
      <c r="S634" s="95">
        <f t="shared" si="113"/>
        <v>169</v>
      </c>
      <c r="T634" s="97">
        <f t="shared" si="113"/>
        <v>29319041.130000003</v>
      </c>
      <c r="U634" s="95">
        <f t="shared" si="113"/>
        <v>232</v>
      </c>
      <c r="V634" s="97">
        <f t="shared" si="113"/>
        <v>37222552.939999998</v>
      </c>
      <c r="W634" s="98">
        <f>IFERROR(R634/H634,0)</f>
        <v>0.88090725592219121</v>
      </c>
      <c r="X634" s="99">
        <f t="shared" si="111"/>
        <v>0.68613175788042602</v>
      </c>
      <c r="Y634" s="99">
        <f t="shared" si="112"/>
        <v>0.71570772139156658</v>
      </c>
    </row>
    <row r="635" spans="1:25" ht="29.25" customHeight="1" thickBot="1" x14ac:dyDescent="0.3">
      <c r="A635" s="100"/>
      <c r="B635" s="101" t="s">
        <v>28</v>
      </c>
      <c r="C635" s="102"/>
      <c r="D635" s="102"/>
      <c r="E635" s="102"/>
      <c r="F635" s="102"/>
      <c r="G635" s="102"/>
      <c r="H635" s="102"/>
      <c r="I635" s="102"/>
      <c r="J635" s="102"/>
      <c r="K635" s="102"/>
      <c r="L635" s="102"/>
      <c r="M635" s="102"/>
      <c r="N635" s="102"/>
      <c r="O635" s="102"/>
      <c r="P635" s="102"/>
      <c r="Q635" s="102"/>
      <c r="R635" s="102"/>
      <c r="S635" s="102"/>
      <c r="T635" s="102"/>
      <c r="U635" s="102"/>
      <c r="V635" s="103">
        <v>27797879.870000001</v>
      </c>
      <c r="W635" s="104"/>
      <c r="X635" s="104"/>
      <c r="Y635" s="105"/>
    </row>
    <row r="636" spans="1:25" ht="29.25" customHeight="1" thickBot="1" x14ac:dyDescent="0.45">
      <c r="A636" s="106"/>
      <c r="B636" s="106"/>
      <c r="C636" s="107"/>
      <c r="D636" s="107"/>
      <c r="E636" s="108"/>
      <c r="F636" s="107"/>
      <c r="G636" s="108"/>
      <c r="H636" s="109"/>
      <c r="I636" s="110"/>
      <c r="J636" s="109"/>
      <c r="K636" s="111"/>
      <c r="L636" s="109"/>
      <c r="M636" s="110"/>
      <c r="N636" s="109"/>
      <c r="O636" s="110"/>
      <c r="P636" s="109"/>
      <c r="Q636" s="110"/>
      <c r="R636" s="109"/>
      <c r="S636" s="110"/>
      <c r="T636" s="112" t="s">
        <v>119</v>
      </c>
      <c r="U636" s="113">
        <v>4.4112999999999998</v>
      </c>
      <c r="V636" s="114">
        <f>(P634+V634)/U636</f>
        <v>9586375.7962505389</v>
      </c>
      <c r="W636" s="115"/>
      <c r="X636" s="115"/>
      <c r="Y636" s="116"/>
    </row>
    <row r="637" spans="1:25" ht="15.75" thickTop="1" x14ac:dyDescent="0.25">
      <c r="A637" s="125" t="s">
        <v>120</v>
      </c>
      <c r="B637" s="126"/>
      <c r="C637" s="126"/>
      <c r="D637" s="126"/>
      <c r="E637" s="126"/>
      <c r="F637" s="126"/>
      <c r="G637" s="126"/>
      <c r="H637" s="126"/>
      <c r="I637" s="126"/>
      <c r="J637" s="126"/>
      <c r="K637" s="126"/>
      <c r="L637" s="126"/>
      <c r="M637" s="126"/>
      <c r="N637" s="126"/>
      <c r="O637" s="127"/>
      <c r="P637" s="117"/>
      <c r="U637" s="21"/>
    </row>
    <row r="638" spans="1:25" ht="18.75" x14ac:dyDescent="0.3">
      <c r="A638" s="128"/>
      <c r="B638" s="129"/>
      <c r="C638" s="129"/>
      <c r="D638" s="129"/>
      <c r="E638" s="129"/>
      <c r="F638" s="129"/>
      <c r="G638" s="129"/>
      <c r="H638" s="129"/>
      <c r="I638" s="129"/>
      <c r="J638" s="129"/>
      <c r="K638" s="129"/>
      <c r="L638" s="129"/>
      <c r="M638" s="129"/>
      <c r="N638" s="129"/>
      <c r="O638" s="130"/>
      <c r="P638" s="117"/>
      <c r="T638" s="118"/>
      <c r="U638" s="21"/>
    </row>
    <row r="639" spans="1:25" ht="15.75" x14ac:dyDescent="0.25">
      <c r="A639" s="128"/>
      <c r="B639" s="129"/>
      <c r="C639" s="129"/>
      <c r="D639" s="129"/>
      <c r="E639" s="129"/>
      <c r="F639" s="129"/>
      <c r="G639" s="129"/>
      <c r="H639" s="129"/>
      <c r="I639" s="129"/>
      <c r="J639" s="129"/>
      <c r="K639" s="129"/>
      <c r="L639" s="129"/>
      <c r="M639" s="129"/>
      <c r="N639" s="129"/>
      <c r="O639" s="130"/>
      <c r="P639" s="117"/>
      <c r="S639" s="119"/>
      <c r="T639" s="120"/>
      <c r="U639" s="21"/>
    </row>
    <row r="640" spans="1:25" ht="15.75" x14ac:dyDescent="0.25">
      <c r="A640" s="128"/>
      <c r="B640" s="129"/>
      <c r="C640" s="129"/>
      <c r="D640" s="129"/>
      <c r="E640" s="129"/>
      <c r="F640" s="129"/>
      <c r="G640" s="129"/>
      <c r="H640" s="129"/>
      <c r="I640" s="129"/>
      <c r="J640" s="129"/>
      <c r="K640" s="129"/>
      <c r="L640" s="129"/>
      <c r="M640" s="129"/>
      <c r="N640" s="129"/>
      <c r="O640" s="130"/>
      <c r="P640" s="117"/>
      <c r="S640" s="119"/>
      <c r="T640" s="121"/>
      <c r="U640" s="21"/>
    </row>
    <row r="641" spans="1:25" ht="15.75" x14ac:dyDescent="0.25">
      <c r="A641" s="128"/>
      <c r="B641" s="129"/>
      <c r="C641" s="129"/>
      <c r="D641" s="129"/>
      <c r="E641" s="129"/>
      <c r="F641" s="129"/>
      <c r="G641" s="129"/>
      <c r="H641" s="129"/>
      <c r="I641" s="129"/>
      <c r="J641" s="129"/>
      <c r="K641" s="129"/>
      <c r="L641" s="129"/>
      <c r="M641" s="129"/>
      <c r="N641" s="129"/>
      <c r="O641" s="130"/>
      <c r="P641" s="117"/>
      <c r="S641" s="119"/>
      <c r="T641" s="121"/>
      <c r="U641" s="21"/>
    </row>
    <row r="642" spans="1:25" ht="15.75" x14ac:dyDescent="0.25">
      <c r="A642" s="128"/>
      <c r="B642" s="129"/>
      <c r="C642" s="129"/>
      <c r="D642" s="129"/>
      <c r="E642" s="129"/>
      <c r="F642" s="129"/>
      <c r="G642" s="129"/>
      <c r="H642" s="129"/>
      <c r="I642" s="129"/>
      <c r="J642" s="129"/>
      <c r="K642" s="129"/>
      <c r="L642" s="129"/>
      <c r="M642" s="129"/>
      <c r="N642" s="129"/>
      <c r="O642" s="130"/>
      <c r="P642" s="117"/>
      <c r="S642" s="119"/>
      <c r="T642" s="121"/>
      <c r="U642" s="21"/>
    </row>
    <row r="643" spans="1:25" ht="15.75" x14ac:dyDescent="0.25">
      <c r="A643" s="128"/>
      <c r="B643" s="129"/>
      <c r="C643" s="129"/>
      <c r="D643" s="129"/>
      <c r="E643" s="129"/>
      <c r="F643" s="129"/>
      <c r="G643" s="129"/>
      <c r="H643" s="129"/>
      <c r="I643" s="129"/>
      <c r="J643" s="129"/>
      <c r="K643" s="129"/>
      <c r="L643" s="129"/>
      <c r="M643" s="129"/>
      <c r="N643" s="129"/>
      <c r="O643" s="130"/>
      <c r="P643" s="117"/>
      <c r="S643" s="119"/>
      <c r="T643" s="122"/>
      <c r="U643" s="21"/>
    </row>
    <row r="644" spans="1:25" x14ac:dyDescent="0.25">
      <c r="A644" s="128"/>
      <c r="B644" s="129"/>
      <c r="C644" s="129"/>
      <c r="D644" s="129"/>
      <c r="E644" s="129"/>
      <c r="F644" s="129"/>
      <c r="G644" s="129"/>
      <c r="H644" s="129"/>
      <c r="I644" s="129"/>
      <c r="J644" s="129"/>
      <c r="K644" s="129"/>
      <c r="L644" s="129"/>
      <c r="M644" s="129"/>
      <c r="N644" s="129"/>
      <c r="O644" s="130"/>
      <c r="P644" s="117"/>
      <c r="U644" s="21"/>
    </row>
    <row r="645" spans="1:25" ht="15.75" thickBot="1" x14ac:dyDescent="0.3">
      <c r="A645" s="131"/>
      <c r="B645" s="132"/>
      <c r="C645" s="132"/>
      <c r="D645" s="132"/>
      <c r="E645" s="132"/>
      <c r="F645" s="132"/>
      <c r="G645" s="132"/>
      <c r="H645" s="132"/>
      <c r="I645" s="132"/>
      <c r="J645" s="132"/>
      <c r="K645" s="132"/>
      <c r="L645" s="132"/>
      <c r="M645" s="132"/>
      <c r="N645" s="132"/>
      <c r="O645" s="133"/>
      <c r="P645" s="117"/>
      <c r="U645" s="21"/>
    </row>
    <row r="646" spans="1:25" ht="15.75" thickTop="1" x14ac:dyDescent="0.25">
      <c r="K646" s="21"/>
      <c r="U646" s="21"/>
    </row>
    <row r="649" spans="1:25" ht="26.25" x14ac:dyDescent="0.4">
      <c r="A649" s="25"/>
      <c r="B649" s="26" t="s">
        <v>139</v>
      </c>
      <c r="C649" s="27"/>
      <c r="D649" s="27"/>
      <c r="E649" s="27"/>
      <c r="F649" s="28"/>
      <c r="G649" s="27"/>
      <c r="H649" s="28"/>
      <c r="I649" s="29"/>
      <c r="J649" s="28"/>
      <c r="K649" s="29"/>
      <c r="L649" s="28"/>
      <c r="M649" s="29"/>
      <c r="N649" s="28"/>
      <c r="O649" s="27"/>
      <c r="P649" s="28"/>
      <c r="Q649" s="27"/>
      <c r="R649" s="28"/>
      <c r="S649" s="29"/>
      <c r="T649" s="28"/>
      <c r="U649" s="27"/>
      <c r="V649" s="28"/>
      <c r="W649" s="28"/>
      <c r="X649" s="29"/>
      <c r="Y649" s="28"/>
    </row>
    <row r="650" spans="1:25" ht="15.75" thickBot="1" x14ac:dyDescent="0.3"/>
    <row r="651" spans="1:25" ht="52.5" customHeight="1" thickBot="1" x14ac:dyDescent="0.3">
      <c r="A651" s="169" t="s">
        <v>159</v>
      </c>
      <c r="B651" s="170"/>
      <c r="C651" s="173" t="s">
        <v>102</v>
      </c>
      <c r="D651" s="174"/>
      <c r="E651" s="175" t="s">
        <v>0</v>
      </c>
      <c r="F651" s="176"/>
      <c r="G651" s="177" t="s">
        <v>103</v>
      </c>
      <c r="H651" s="177"/>
      <c r="I651" s="177"/>
      <c r="J651" s="177"/>
      <c r="K651" s="177"/>
      <c r="L651" s="178"/>
      <c r="M651" s="179" t="s">
        <v>104</v>
      </c>
      <c r="N651" s="180"/>
      <c r="O651" s="180"/>
      <c r="P651" s="181"/>
      <c r="Q651" s="154" t="s">
        <v>105</v>
      </c>
      <c r="R651" s="152"/>
      <c r="S651" s="152"/>
      <c r="T651" s="152"/>
      <c r="U651" s="152"/>
      <c r="V651" s="153"/>
      <c r="W651" s="155" t="s">
        <v>106</v>
      </c>
      <c r="X651" s="156"/>
      <c r="Y651" s="138"/>
    </row>
    <row r="652" spans="1:25" ht="52.5" customHeight="1" thickBot="1" x14ac:dyDescent="0.3">
      <c r="A652" s="171"/>
      <c r="B652" s="172"/>
      <c r="C652" s="157" t="s">
        <v>107</v>
      </c>
      <c r="D652" s="159" t="s">
        <v>108</v>
      </c>
      <c r="E652" s="161" t="s">
        <v>10</v>
      </c>
      <c r="F652" s="161" t="s">
        <v>11</v>
      </c>
      <c r="G652" s="163" t="s">
        <v>12</v>
      </c>
      <c r="H652" s="165" t="s">
        <v>13</v>
      </c>
      <c r="I652" s="165" t="s">
        <v>14</v>
      </c>
      <c r="J652" s="167" t="s">
        <v>15</v>
      </c>
      <c r="K652" s="146" t="s">
        <v>2</v>
      </c>
      <c r="L652" s="147"/>
      <c r="M652" s="148" t="s">
        <v>109</v>
      </c>
      <c r="N652" s="149"/>
      <c r="O652" s="148" t="s">
        <v>110</v>
      </c>
      <c r="P652" s="149"/>
      <c r="Q652" s="150" t="s">
        <v>111</v>
      </c>
      <c r="R652" s="151"/>
      <c r="S652" s="152" t="s">
        <v>112</v>
      </c>
      <c r="T652" s="153"/>
      <c r="U652" s="154" t="s">
        <v>2</v>
      </c>
      <c r="V652" s="153"/>
      <c r="W652" s="134" t="s">
        <v>113</v>
      </c>
      <c r="X652" s="136" t="s">
        <v>114</v>
      </c>
      <c r="Y652" s="138" t="s">
        <v>115</v>
      </c>
    </row>
    <row r="653" spans="1:25" ht="139.5" customHeight="1" thickBot="1" x14ac:dyDescent="0.3">
      <c r="A653" s="171"/>
      <c r="B653" s="172"/>
      <c r="C653" s="158"/>
      <c r="D653" s="160"/>
      <c r="E653" s="162"/>
      <c r="F653" s="162"/>
      <c r="G653" s="164"/>
      <c r="H653" s="166"/>
      <c r="I653" s="166"/>
      <c r="J653" s="168"/>
      <c r="K653" s="30" t="s">
        <v>16</v>
      </c>
      <c r="L653" s="31" t="s">
        <v>17</v>
      </c>
      <c r="M653" s="32" t="s">
        <v>18</v>
      </c>
      <c r="N653" s="33" t="s">
        <v>19</v>
      </c>
      <c r="O653" s="32" t="s">
        <v>20</v>
      </c>
      <c r="P653" s="33" t="s">
        <v>21</v>
      </c>
      <c r="Q653" s="34" t="s">
        <v>12</v>
      </c>
      <c r="R653" s="35" t="s">
        <v>13</v>
      </c>
      <c r="S653" s="36" t="s">
        <v>22</v>
      </c>
      <c r="T653" s="37" t="s">
        <v>23</v>
      </c>
      <c r="U653" s="38" t="s">
        <v>24</v>
      </c>
      <c r="V653" s="39" t="s">
        <v>25</v>
      </c>
      <c r="W653" s="135"/>
      <c r="X653" s="137"/>
      <c r="Y653" s="139"/>
    </row>
    <row r="654" spans="1:25" ht="38.25" customHeight="1" thickBot="1" x14ac:dyDescent="0.3">
      <c r="A654" s="140">
        <v>1</v>
      </c>
      <c r="B654" s="141"/>
      <c r="C654" s="40">
        <v>2</v>
      </c>
      <c r="D654" s="41">
        <v>3</v>
      </c>
      <c r="E654" s="42">
        <v>4</v>
      </c>
      <c r="F654" s="43">
        <v>5</v>
      </c>
      <c r="G654" s="44">
        <v>6</v>
      </c>
      <c r="H654" s="45">
        <v>7</v>
      </c>
      <c r="I654" s="45">
        <v>8</v>
      </c>
      <c r="J654" s="45">
        <v>9</v>
      </c>
      <c r="K654" s="45">
        <v>10</v>
      </c>
      <c r="L654" s="45">
        <v>11</v>
      </c>
      <c r="M654" s="46">
        <v>12</v>
      </c>
      <c r="N654" s="46">
        <v>13</v>
      </c>
      <c r="O654" s="46">
        <v>14</v>
      </c>
      <c r="P654" s="46">
        <v>15</v>
      </c>
      <c r="Q654" s="47">
        <v>16</v>
      </c>
      <c r="R654" s="47">
        <v>17</v>
      </c>
      <c r="S654" s="47">
        <v>18</v>
      </c>
      <c r="T654" s="47">
        <v>19</v>
      </c>
      <c r="U654" s="47">
        <v>20</v>
      </c>
      <c r="V654" s="47">
        <v>21</v>
      </c>
      <c r="W654" s="48">
        <v>22</v>
      </c>
      <c r="X654" s="48">
        <v>23</v>
      </c>
      <c r="Y654" s="49">
        <v>24</v>
      </c>
    </row>
    <row r="655" spans="1:25" ht="108.75" customHeight="1" x14ac:dyDescent="0.25">
      <c r="A655" s="50">
        <v>1</v>
      </c>
      <c r="B655" s="51" t="s">
        <v>116</v>
      </c>
      <c r="C655" s="142">
        <f>L668</f>
        <v>12860530.079999998</v>
      </c>
      <c r="D655" s="144">
        <f>C655-V668</f>
        <v>4832945.0299999993</v>
      </c>
      <c r="E655" s="52"/>
      <c r="F655" s="53"/>
      <c r="G655" s="54"/>
      <c r="H655" s="55"/>
      <c r="I655" s="54"/>
      <c r="J655" s="56"/>
      <c r="K655" s="57">
        <f>G655+I655</f>
        <v>0</v>
      </c>
      <c r="L655" s="58">
        <f>H655+J655</f>
        <v>0</v>
      </c>
      <c r="M655" s="59"/>
      <c r="N655" s="60"/>
      <c r="O655" s="59"/>
      <c r="P655" s="60"/>
      <c r="Q655" s="61"/>
      <c r="R655" s="62"/>
      <c r="S655" s="61"/>
      <c r="T655" s="62"/>
      <c r="U655" s="57">
        <f>Q655+S655</f>
        <v>0</v>
      </c>
      <c r="V655" s="63">
        <f>R655+T655</f>
        <v>0</v>
      </c>
      <c r="W655" s="64">
        <f>IFERROR(R655/H655,0)</f>
        <v>0</v>
      </c>
      <c r="X655" s="65">
        <f>IFERROR((T655+P655)/J655,0)</f>
        <v>0</v>
      </c>
      <c r="Y655" s="66">
        <f>IFERROR((V655+P655)/L655,0)</f>
        <v>0</v>
      </c>
    </row>
    <row r="656" spans="1:25" ht="87" customHeight="1" x14ac:dyDescent="0.25">
      <c r="A656" s="67">
        <v>2</v>
      </c>
      <c r="B656" s="68" t="s">
        <v>54</v>
      </c>
      <c r="C656" s="142"/>
      <c r="D656" s="144"/>
      <c r="E656" s="69">
        <v>0</v>
      </c>
      <c r="F656" s="70">
        <v>0</v>
      </c>
      <c r="G656" s="71">
        <v>0</v>
      </c>
      <c r="H656" s="72">
        <v>0</v>
      </c>
      <c r="I656" s="71">
        <v>85</v>
      </c>
      <c r="J656" s="73">
        <v>9265230.1099999994</v>
      </c>
      <c r="K656" s="57">
        <f t="shared" ref="K656:L667" si="114">G656+I656</f>
        <v>85</v>
      </c>
      <c r="L656" s="58">
        <f t="shared" si="114"/>
        <v>9265230.1099999994</v>
      </c>
      <c r="M656" s="74">
        <v>0</v>
      </c>
      <c r="N656" s="75">
        <v>0</v>
      </c>
      <c r="O656" s="74">
        <v>12</v>
      </c>
      <c r="P656" s="75">
        <v>1021977.74</v>
      </c>
      <c r="Q656" s="76">
        <v>0</v>
      </c>
      <c r="R656" s="77">
        <v>0</v>
      </c>
      <c r="S656" s="76">
        <v>71</v>
      </c>
      <c r="T656" s="77">
        <v>4736766.3499999996</v>
      </c>
      <c r="U656" s="57">
        <f t="shared" ref="U656:V667" si="115">Q656+S656</f>
        <v>71</v>
      </c>
      <c r="V656" s="63">
        <f>R656+T656</f>
        <v>4736766.3499999996</v>
      </c>
      <c r="W656" s="64">
        <f t="shared" ref="W656:W667" si="116">IFERROR(R656/H656,0)</f>
        <v>0</v>
      </c>
      <c r="X656" s="65">
        <f t="shared" ref="X656:X668" si="117">IFERROR((T656+P656)/J656,0)</f>
        <v>0.62154355818800056</v>
      </c>
      <c r="Y656" s="66">
        <f t="shared" ref="Y656:Y668" si="118">IFERROR((V656+P656)/L656,0)</f>
        <v>0.62154355818800056</v>
      </c>
    </row>
    <row r="657" spans="1:25" ht="85.5" customHeight="1" x14ac:dyDescent="0.25">
      <c r="A657" s="67">
        <v>3</v>
      </c>
      <c r="B657" s="68" t="s">
        <v>172</v>
      </c>
      <c r="C657" s="142"/>
      <c r="D657" s="144"/>
      <c r="E657" s="69"/>
      <c r="F657" s="70"/>
      <c r="G657" s="71"/>
      <c r="H657" s="72"/>
      <c r="I657" s="71"/>
      <c r="J657" s="73"/>
      <c r="K657" s="57">
        <f t="shared" si="114"/>
        <v>0</v>
      </c>
      <c r="L657" s="58">
        <f t="shared" si="114"/>
        <v>0</v>
      </c>
      <c r="M657" s="74"/>
      <c r="N657" s="75"/>
      <c r="O657" s="74"/>
      <c r="P657" s="75"/>
      <c r="Q657" s="76"/>
      <c r="R657" s="77"/>
      <c r="S657" s="76"/>
      <c r="T657" s="77"/>
      <c r="U657" s="57">
        <f t="shared" si="115"/>
        <v>0</v>
      </c>
      <c r="V657" s="63">
        <f t="shared" si="115"/>
        <v>0</v>
      </c>
      <c r="W657" s="64">
        <f t="shared" si="116"/>
        <v>0</v>
      </c>
      <c r="X657" s="65">
        <f t="shared" si="117"/>
        <v>0</v>
      </c>
      <c r="Y657" s="66">
        <f t="shared" si="118"/>
        <v>0</v>
      </c>
    </row>
    <row r="658" spans="1:25" ht="137.25" customHeight="1" x14ac:dyDescent="0.25">
      <c r="A658" s="67">
        <v>4</v>
      </c>
      <c r="B658" s="68" t="s">
        <v>32</v>
      </c>
      <c r="C658" s="142"/>
      <c r="D658" s="144"/>
      <c r="E658" s="69"/>
      <c r="F658" s="70"/>
      <c r="G658" s="71"/>
      <c r="H658" s="72"/>
      <c r="I658" s="71"/>
      <c r="J658" s="73"/>
      <c r="K658" s="57">
        <f t="shared" si="114"/>
        <v>0</v>
      </c>
      <c r="L658" s="58">
        <f t="shared" si="114"/>
        <v>0</v>
      </c>
      <c r="M658" s="74"/>
      <c r="N658" s="75"/>
      <c r="O658" s="74"/>
      <c r="P658" s="75"/>
      <c r="Q658" s="76"/>
      <c r="R658" s="77"/>
      <c r="S658" s="76"/>
      <c r="T658" s="77"/>
      <c r="U658" s="57">
        <f t="shared" si="115"/>
        <v>0</v>
      </c>
      <c r="V658" s="63">
        <f t="shared" si="115"/>
        <v>0</v>
      </c>
      <c r="W658" s="64">
        <f t="shared" si="116"/>
        <v>0</v>
      </c>
      <c r="X658" s="65">
        <f t="shared" si="117"/>
        <v>0</v>
      </c>
      <c r="Y658" s="66">
        <f t="shared" si="118"/>
        <v>0</v>
      </c>
    </row>
    <row r="659" spans="1:25" ht="171.75" customHeight="1" x14ac:dyDescent="0.25">
      <c r="A659" s="67">
        <v>5</v>
      </c>
      <c r="B659" s="68" t="s">
        <v>71</v>
      </c>
      <c r="C659" s="142"/>
      <c r="D659" s="144"/>
      <c r="E659" s="69">
        <v>25</v>
      </c>
      <c r="F659" s="70">
        <v>3540090.86</v>
      </c>
      <c r="G659" s="71">
        <v>9</v>
      </c>
      <c r="H659" s="72">
        <v>1257690.1399999999</v>
      </c>
      <c r="I659" s="71">
        <v>29</v>
      </c>
      <c r="J659" s="73">
        <v>2337609.83</v>
      </c>
      <c r="K659" s="57">
        <f t="shared" si="114"/>
        <v>38</v>
      </c>
      <c r="L659" s="58">
        <f t="shared" si="114"/>
        <v>3595299.9699999997</v>
      </c>
      <c r="M659" s="74">
        <v>0</v>
      </c>
      <c r="N659" s="75">
        <v>0</v>
      </c>
      <c r="O659" s="74">
        <v>1</v>
      </c>
      <c r="P659" s="75">
        <v>30381</v>
      </c>
      <c r="Q659" s="76">
        <v>9</v>
      </c>
      <c r="R659" s="77">
        <v>1209342.3500000001</v>
      </c>
      <c r="S659" s="76">
        <v>27</v>
      </c>
      <c r="T659" s="77">
        <v>2081476.3499999996</v>
      </c>
      <c r="U659" s="57">
        <f t="shared" si="115"/>
        <v>36</v>
      </c>
      <c r="V659" s="63">
        <f t="shared" si="115"/>
        <v>3290818.6999999997</v>
      </c>
      <c r="W659" s="64">
        <f t="shared" si="116"/>
        <v>0.96155826585394089</v>
      </c>
      <c r="X659" s="65">
        <f t="shared" si="117"/>
        <v>0.90342593656872139</v>
      </c>
      <c r="Y659" s="66">
        <f t="shared" si="118"/>
        <v>0.92376150188102379</v>
      </c>
    </row>
    <row r="660" spans="1:25" ht="116.25" customHeight="1" x14ac:dyDescent="0.25">
      <c r="A660" s="67">
        <v>6</v>
      </c>
      <c r="B660" s="68" t="s">
        <v>33</v>
      </c>
      <c r="C660" s="142"/>
      <c r="D660" s="144"/>
      <c r="E660" s="69"/>
      <c r="F660" s="70"/>
      <c r="G660" s="71"/>
      <c r="H660" s="72"/>
      <c r="I660" s="71"/>
      <c r="J660" s="73"/>
      <c r="K660" s="57">
        <f t="shared" si="114"/>
        <v>0</v>
      </c>
      <c r="L660" s="58">
        <f t="shared" si="114"/>
        <v>0</v>
      </c>
      <c r="M660" s="74"/>
      <c r="N660" s="75"/>
      <c r="O660" s="74"/>
      <c r="P660" s="75"/>
      <c r="Q660" s="76"/>
      <c r="R660" s="77"/>
      <c r="S660" s="76"/>
      <c r="T660" s="77"/>
      <c r="U660" s="57">
        <f t="shared" si="115"/>
        <v>0</v>
      </c>
      <c r="V660" s="63">
        <f t="shared" si="115"/>
        <v>0</v>
      </c>
      <c r="W660" s="64">
        <f t="shared" si="116"/>
        <v>0</v>
      </c>
      <c r="X660" s="65">
        <f t="shared" si="117"/>
        <v>0</v>
      </c>
      <c r="Y660" s="66">
        <f t="shared" si="118"/>
        <v>0</v>
      </c>
    </row>
    <row r="661" spans="1:25" ht="65.25" customHeight="1" x14ac:dyDescent="0.25">
      <c r="A661" s="67">
        <v>7</v>
      </c>
      <c r="B661" s="68" t="s">
        <v>34</v>
      </c>
      <c r="C661" s="142"/>
      <c r="D661" s="144"/>
      <c r="E661" s="69"/>
      <c r="F661" s="70"/>
      <c r="G661" s="71"/>
      <c r="H661" s="72"/>
      <c r="I661" s="71"/>
      <c r="J661" s="73"/>
      <c r="K661" s="57">
        <f t="shared" si="114"/>
        <v>0</v>
      </c>
      <c r="L661" s="58">
        <f t="shared" si="114"/>
        <v>0</v>
      </c>
      <c r="M661" s="74"/>
      <c r="N661" s="75"/>
      <c r="O661" s="74"/>
      <c r="P661" s="75"/>
      <c r="Q661" s="76"/>
      <c r="R661" s="77"/>
      <c r="S661" s="76"/>
      <c r="T661" s="77"/>
      <c r="U661" s="57">
        <f t="shared" si="115"/>
        <v>0</v>
      </c>
      <c r="V661" s="63">
        <f t="shared" si="115"/>
        <v>0</v>
      </c>
      <c r="W661" s="64">
        <f t="shared" si="116"/>
        <v>0</v>
      </c>
      <c r="X661" s="65">
        <f t="shared" si="117"/>
        <v>0</v>
      </c>
      <c r="Y661" s="66">
        <f t="shared" si="118"/>
        <v>0</v>
      </c>
    </row>
    <row r="662" spans="1:25" ht="59.25" customHeight="1" x14ac:dyDescent="0.25">
      <c r="A662" s="67">
        <v>8</v>
      </c>
      <c r="B662" s="68" t="s">
        <v>117</v>
      </c>
      <c r="C662" s="142"/>
      <c r="D662" s="144"/>
      <c r="E662" s="69"/>
      <c r="F662" s="70"/>
      <c r="G662" s="71"/>
      <c r="H662" s="72"/>
      <c r="I662" s="71"/>
      <c r="J662" s="73"/>
      <c r="K662" s="57">
        <f t="shared" si="114"/>
        <v>0</v>
      </c>
      <c r="L662" s="58">
        <f t="shared" si="114"/>
        <v>0</v>
      </c>
      <c r="M662" s="74"/>
      <c r="N662" s="75"/>
      <c r="O662" s="74"/>
      <c r="P662" s="75"/>
      <c r="Q662" s="76"/>
      <c r="R662" s="77"/>
      <c r="S662" s="76"/>
      <c r="T662" s="77"/>
      <c r="U662" s="57">
        <f t="shared" si="115"/>
        <v>0</v>
      </c>
      <c r="V662" s="63">
        <f t="shared" si="115"/>
        <v>0</v>
      </c>
      <c r="W662" s="64">
        <f t="shared" si="116"/>
        <v>0</v>
      </c>
      <c r="X662" s="65">
        <f t="shared" si="117"/>
        <v>0</v>
      </c>
      <c r="Y662" s="66">
        <f t="shared" si="118"/>
        <v>0</v>
      </c>
    </row>
    <row r="663" spans="1:25" ht="71.25" customHeight="1" x14ac:dyDescent="0.25">
      <c r="A663" s="67">
        <v>9</v>
      </c>
      <c r="B663" s="68" t="s">
        <v>35</v>
      </c>
      <c r="C663" s="142"/>
      <c r="D663" s="144"/>
      <c r="E663" s="69"/>
      <c r="F663" s="70"/>
      <c r="G663" s="71"/>
      <c r="H663" s="72"/>
      <c r="I663" s="71"/>
      <c r="J663" s="73"/>
      <c r="K663" s="57">
        <f t="shared" si="114"/>
        <v>0</v>
      </c>
      <c r="L663" s="58">
        <f t="shared" si="114"/>
        <v>0</v>
      </c>
      <c r="M663" s="74"/>
      <c r="N663" s="75"/>
      <c r="O663" s="74"/>
      <c r="P663" s="75"/>
      <c r="Q663" s="76"/>
      <c r="R663" s="77"/>
      <c r="S663" s="76"/>
      <c r="T663" s="77"/>
      <c r="U663" s="57">
        <f t="shared" si="115"/>
        <v>0</v>
      </c>
      <c r="V663" s="63">
        <f t="shared" si="115"/>
        <v>0</v>
      </c>
      <c r="W663" s="64">
        <f t="shared" si="116"/>
        <v>0</v>
      </c>
      <c r="X663" s="65">
        <f t="shared" si="117"/>
        <v>0</v>
      </c>
      <c r="Y663" s="66">
        <f t="shared" si="118"/>
        <v>0</v>
      </c>
    </row>
    <row r="664" spans="1:25" ht="92.25" customHeight="1" x14ac:dyDescent="0.25">
      <c r="A664" s="67">
        <v>10</v>
      </c>
      <c r="B664" s="68" t="s">
        <v>36</v>
      </c>
      <c r="C664" s="142"/>
      <c r="D664" s="144"/>
      <c r="E664" s="69"/>
      <c r="F664" s="70"/>
      <c r="G664" s="71"/>
      <c r="H664" s="72"/>
      <c r="I664" s="71"/>
      <c r="J664" s="73"/>
      <c r="K664" s="57">
        <f t="shared" si="114"/>
        <v>0</v>
      </c>
      <c r="L664" s="58">
        <f t="shared" si="114"/>
        <v>0</v>
      </c>
      <c r="M664" s="74"/>
      <c r="N664" s="75"/>
      <c r="O664" s="74"/>
      <c r="P664" s="75"/>
      <c r="Q664" s="76"/>
      <c r="R664" s="77"/>
      <c r="S664" s="76"/>
      <c r="T664" s="77"/>
      <c r="U664" s="57">
        <f t="shared" si="115"/>
        <v>0</v>
      </c>
      <c r="V664" s="63">
        <f t="shared" si="115"/>
        <v>0</v>
      </c>
      <c r="W664" s="64">
        <f t="shared" si="116"/>
        <v>0</v>
      </c>
      <c r="X664" s="65">
        <f t="shared" si="117"/>
        <v>0</v>
      </c>
      <c r="Y664" s="66">
        <f t="shared" si="118"/>
        <v>0</v>
      </c>
    </row>
    <row r="665" spans="1:25" ht="153.75" customHeight="1" x14ac:dyDescent="0.25">
      <c r="A665" s="67">
        <v>11</v>
      </c>
      <c r="B665" s="68" t="s">
        <v>37</v>
      </c>
      <c r="C665" s="142"/>
      <c r="D665" s="144"/>
      <c r="E665" s="69"/>
      <c r="F665" s="70"/>
      <c r="G665" s="71"/>
      <c r="H665" s="72"/>
      <c r="I665" s="71"/>
      <c r="J665" s="73"/>
      <c r="K665" s="57">
        <f t="shared" si="114"/>
        <v>0</v>
      </c>
      <c r="L665" s="58">
        <f t="shared" si="114"/>
        <v>0</v>
      </c>
      <c r="M665" s="74"/>
      <c r="N665" s="75"/>
      <c r="O665" s="74"/>
      <c r="P665" s="75"/>
      <c r="Q665" s="76"/>
      <c r="R665" s="77"/>
      <c r="S665" s="76"/>
      <c r="T665" s="77"/>
      <c r="U665" s="57">
        <f t="shared" si="115"/>
        <v>0</v>
      </c>
      <c r="V665" s="63">
        <f t="shared" si="115"/>
        <v>0</v>
      </c>
      <c r="W665" s="64">
        <f t="shared" si="116"/>
        <v>0</v>
      </c>
      <c r="X665" s="65">
        <f t="shared" si="117"/>
        <v>0</v>
      </c>
      <c r="Y665" s="66">
        <f t="shared" si="118"/>
        <v>0</v>
      </c>
    </row>
    <row r="666" spans="1:25" ht="87" customHeight="1" x14ac:dyDescent="0.25">
      <c r="A666" s="67">
        <v>12</v>
      </c>
      <c r="B666" s="68" t="s">
        <v>38</v>
      </c>
      <c r="C666" s="142"/>
      <c r="D666" s="144"/>
      <c r="E666" s="69"/>
      <c r="F666" s="70"/>
      <c r="G666" s="71"/>
      <c r="H666" s="72"/>
      <c r="I666" s="71"/>
      <c r="J666" s="73"/>
      <c r="K666" s="57">
        <f t="shared" si="114"/>
        <v>0</v>
      </c>
      <c r="L666" s="58">
        <f t="shared" si="114"/>
        <v>0</v>
      </c>
      <c r="M666" s="74"/>
      <c r="N666" s="75"/>
      <c r="O666" s="74"/>
      <c r="P666" s="75"/>
      <c r="Q666" s="76"/>
      <c r="R666" s="77"/>
      <c r="S666" s="76"/>
      <c r="T666" s="77"/>
      <c r="U666" s="57">
        <f t="shared" si="115"/>
        <v>0</v>
      </c>
      <c r="V666" s="63">
        <f t="shared" si="115"/>
        <v>0</v>
      </c>
      <c r="W666" s="64">
        <f t="shared" si="116"/>
        <v>0</v>
      </c>
      <c r="X666" s="65">
        <f t="shared" si="117"/>
        <v>0</v>
      </c>
      <c r="Y666" s="66">
        <f t="shared" si="118"/>
        <v>0</v>
      </c>
    </row>
    <row r="667" spans="1:25" ht="62.25" customHeight="1" thickBot="1" x14ac:dyDescent="0.3">
      <c r="A667" s="78">
        <v>13</v>
      </c>
      <c r="B667" s="79" t="s">
        <v>39</v>
      </c>
      <c r="C667" s="143"/>
      <c r="D667" s="145"/>
      <c r="E667" s="80"/>
      <c r="F667" s="81"/>
      <c r="G667" s="82"/>
      <c r="H667" s="83"/>
      <c r="I667" s="82"/>
      <c r="J667" s="84"/>
      <c r="K667" s="85">
        <f t="shared" si="114"/>
        <v>0</v>
      </c>
      <c r="L667" s="86">
        <f t="shared" si="114"/>
        <v>0</v>
      </c>
      <c r="M667" s="87"/>
      <c r="N667" s="88"/>
      <c r="O667" s="87"/>
      <c r="P667" s="88"/>
      <c r="Q667" s="89"/>
      <c r="R667" s="90"/>
      <c r="S667" s="89"/>
      <c r="T667" s="90"/>
      <c r="U667" s="57">
        <f t="shared" si="115"/>
        <v>0</v>
      </c>
      <c r="V667" s="63">
        <f t="shared" si="115"/>
        <v>0</v>
      </c>
      <c r="W667" s="64">
        <f t="shared" si="116"/>
        <v>0</v>
      </c>
      <c r="X667" s="65">
        <f t="shared" si="117"/>
        <v>0</v>
      </c>
      <c r="Y667" s="66">
        <f t="shared" si="118"/>
        <v>0</v>
      </c>
    </row>
    <row r="668" spans="1:25" ht="29.25" customHeight="1" thickBot="1" x14ac:dyDescent="0.3">
      <c r="A668" s="123" t="s">
        <v>118</v>
      </c>
      <c r="B668" s="124"/>
      <c r="C668" s="91">
        <f>C655</f>
        <v>12860530.079999998</v>
      </c>
      <c r="D668" s="91">
        <f>D655</f>
        <v>4832945.0299999993</v>
      </c>
      <c r="E668" s="92">
        <f>SUM(E655:E667)</f>
        <v>25</v>
      </c>
      <c r="F668" s="93">
        <f>SUM(F655:F667)</f>
        <v>3540090.86</v>
      </c>
      <c r="G668" s="92">
        <f>SUM(G655:G667)</f>
        <v>9</v>
      </c>
      <c r="H668" s="93">
        <f>SUM(H655:H667)</f>
        <v>1257690.1399999999</v>
      </c>
      <c r="I668" s="92">
        <f t="shared" ref="I668:V668" si="119">SUM(I655:I667)</f>
        <v>114</v>
      </c>
      <c r="J668" s="93">
        <f t="shared" si="119"/>
        <v>11602839.939999999</v>
      </c>
      <c r="K668" s="92">
        <f t="shared" si="119"/>
        <v>123</v>
      </c>
      <c r="L668" s="93">
        <f t="shared" si="119"/>
        <v>12860530.079999998</v>
      </c>
      <c r="M668" s="92">
        <f t="shared" si="119"/>
        <v>0</v>
      </c>
      <c r="N668" s="94">
        <f t="shared" si="119"/>
        <v>0</v>
      </c>
      <c r="O668" s="95">
        <f t="shared" si="119"/>
        <v>13</v>
      </c>
      <c r="P668" s="96">
        <f t="shared" si="119"/>
        <v>1052358.74</v>
      </c>
      <c r="Q668" s="95">
        <f t="shared" si="119"/>
        <v>9</v>
      </c>
      <c r="R668" s="97">
        <f t="shared" si="119"/>
        <v>1209342.3500000001</v>
      </c>
      <c r="S668" s="95">
        <f t="shared" si="119"/>
        <v>98</v>
      </c>
      <c r="T668" s="97">
        <f t="shared" si="119"/>
        <v>6818242.6999999993</v>
      </c>
      <c r="U668" s="95">
        <f t="shared" si="119"/>
        <v>107</v>
      </c>
      <c r="V668" s="97">
        <f t="shared" si="119"/>
        <v>8027585.0499999989</v>
      </c>
      <c r="W668" s="98">
        <f>IFERROR(R668/H668,0)</f>
        <v>0.96155826585394089</v>
      </c>
      <c r="X668" s="99">
        <f t="shared" si="117"/>
        <v>0.67833405275777681</v>
      </c>
      <c r="Y668" s="99">
        <f t="shared" si="118"/>
        <v>0.70603184577287659</v>
      </c>
    </row>
    <row r="669" spans="1:25" ht="29.25" customHeight="1" thickBot="1" x14ac:dyDescent="0.3">
      <c r="A669" s="100"/>
      <c r="B669" s="101" t="s">
        <v>28</v>
      </c>
      <c r="C669" s="102"/>
      <c r="D669" s="102"/>
      <c r="E669" s="102"/>
      <c r="F669" s="102"/>
      <c r="G669" s="102"/>
      <c r="H669" s="102"/>
      <c r="I669" s="102"/>
      <c r="J669" s="102"/>
      <c r="K669" s="102"/>
      <c r="L669" s="102"/>
      <c r="M669" s="102"/>
      <c r="N669" s="102"/>
      <c r="O669" s="102"/>
      <c r="P669" s="102"/>
      <c r="Q669" s="102"/>
      <c r="R669" s="102"/>
      <c r="S669" s="102"/>
      <c r="T669" s="102"/>
      <c r="U669" s="102"/>
      <c r="V669" s="103">
        <v>8082427.6600000001</v>
      </c>
      <c r="W669" s="104"/>
      <c r="X669" s="104"/>
      <c r="Y669" s="105"/>
    </row>
    <row r="670" spans="1:25" ht="29.25" customHeight="1" thickBot="1" x14ac:dyDescent="0.45">
      <c r="A670" s="106"/>
      <c r="B670" s="106"/>
      <c r="C670" s="107"/>
      <c r="D670" s="107"/>
      <c r="E670" s="108"/>
      <c r="F670" s="107"/>
      <c r="G670" s="108"/>
      <c r="H670" s="109"/>
      <c r="I670" s="110"/>
      <c r="J670" s="109"/>
      <c r="K670" s="111"/>
      <c r="L670" s="109"/>
      <c r="M670" s="110"/>
      <c r="N670" s="109"/>
      <c r="O670" s="110"/>
      <c r="P670" s="109"/>
      <c r="Q670" s="110"/>
      <c r="R670" s="109"/>
      <c r="S670" s="110"/>
      <c r="T670" s="112" t="s">
        <v>119</v>
      </c>
      <c r="U670" s="113">
        <v>4.4112999999999998</v>
      </c>
      <c r="V670" s="114">
        <f>(V668+P668)/U670</f>
        <v>2058337.4039398816</v>
      </c>
      <c r="W670" s="115"/>
      <c r="X670" s="115"/>
      <c r="Y670" s="116"/>
    </row>
    <row r="671" spans="1:25" ht="15.75" thickTop="1" x14ac:dyDescent="0.25">
      <c r="A671" s="125" t="s">
        <v>120</v>
      </c>
      <c r="B671" s="126"/>
      <c r="C671" s="126"/>
      <c r="D671" s="126"/>
      <c r="E671" s="126"/>
      <c r="F671" s="126"/>
      <c r="G671" s="126"/>
      <c r="H671" s="126"/>
      <c r="I671" s="126"/>
      <c r="J671" s="126"/>
      <c r="K671" s="126"/>
      <c r="L671" s="126"/>
      <c r="M671" s="126"/>
      <c r="N671" s="126"/>
      <c r="O671" s="127"/>
      <c r="P671" s="117"/>
      <c r="U671" s="21"/>
    </row>
    <row r="672" spans="1:25" ht="18.75" x14ac:dyDescent="0.3">
      <c r="A672" s="128"/>
      <c r="B672" s="129"/>
      <c r="C672" s="129"/>
      <c r="D672" s="129"/>
      <c r="E672" s="129"/>
      <c r="F672" s="129"/>
      <c r="G672" s="129"/>
      <c r="H672" s="129"/>
      <c r="I672" s="129"/>
      <c r="J672" s="129"/>
      <c r="K672" s="129"/>
      <c r="L672" s="129"/>
      <c r="M672" s="129"/>
      <c r="N672" s="129"/>
      <c r="O672" s="130"/>
      <c r="P672" s="117"/>
      <c r="T672" s="118"/>
      <c r="U672" s="21"/>
    </row>
    <row r="673" spans="1:25" ht="15.75" x14ac:dyDescent="0.25">
      <c r="A673" s="128"/>
      <c r="B673" s="129"/>
      <c r="C673" s="129"/>
      <c r="D673" s="129"/>
      <c r="E673" s="129"/>
      <c r="F673" s="129"/>
      <c r="G673" s="129"/>
      <c r="H673" s="129"/>
      <c r="I673" s="129"/>
      <c r="J673" s="129"/>
      <c r="K673" s="129"/>
      <c r="L673" s="129"/>
      <c r="M673" s="129"/>
      <c r="N673" s="129"/>
      <c r="O673" s="130"/>
      <c r="P673" s="117"/>
      <c r="S673" s="119"/>
      <c r="T673" s="120"/>
      <c r="U673" s="21"/>
    </row>
    <row r="674" spans="1:25" ht="15.75" x14ac:dyDescent="0.25">
      <c r="A674" s="128"/>
      <c r="B674" s="129"/>
      <c r="C674" s="129"/>
      <c r="D674" s="129"/>
      <c r="E674" s="129"/>
      <c r="F674" s="129"/>
      <c r="G674" s="129"/>
      <c r="H674" s="129"/>
      <c r="I674" s="129"/>
      <c r="J674" s="129"/>
      <c r="K674" s="129"/>
      <c r="L674" s="129"/>
      <c r="M674" s="129"/>
      <c r="N674" s="129"/>
      <c r="O674" s="130"/>
      <c r="P674" s="117"/>
      <c r="S674" s="119"/>
      <c r="T674" s="121"/>
      <c r="U674" s="21"/>
    </row>
    <row r="675" spans="1:25" ht="15.75" x14ac:dyDescent="0.25">
      <c r="A675" s="128"/>
      <c r="B675" s="129"/>
      <c r="C675" s="129"/>
      <c r="D675" s="129"/>
      <c r="E675" s="129"/>
      <c r="F675" s="129"/>
      <c r="G675" s="129"/>
      <c r="H675" s="129"/>
      <c r="I675" s="129"/>
      <c r="J675" s="129"/>
      <c r="K675" s="129"/>
      <c r="L675" s="129"/>
      <c r="M675" s="129"/>
      <c r="N675" s="129"/>
      <c r="O675" s="130"/>
      <c r="P675" s="117"/>
      <c r="S675" s="119"/>
      <c r="T675" s="121"/>
      <c r="U675" s="21"/>
    </row>
    <row r="676" spans="1:25" ht="15.75" x14ac:dyDescent="0.25">
      <c r="A676" s="128"/>
      <c r="B676" s="129"/>
      <c r="C676" s="129"/>
      <c r="D676" s="129"/>
      <c r="E676" s="129"/>
      <c r="F676" s="129"/>
      <c r="G676" s="129"/>
      <c r="H676" s="129"/>
      <c r="I676" s="129"/>
      <c r="J676" s="129"/>
      <c r="K676" s="129"/>
      <c r="L676" s="129"/>
      <c r="M676" s="129"/>
      <c r="N676" s="129"/>
      <c r="O676" s="130"/>
      <c r="P676" s="117"/>
      <c r="S676" s="119"/>
      <c r="T676" s="121"/>
      <c r="U676" s="21"/>
    </row>
    <row r="677" spans="1:25" ht="15.75" x14ac:dyDescent="0.25">
      <c r="A677" s="128"/>
      <c r="B677" s="129"/>
      <c r="C677" s="129"/>
      <c r="D677" s="129"/>
      <c r="E677" s="129"/>
      <c r="F677" s="129"/>
      <c r="G677" s="129"/>
      <c r="H677" s="129"/>
      <c r="I677" s="129"/>
      <c r="J677" s="129"/>
      <c r="K677" s="129"/>
      <c r="L677" s="129"/>
      <c r="M677" s="129"/>
      <c r="N677" s="129"/>
      <c r="O677" s="130"/>
      <c r="P677" s="117"/>
      <c r="S677" s="119"/>
      <c r="T677" s="122"/>
      <c r="U677" s="21"/>
    </row>
    <row r="678" spans="1:25" x14ac:dyDescent="0.25">
      <c r="A678" s="128"/>
      <c r="B678" s="129"/>
      <c r="C678" s="129"/>
      <c r="D678" s="129"/>
      <c r="E678" s="129"/>
      <c r="F678" s="129"/>
      <c r="G678" s="129"/>
      <c r="H678" s="129"/>
      <c r="I678" s="129"/>
      <c r="J678" s="129"/>
      <c r="K678" s="129"/>
      <c r="L678" s="129"/>
      <c r="M678" s="129"/>
      <c r="N678" s="129"/>
      <c r="O678" s="130"/>
      <c r="P678" s="117"/>
      <c r="U678" s="21"/>
    </row>
    <row r="679" spans="1:25" ht="15.75" thickBot="1" x14ac:dyDescent="0.3">
      <c r="A679" s="131"/>
      <c r="B679" s="132"/>
      <c r="C679" s="132"/>
      <c r="D679" s="132"/>
      <c r="E679" s="132"/>
      <c r="F679" s="132"/>
      <c r="G679" s="132"/>
      <c r="H679" s="132"/>
      <c r="I679" s="132"/>
      <c r="J679" s="132"/>
      <c r="K679" s="132"/>
      <c r="L679" s="132"/>
      <c r="M679" s="132"/>
      <c r="N679" s="132"/>
      <c r="O679" s="133"/>
      <c r="P679" s="117"/>
      <c r="U679" s="21"/>
    </row>
    <row r="680" spans="1:25" ht="15.75" thickTop="1" x14ac:dyDescent="0.25">
      <c r="K680" s="21"/>
      <c r="U680" s="21"/>
    </row>
    <row r="683" spans="1:25" ht="26.25" x14ac:dyDescent="0.4">
      <c r="A683" s="25"/>
      <c r="B683" s="26" t="s">
        <v>140</v>
      </c>
      <c r="C683" s="27"/>
      <c r="D683" s="27"/>
      <c r="E683" s="27"/>
      <c r="F683" s="28"/>
      <c r="G683" s="27"/>
      <c r="H683" s="28"/>
      <c r="I683" s="29"/>
      <c r="J683" s="28"/>
      <c r="K683" s="29"/>
      <c r="L683" s="28"/>
      <c r="M683" s="29"/>
      <c r="N683" s="28"/>
      <c r="O683" s="27"/>
      <c r="P683" s="28"/>
      <c r="Q683" s="27"/>
      <c r="R683" s="28"/>
      <c r="S683" s="29"/>
      <c r="T683" s="28"/>
      <c r="U683" s="27"/>
      <c r="V683" s="28"/>
      <c r="W683" s="28"/>
      <c r="X683" s="29"/>
      <c r="Y683" s="28"/>
    </row>
    <row r="684" spans="1:25" ht="15.75" thickBot="1" x14ac:dyDescent="0.3"/>
    <row r="685" spans="1:25" ht="52.5" customHeight="1" thickBot="1" x14ac:dyDescent="0.3">
      <c r="A685" s="169" t="s">
        <v>159</v>
      </c>
      <c r="B685" s="170"/>
      <c r="C685" s="173" t="s">
        <v>102</v>
      </c>
      <c r="D685" s="174"/>
      <c r="E685" s="175" t="s">
        <v>0</v>
      </c>
      <c r="F685" s="176"/>
      <c r="G685" s="177" t="s">
        <v>103</v>
      </c>
      <c r="H685" s="177"/>
      <c r="I685" s="177"/>
      <c r="J685" s="177"/>
      <c r="K685" s="177"/>
      <c r="L685" s="178"/>
      <c r="M685" s="179" t="s">
        <v>104</v>
      </c>
      <c r="N685" s="180"/>
      <c r="O685" s="180"/>
      <c r="P685" s="181"/>
      <c r="Q685" s="154" t="s">
        <v>105</v>
      </c>
      <c r="R685" s="152"/>
      <c r="S685" s="152"/>
      <c r="T685" s="152"/>
      <c r="U685" s="152"/>
      <c r="V685" s="153"/>
      <c r="W685" s="155" t="s">
        <v>106</v>
      </c>
      <c r="X685" s="156"/>
      <c r="Y685" s="138"/>
    </row>
    <row r="686" spans="1:25" ht="52.5" customHeight="1" thickBot="1" x14ac:dyDescent="0.3">
      <c r="A686" s="171"/>
      <c r="B686" s="172"/>
      <c r="C686" s="157" t="s">
        <v>107</v>
      </c>
      <c r="D686" s="159" t="s">
        <v>108</v>
      </c>
      <c r="E686" s="161" t="s">
        <v>10</v>
      </c>
      <c r="F686" s="161" t="s">
        <v>11</v>
      </c>
      <c r="G686" s="163" t="s">
        <v>12</v>
      </c>
      <c r="H686" s="165" t="s">
        <v>13</v>
      </c>
      <c r="I686" s="165" t="s">
        <v>14</v>
      </c>
      <c r="J686" s="167" t="s">
        <v>15</v>
      </c>
      <c r="K686" s="146" t="s">
        <v>2</v>
      </c>
      <c r="L686" s="147"/>
      <c r="M686" s="148" t="s">
        <v>109</v>
      </c>
      <c r="N686" s="149"/>
      <c r="O686" s="148" t="s">
        <v>110</v>
      </c>
      <c r="P686" s="149"/>
      <c r="Q686" s="150" t="s">
        <v>111</v>
      </c>
      <c r="R686" s="151"/>
      <c r="S686" s="152" t="s">
        <v>112</v>
      </c>
      <c r="T686" s="153"/>
      <c r="U686" s="154" t="s">
        <v>2</v>
      </c>
      <c r="V686" s="153"/>
      <c r="W686" s="134" t="s">
        <v>113</v>
      </c>
      <c r="X686" s="136" t="s">
        <v>114</v>
      </c>
      <c r="Y686" s="138" t="s">
        <v>115</v>
      </c>
    </row>
    <row r="687" spans="1:25" ht="139.5" customHeight="1" thickBot="1" x14ac:dyDescent="0.3">
      <c r="A687" s="171"/>
      <c r="B687" s="172"/>
      <c r="C687" s="158"/>
      <c r="D687" s="160"/>
      <c r="E687" s="162"/>
      <c r="F687" s="162"/>
      <c r="G687" s="164"/>
      <c r="H687" s="166"/>
      <c r="I687" s="166"/>
      <c r="J687" s="168"/>
      <c r="K687" s="30" t="s">
        <v>16</v>
      </c>
      <c r="L687" s="31" t="s">
        <v>17</v>
      </c>
      <c r="M687" s="32" t="s">
        <v>18</v>
      </c>
      <c r="N687" s="33" t="s">
        <v>19</v>
      </c>
      <c r="O687" s="32" t="s">
        <v>20</v>
      </c>
      <c r="P687" s="33" t="s">
        <v>21</v>
      </c>
      <c r="Q687" s="34" t="s">
        <v>12</v>
      </c>
      <c r="R687" s="35" t="s">
        <v>13</v>
      </c>
      <c r="S687" s="36" t="s">
        <v>22</v>
      </c>
      <c r="T687" s="37" t="s">
        <v>23</v>
      </c>
      <c r="U687" s="38" t="s">
        <v>24</v>
      </c>
      <c r="V687" s="39" t="s">
        <v>25</v>
      </c>
      <c r="W687" s="135"/>
      <c r="X687" s="137"/>
      <c r="Y687" s="139"/>
    </row>
    <row r="688" spans="1:25" ht="38.25" customHeight="1" thickBot="1" x14ac:dyDescent="0.3">
      <c r="A688" s="140">
        <v>1</v>
      </c>
      <c r="B688" s="141"/>
      <c r="C688" s="40">
        <v>2</v>
      </c>
      <c r="D688" s="41">
        <v>3</v>
      </c>
      <c r="E688" s="42">
        <v>4</v>
      </c>
      <c r="F688" s="43">
        <v>5</v>
      </c>
      <c r="G688" s="44">
        <v>6</v>
      </c>
      <c r="H688" s="45">
        <v>7</v>
      </c>
      <c r="I688" s="45">
        <v>8</v>
      </c>
      <c r="J688" s="45">
        <v>9</v>
      </c>
      <c r="K688" s="45">
        <v>10</v>
      </c>
      <c r="L688" s="45">
        <v>11</v>
      </c>
      <c r="M688" s="46">
        <v>12</v>
      </c>
      <c r="N688" s="46">
        <v>13</v>
      </c>
      <c r="O688" s="46">
        <v>14</v>
      </c>
      <c r="P688" s="46">
        <v>15</v>
      </c>
      <c r="Q688" s="47">
        <v>16</v>
      </c>
      <c r="R688" s="47">
        <v>17</v>
      </c>
      <c r="S688" s="47">
        <v>18</v>
      </c>
      <c r="T688" s="47">
        <v>19</v>
      </c>
      <c r="U688" s="47">
        <v>20</v>
      </c>
      <c r="V688" s="47">
        <v>21</v>
      </c>
      <c r="W688" s="48">
        <v>22</v>
      </c>
      <c r="X688" s="48">
        <v>23</v>
      </c>
      <c r="Y688" s="49">
        <v>24</v>
      </c>
    </row>
    <row r="689" spans="1:25" ht="108.75" customHeight="1" x14ac:dyDescent="0.25">
      <c r="A689" s="50">
        <v>1</v>
      </c>
      <c r="B689" s="51" t="s">
        <v>116</v>
      </c>
      <c r="C689" s="142">
        <f>L702</f>
        <v>3377684.1399999997</v>
      </c>
      <c r="D689" s="144">
        <f>C689-V702</f>
        <v>450036.97999999952</v>
      </c>
      <c r="E689" s="52"/>
      <c r="F689" s="53"/>
      <c r="G689" s="54"/>
      <c r="H689" s="55"/>
      <c r="I689" s="54"/>
      <c r="J689" s="56"/>
      <c r="K689" s="57">
        <f>G689+I689</f>
        <v>0</v>
      </c>
      <c r="L689" s="58">
        <f>H689+J689</f>
        <v>0</v>
      </c>
      <c r="M689" s="59"/>
      <c r="N689" s="60"/>
      <c r="O689" s="59"/>
      <c r="P689" s="60"/>
      <c r="Q689" s="61"/>
      <c r="R689" s="62"/>
      <c r="S689" s="61"/>
      <c r="T689" s="62"/>
      <c r="U689" s="57">
        <f>Q689+S689</f>
        <v>0</v>
      </c>
      <c r="V689" s="63">
        <f>R689+T689</f>
        <v>0</v>
      </c>
      <c r="W689" s="64">
        <f>IFERROR(R689/H689,0)</f>
        <v>0</v>
      </c>
      <c r="X689" s="65">
        <f>IFERROR((T689+P689)/J689,0)</f>
        <v>0</v>
      </c>
      <c r="Y689" s="66">
        <f>IFERROR((V689+P689)/L689,0)</f>
        <v>0</v>
      </c>
    </row>
    <row r="690" spans="1:25" ht="87" customHeight="1" x14ac:dyDescent="0.25">
      <c r="A690" s="67">
        <v>2</v>
      </c>
      <c r="B690" s="68" t="s">
        <v>54</v>
      </c>
      <c r="C690" s="142"/>
      <c r="D690" s="144"/>
      <c r="E690" s="69">
        <v>0</v>
      </c>
      <c r="F690" s="70">
        <v>0</v>
      </c>
      <c r="G690" s="71">
        <v>0</v>
      </c>
      <c r="H690" s="72">
        <v>0</v>
      </c>
      <c r="I690" s="71">
        <v>92</v>
      </c>
      <c r="J690" s="73">
        <v>2220529.4699999997</v>
      </c>
      <c r="K690" s="57">
        <f t="shared" ref="K690:L701" si="120">G690+I690</f>
        <v>92</v>
      </c>
      <c r="L690" s="58">
        <f t="shared" si="120"/>
        <v>2220529.4699999997</v>
      </c>
      <c r="M690" s="74">
        <v>0</v>
      </c>
      <c r="N690" s="75">
        <v>0</v>
      </c>
      <c r="O690" s="74">
        <v>0</v>
      </c>
      <c r="P690" s="75">
        <v>0</v>
      </c>
      <c r="Q690" s="76">
        <v>0</v>
      </c>
      <c r="R690" s="77">
        <v>0</v>
      </c>
      <c r="S690" s="76">
        <v>93</v>
      </c>
      <c r="T690" s="77">
        <v>1954129.1099999999</v>
      </c>
      <c r="U690" s="57">
        <f t="shared" ref="U690:V701" si="121">Q690+S690</f>
        <v>93</v>
      </c>
      <c r="V690" s="63">
        <f>R690+T690</f>
        <v>1954129.1099999999</v>
      </c>
      <c r="W690" s="64">
        <f t="shared" ref="W690:W701" si="122">IFERROR(R690/H690,0)</f>
        <v>0</v>
      </c>
      <c r="X690" s="65">
        <f t="shared" ref="X690:X702" si="123">IFERROR((T690+P690)/J690,0)</f>
        <v>0.88002845105226191</v>
      </c>
      <c r="Y690" s="66">
        <f t="shared" ref="Y690:Y702" si="124">IFERROR((V690+P690)/L690,0)</f>
        <v>0.88002845105226191</v>
      </c>
    </row>
    <row r="691" spans="1:25" ht="85.5" customHeight="1" x14ac:dyDescent="0.25">
      <c r="A691" s="67">
        <v>3</v>
      </c>
      <c r="B691" s="68" t="s">
        <v>172</v>
      </c>
      <c r="C691" s="142"/>
      <c r="D691" s="144"/>
      <c r="E691" s="69"/>
      <c r="F691" s="70"/>
      <c r="G691" s="71"/>
      <c r="H691" s="72"/>
      <c r="I691" s="71"/>
      <c r="J691" s="73"/>
      <c r="K691" s="57">
        <f t="shared" si="120"/>
        <v>0</v>
      </c>
      <c r="L691" s="58">
        <f t="shared" si="120"/>
        <v>0</v>
      </c>
      <c r="M691" s="74"/>
      <c r="N691" s="75"/>
      <c r="O691" s="74"/>
      <c r="P691" s="75"/>
      <c r="Q691" s="76"/>
      <c r="R691" s="77"/>
      <c r="S691" s="76"/>
      <c r="T691" s="77"/>
      <c r="U691" s="57">
        <f t="shared" si="121"/>
        <v>0</v>
      </c>
      <c r="V691" s="63">
        <f t="shared" si="121"/>
        <v>0</v>
      </c>
      <c r="W691" s="64">
        <f t="shared" si="122"/>
        <v>0</v>
      </c>
      <c r="X691" s="65">
        <f t="shared" si="123"/>
        <v>0</v>
      </c>
      <c r="Y691" s="66">
        <f t="shared" si="124"/>
        <v>0</v>
      </c>
    </row>
    <row r="692" spans="1:25" ht="137.25" customHeight="1" x14ac:dyDescent="0.25">
      <c r="A692" s="67">
        <v>4</v>
      </c>
      <c r="B692" s="68" t="s">
        <v>32</v>
      </c>
      <c r="C692" s="142"/>
      <c r="D692" s="144"/>
      <c r="E692" s="69"/>
      <c r="F692" s="70"/>
      <c r="G692" s="71"/>
      <c r="H692" s="72"/>
      <c r="I692" s="71"/>
      <c r="J692" s="73"/>
      <c r="K692" s="57">
        <f t="shared" si="120"/>
        <v>0</v>
      </c>
      <c r="L692" s="58">
        <f t="shared" si="120"/>
        <v>0</v>
      </c>
      <c r="M692" s="74"/>
      <c r="N692" s="75"/>
      <c r="O692" s="74"/>
      <c r="P692" s="75"/>
      <c r="Q692" s="76"/>
      <c r="R692" s="77"/>
      <c r="S692" s="76"/>
      <c r="T692" s="77"/>
      <c r="U692" s="57">
        <f t="shared" si="121"/>
        <v>0</v>
      </c>
      <c r="V692" s="63">
        <f t="shared" si="121"/>
        <v>0</v>
      </c>
      <c r="W692" s="64">
        <f t="shared" si="122"/>
        <v>0</v>
      </c>
      <c r="X692" s="65">
        <f t="shared" si="123"/>
        <v>0</v>
      </c>
      <c r="Y692" s="66">
        <f t="shared" si="124"/>
        <v>0</v>
      </c>
    </row>
    <row r="693" spans="1:25" ht="171.75" customHeight="1" x14ac:dyDescent="0.25">
      <c r="A693" s="67">
        <v>5</v>
      </c>
      <c r="B693" s="68" t="s">
        <v>71</v>
      </c>
      <c r="C693" s="142"/>
      <c r="D693" s="144"/>
      <c r="E693" s="69">
        <v>8</v>
      </c>
      <c r="F693" s="70">
        <v>1106487.0900000001</v>
      </c>
      <c r="G693" s="71">
        <v>3</v>
      </c>
      <c r="H693" s="72">
        <v>260954.51</v>
      </c>
      <c r="I693" s="71">
        <v>19</v>
      </c>
      <c r="J693" s="73">
        <v>896200.16</v>
      </c>
      <c r="K693" s="57">
        <f t="shared" si="120"/>
        <v>22</v>
      </c>
      <c r="L693" s="58">
        <f t="shared" si="120"/>
        <v>1157154.67</v>
      </c>
      <c r="M693" s="74">
        <v>0</v>
      </c>
      <c r="N693" s="75">
        <v>0</v>
      </c>
      <c r="O693" s="74">
        <v>0</v>
      </c>
      <c r="P693" s="75">
        <v>0</v>
      </c>
      <c r="Q693" s="76">
        <v>3</v>
      </c>
      <c r="R693" s="77">
        <v>230038.43</v>
      </c>
      <c r="S693" s="76">
        <v>20</v>
      </c>
      <c r="T693" s="77">
        <v>743479.62</v>
      </c>
      <c r="U693" s="57">
        <f t="shared" si="121"/>
        <v>23</v>
      </c>
      <c r="V693" s="63">
        <f t="shared" si="121"/>
        <v>973518.05</v>
      </c>
      <c r="W693" s="64">
        <f t="shared" si="122"/>
        <v>0.88152693739610011</v>
      </c>
      <c r="X693" s="65">
        <f t="shared" si="123"/>
        <v>0.82959103689515068</v>
      </c>
      <c r="Y693" s="66">
        <f t="shared" si="124"/>
        <v>0.84130330649747986</v>
      </c>
    </row>
    <row r="694" spans="1:25" ht="116.25" customHeight="1" x14ac:dyDescent="0.25">
      <c r="A694" s="67">
        <v>6</v>
      </c>
      <c r="B694" s="68" t="s">
        <v>33</v>
      </c>
      <c r="C694" s="142"/>
      <c r="D694" s="144"/>
      <c r="E694" s="69"/>
      <c r="F694" s="70"/>
      <c r="G694" s="71"/>
      <c r="H694" s="72"/>
      <c r="I694" s="71"/>
      <c r="J694" s="73"/>
      <c r="K694" s="57">
        <f t="shared" si="120"/>
        <v>0</v>
      </c>
      <c r="L694" s="58">
        <f t="shared" si="120"/>
        <v>0</v>
      </c>
      <c r="M694" s="74"/>
      <c r="N694" s="75"/>
      <c r="O694" s="74"/>
      <c r="P694" s="75"/>
      <c r="Q694" s="76"/>
      <c r="R694" s="77"/>
      <c r="S694" s="76"/>
      <c r="T694" s="77"/>
      <c r="U694" s="57">
        <f t="shared" si="121"/>
        <v>0</v>
      </c>
      <c r="V694" s="63">
        <f t="shared" si="121"/>
        <v>0</v>
      </c>
      <c r="W694" s="64">
        <f t="shared" si="122"/>
        <v>0</v>
      </c>
      <c r="X694" s="65">
        <f t="shared" si="123"/>
        <v>0</v>
      </c>
      <c r="Y694" s="66">
        <f t="shared" si="124"/>
        <v>0</v>
      </c>
    </row>
    <row r="695" spans="1:25" ht="65.25" customHeight="1" x14ac:dyDescent="0.25">
      <c r="A695" s="67">
        <v>7</v>
      </c>
      <c r="B695" s="68" t="s">
        <v>34</v>
      </c>
      <c r="C695" s="142"/>
      <c r="D695" s="144"/>
      <c r="E695" s="69"/>
      <c r="F695" s="70"/>
      <c r="G695" s="71"/>
      <c r="H695" s="72"/>
      <c r="I695" s="71"/>
      <c r="J695" s="73"/>
      <c r="K695" s="57">
        <f t="shared" si="120"/>
        <v>0</v>
      </c>
      <c r="L695" s="58">
        <f t="shared" si="120"/>
        <v>0</v>
      </c>
      <c r="M695" s="74"/>
      <c r="N695" s="75"/>
      <c r="O695" s="74"/>
      <c r="P695" s="75"/>
      <c r="Q695" s="76"/>
      <c r="R695" s="77"/>
      <c r="S695" s="76"/>
      <c r="T695" s="77"/>
      <c r="U695" s="57">
        <f t="shared" si="121"/>
        <v>0</v>
      </c>
      <c r="V695" s="63">
        <f t="shared" si="121"/>
        <v>0</v>
      </c>
      <c r="W695" s="64">
        <f t="shared" si="122"/>
        <v>0</v>
      </c>
      <c r="X695" s="65">
        <f t="shared" si="123"/>
        <v>0</v>
      </c>
      <c r="Y695" s="66">
        <f t="shared" si="124"/>
        <v>0</v>
      </c>
    </row>
    <row r="696" spans="1:25" ht="59.25" customHeight="1" x14ac:dyDescent="0.25">
      <c r="A696" s="67">
        <v>8</v>
      </c>
      <c r="B696" s="68" t="s">
        <v>117</v>
      </c>
      <c r="C696" s="142"/>
      <c r="D696" s="144"/>
      <c r="E696" s="69"/>
      <c r="F696" s="70"/>
      <c r="G696" s="71"/>
      <c r="H696" s="72"/>
      <c r="I696" s="71"/>
      <c r="J696" s="73"/>
      <c r="K696" s="57">
        <f t="shared" si="120"/>
        <v>0</v>
      </c>
      <c r="L696" s="58">
        <f t="shared" si="120"/>
        <v>0</v>
      </c>
      <c r="M696" s="74"/>
      <c r="N696" s="75"/>
      <c r="O696" s="74"/>
      <c r="P696" s="75"/>
      <c r="Q696" s="76"/>
      <c r="R696" s="77"/>
      <c r="S696" s="76"/>
      <c r="T696" s="77"/>
      <c r="U696" s="57">
        <f t="shared" si="121"/>
        <v>0</v>
      </c>
      <c r="V696" s="63">
        <f t="shared" si="121"/>
        <v>0</v>
      </c>
      <c r="W696" s="64">
        <f t="shared" si="122"/>
        <v>0</v>
      </c>
      <c r="X696" s="65">
        <f t="shared" si="123"/>
        <v>0</v>
      </c>
      <c r="Y696" s="66">
        <f t="shared" si="124"/>
        <v>0</v>
      </c>
    </row>
    <row r="697" spans="1:25" ht="71.25" customHeight="1" x14ac:dyDescent="0.25">
      <c r="A697" s="67">
        <v>9</v>
      </c>
      <c r="B697" s="68" t="s">
        <v>35</v>
      </c>
      <c r="C697" s="142"/>
      <c r="D697" s="144"/>
      <c r="E697" s="69"/>
      <c r="F697" s="70"/>
      <c r="G697" s="71"/>
      <c r="H697" s="72"/>
      <c r="I697" s="71"/>
      <c r="J697" s="73"/>
      <c r="K697" s="57">
        <f t="shared" si="120"/>
        <v>0</v>
      </c>
      <c r="L697" s="58">
        <f t="shared" si="120"/>
        <v>0</v>
      </c>
      <c r="M697" s="74"/>
      <c r="N697" s="75"/>
      <c r="O697" s="74"/>
      <c r="P697" s="75"/>
      <c r="Q697" s="76"/>
      <c r="R697" s="77"/>
      <c r="S697" s="76"/>
      <c r="T697" s="77"/>
      <c r="U697" s="57">
        <f t="shared" si="121"/>
        <v>0</v>
      </c>
      <c r="V697" s="63">
        <f t="shared" si="121"/>
        <v>0</v>
      </c>
      <c r="W697" s="64">
        <f t="shared" si="122"/>
        <v>0</v>
      </c>
      <c r="X697" s="65">
        <f t="shared" si="123"/>
        <v>0</v>
      </c>
      <c r="Y697" s="66">
        <f t="shared" si="124"/>
        <v>0</v>
      </c>
    </row>
    <row r="698" spans="1:25" ht="92.25" customHeight="1" x14ac:dyDescent="0.25">
      <c r="A698" s="67">
        <v>10</v>
      </c>
      <c r="B698" s="68" t="s">
        <v>36</v>
      </c>
      <c r="C698" s="142"/>
      <c r="D698" s="144"/>
      <c r="E698" s="69"/>
      <c r="F698" s="70"/>
      <c r="G698" s="71"/>
      <c r="H698" s="72"/>
      <c r="I698" s="71"/>
      <c r="J698" s="73"/>
      <c r="K698" s="57">
        <f t="shared" si="120"/>
        <v>0</v>
      </c>
      <c r="L698" s="58">
        <f t="shared" si="120"/>
        <v>0</v>
      </c>
      <c r="M698" s="74"/>
      <c r="N698" s="75"/>
      <c r="O698" s="74"/>
      <c r="P698" s="75"/>
      <c r="Q698" s="76"/>
      <c r="R698" s="77"/>
      <c r="S698" s="76"/>
      <c r="T698" s="77"/>
      <c r="U698" s="57">
        <f t="shared" si="121"/>
        <v>0</v>
      </c>
      <c r="V698" s="63">
        <f t="shared" si="121"/>
        <v>0</v>
      </c>
      <c r="W698" s="64">
        <f t="shared" si="122"/>
        <v>0</v>
      </c>
      <c r="X698" s="65">
        <f t="shared" si="123"/>
        <v>0</v>
      </c>
      <c r="Y698" s="66">
        <f t="shared" si="124"/>
        <v>0</v>
      </c>
    </row>
    <row r="699" spans="1:25" ht="153.75" customHeight="1" x14ac:dyDescent="0.25">
      <c r="A699" s="67">
        <v>11</v>
      </c>
      <c r="B699" s="68" t="s">
        <v>37</v>
      </c>
      <c r="C699" s="142"/>
      <c r="D699" s="144"/>
      <c r="E699" s="69"/>
      <c r="F699" s="70"/>
      <c r="G699" s="71"/>
      <c r="H699" s="72"/>
      <c r="I699" s="71"/>
      <c r="J699" s="73"/>
      <c r="K699" s="57">
        <f t="shared" si="120"/>
        <v>0</v>
      </c>
      <c r="L699" s="58">
        <f t="shared" si="120"/>
        <v>0</v>
      </c>
      <c r="M699" s="74"/>
      <c r="N699" s="75"/>
      <c r="O699" s="74"/>
      <c r="P699" s="75"/>
      <c r="Q699" s="76"/>
      <c r="R699" s="77"/>
      <c r="S699" s="76"/>
      <c r="T699" s="77"/>
      <c r="U699" s="57">
        <f t="shared" si="121"/>
        <v>0</v>
      </c>
      <c r="V699" s="63">
        <f t="shared" si="121"/>
        <v>0</v>
      </c>
      <c r="W699" s="64">
        <f t="shared" si="122"/>
        <v>0</v>
      </c>
      <c r="X699" s="65">
        <f t="shared" si="123"/>
        <v>0</v>
      </c>
      <c r="Y699" s="66">
        <f t="shared" si="124"/>
        <v>0</v>
      </c>
    </row>
    <row r="700" spans="1:25" ht="87" customHeight="1" x14ac:dyDescent="0.25">
      <c r="A700" s="67">
        <v>12</v>
      </c>
      <c r="B700" s="68" t="s">
        <v>38</v>
      </c>
      <c r="C700" s="142"/>
      <c r="D700" s="144"/>
      <c r="E700" s="69"/>
      <c r="F700" s="70"/>
      <c r="G700" s="71"/>
      <c r="H700" s="72"/>
      <c r="I700" s="71"/>
      <c r="J700" s="73"/>
      <c r="K700" s="57">
        <f t="shared" si="120"/>
        <v>0</v>
      </c>
      <c r="L700" s="58">
        <f t="shared" si="120"/>
        <v>0</v>
      </c>
      <c r="M700" s="74"/>
      <c r="N700" s="75"/>
      <c r="O700" s="74"/>
      <c r="P700" s="75"/>
      <c r="Q700" s="76"/>
      <c r="R700" s="77"/>
      <c r="S700" s="76"/>
      <c r="T700" s="77"/>
      <c r="U700" s="57">
        <f t="shared" si="121"/>
        <v>0</v>
      </c>
      <c r="V700" s="63">
        <f t="shared" si="121"/>
        <v>0</v>
      </c>
      <c r="W700" s="64">
        <f t="shared" si="122"/>
        <v>0</v>
      </c>
      <c r="X700" s="65">
        <f t="shared" si="123"/>
        <v>0</v>
      </c>
      <c r="Y700" s="66">
        <f t="shared" si="124"/>
        <v>0</v>
      </c>
    </row>
    <row r="701" spans="1:25" ht="62.25" customHeight="1" thickBot="1" x14ac:dyDescent="0.3">
      <c r="A701" s="78">
        <v>13</v>
      </c>
      <c r="B701" s="79" t="s">
        <v>39</v>
      </c>
      <c r="C701" s="143"/>
      <c r="D701" s="145"/>
      <c r="E701" s="80"/>
      <c r="F701" s="81"/>
      <c r="G701" s="82"/>
      <c r="H701" s="83"/>
      <c r="I701" s="82"/>
      <c r="J701" s="84"/>
      <c r="K701" s="85">
        <f t="shared" si="120"/>
        <v>0</v>
      </c>
      <c r="L701" s="86">
        <f t="shared" si="120"/>
        <v>0</v>
      </c>
      <c r="M701" s="87"/>
      <c r="N701" s="88"/>
      <c r="O701" s="87"/>
      <c r="P701" s="88"/>
      <c r="Q701" s="89"/>
      <c r="R701" s="90"/>
      <c r="S701" s="89"/>
      <c r="T701" s="90"/>
      <c r="U701" s="57">
        <f t="shared" si="121"/>
        <v>0</v>
      </c>
      <c r="V701" s="63">
        <f t="shared" si="121"/>
        <v>0</v>
      </c>
      <c r="W701" s="64">
        <f t="shared" si="122"/>
        <v>0</v>
      </c>
      <c r="X701" s="65">
        <f t="shared" si="123"/>
        <v>0</v>
      </c>
      <c r="Y701" s="66">
        <f t="shared" si="124"/>
        <v>0</v>
      </c>
    </row>
    <row r="702" spans="1:25" ht="29.25" customHeight="1" thickBot="1" x14ac:dyDescent="0.3">
      <c r="A702" s="123" t="s">
        <v>118</v>
      </c>
      <c r="B702" s="124"/>
      <c r="C702" s="91">
        <f>C689</f>
        <v>3377684.1399999997</v>
      </c>
      <c r="D702" s="91">
        <f>D689</f>
        <v>450036.97999999952</v>
      </c>
      <c r="E702" s="92">
        <f>SUM(E689:E701)</f>
        <v>8</v>
      </c>
      <c r="F702" s="93">
        <f>SUM(F689:F701)</f>
        <v>1106487.0900000001</v>
      </c>
      <c r="G702" s="92">
        <f>SUM(G689:G701)</f>
        <v>3</v>
      </c>
      <c r="H702" s="93">
        <f>SUM(H689:H701)</f>
        <v>260954.51</v>
      </c>
      <c r="I702" s="92">
        <f t="shared" ref="I702:V702" si="125">SUM(I689:I701)</f>
        <v>111</v>
      </c>
      <c r="J702" s="93">
        <f t="shared" si="125"/>
        <v>3116729.63</v>
      </c>
      <c r="K702" s="92">
        <f t="shared" si="125"/>
        <v>114</v>
      </c>
      <c r="L702" s="93">
        <f t="shared" si="125"/>
        <v>3377684.1399999997</v>
      </c>
      <c r="M702" s="92">
        <f t="shared" si="125"/>
        <v>0</v>
      </c>
      <c r="N702" s="94">
        <f t="shared" si="125"/>
        <v>0</v>
      </c>
      <c r="O702" s="95">
        <f t="shared" si="125"/>
        <v>0</v>
      </c>
      <c r="P702" s="96">
        <f t="shared" si="125"/>
        <v>0</v>
      </c>
      <c r="Q702" s="95">
        <f t="shared" si="125"/>
        <v>3</v>
      </c>
      <c r="R702" s="97">
        <f t="shared" si="125"/>
        <v>230038.43</v>
      </c>
      <c r="S702" s="95">
        <f t="shared" si="125"/>
        <v>113</v>
      </c>
      <c r="T702" s="97">
        <f t="shared" si="125"/>
        <v>2697608.73</v>
      </c>
      <c r="U702" s="95">
        <f t="shared" si="125"/>
        <v>116</v>
      </c>
      <c r="V702" s="97">
        <f t="shared" si="125"/>
        <v>2927647.16</v>
      </c>
      <c r="W702" s="98">
        <f>IFERROR(R702/H702,0)</f>
        <v>0.88152693739610011</v>
      </c>
      <c r="X702" s="99">
        <f t="shared" si="123"/>
        <v>0.86552542255646348</v>
      </c>
      <c r="Y702" s="99">
        <f t="shared" si="124"/>
        <v>0.8667616741688583</v>
      </c>
    </row>
    <row r="703" spans="1:25" ht="29.25" customHeight="1" thickBot="1" x14ac:dyDescent="0.3">
      <c r="A703" s="100"/>
      <c r="B703" s="101" t="s">
        <v>28</v>
      </c>
      <c r="C703" s="102"/>
      <c r="D703" s="102"/>
      <c r="E703" s="102"/>
      <c r="F703" s="102"/>
      <c r="G703" s="102"/>
      <c r="H703" s="102"/>
      <c r="I703" s="102"/>
      <c r="J703" s="102"/>
      <c r="K703" s="102"/>
      <c r="L703" s="102"/>
      <c r="M703" s="102"/>
      <c r="N703" s="102"/>
      <c r="O703" s="102"/>
      <c r="P703" s="102"/>
      <c r="Q703" s="102"/>
      <c r="R703" s="102"/>
      <c r="S703" s="102"/>
      <c r="T703" s="102"/>
      <c r="U703" s="102"/>
      <c r="V703" s="103">
        <v>2197163.14</v>
      </c>
      <c r="W703" s="104"/>
      <c r="X703" s="104"/>
      <c r="Y703" s="105"/>
    </row>
    <row r="704" spans="1:25" ht="29.25" customHeight="1" thickBot="1" x14ac:dyDescent="0.45">
      <c r="A704" s="106"/>
      <c r="B704" s="106"/>
      <c r="C704" s="107"/>
      <c r="D704" s="107"/>
      <c r="E704" s="108"/>
      <c r="F704" s="107"/>
      <c r="G704" s="108"/>
      <c r="H704" s="109"/>
      <c r="I704" s="110"/>
      <c r="J704" s="109"/>
      <c r="K704" s="111"/>
      <c r="L704" s="109"/>
      <c r="M704" s="110"/>
      <c r="N704" s="109"/>
      <c r="O704" s="110"/>
      <c r="P704" s="109"/>
      <c r="Q704" s="110"/>
      <c r="R704" s="109"/>
      <c r="S704" s="110"/>
      <c r="T704" s="112" t="s">
        <v>119</v>
      </c>
      <c r="U704" s="113">
        <v>4.4112999999999998</v>
      </c>
      <c r="V704" s="114">
        <f>(V702+P702)/U704</f>
        <v>663669.92949924071</v>
      </c>
      <c r="W704" s="115"/>
      <c r="X704" s="115"/>
      <c r="Y704" s="116"/>
    </row>
    <row r="705" spans="1:25" ht="15.75" thickTop="1" x14ac:dyDescent="0.25">
      <c r="A705" s="125" t="s">
        <v>163</v>
      </c>
      <c r="B705" s="126"/>
      <c r="C705" s="126"/>
      <c r="D705" s="126"/>
      <c r="E705" s="126"/>
      <c r="F705" s="126"/>
      <c r="G705" s="126"/>
      <c r="H705" s="126"/>
      <c r="I705" s="126"/>
      <c r="J705" s="126"/>
      <c r="K705" s="126"/>
      <c r="L705" s="126"/>
      <c r="M705" s="126"/>
      <c r="N705" s="126"/>
      <c r="O705" s="127"/>
      <c r="P705" s="117"/>
      <c r="U705" s="21"/>
    </row>
    <row r="706" spans="1:25" ht="18.75" x14ac:dyDescent="0.3">
      <c r="A706" s="128"/>
      <c r="B706" s="129"/>
      <c r="C706" s="129"/>
      <c r="D706" s="129"/>
      <c r="E706" s="129"/>
      <c r="F706" s="129"/>
      <c r="G706" s="129"/>
      <c r="H706" s="129"/>
      <c r="I706" s="129"/>
      <c r="J706" s="129"/>
      <c r="K706" s="129"/>
      <c r="L706" s="129"/>
      <c r="M706" s="129"/>
      <c r="N706" s="129"/>
      <c r="O706" s="130"/>
      <c r="P706" s="117"/>
      <c r="T706" s="118"/>
      <c r="U706" s="21"/>
    </row>
    <row r="707" spans="1:25" ht="15.75" x14ac:dyDescent="0.25">
      <c r="A707" s="128"/>
      <c r="B707" s="129"/>
      <c r="C707" s="129"/>
      <c r="D707" s="129"/>
      <c r="E707" s="129"/>
      <c r="F707" s="129"/>
      <c r="G707" s="129"/>
      <c r="H707" s="129"/>
      <c r="I707" s="129"/>
      <c r="J707" s="129"/>
      <c r="K707" s="129"/>
      <c r="L707" s="129"/>
      <c r="M707" s="129"/>
      <c r="N707" s="129"/>
      <c r="O707" s="130"/>
      <c r="P707" s="117"/>
      <c r="S707" s="119"/>
      <c r="T707" s="120"/>
      <c r="U707" s="21"/>
    </row>
    <row r="708" spans="1:25" ht="15.75" x14ac:dyDescent="0.25">
      <c r="A708" s="128"/>
      <c r="B708" s="129"/>
      <c r="C708" s="129"/>
      <c r="D708" s="129"/>
      <c r="E708" s="129"/>
      <c r="F708" s="129"/>
      <c r="G708" s="129"/>
      <c r="H708" s="129"/>
      <c r="I708" s="129"/>
      <c r="J708" s="129"/>
      <c r="K708" s="129"/>
      <c r="L708" s="129"/>
      <c r="M708" s="129"/>
      <c r="N708" s="129"/>
      <c r="O708" s="130"/>
      <c r="P708" s="117"/>
      <c r="S708" s="119"/>
      <c r="T708" s="121"/>
      <c r="U708" s="21"/>
    </row>
    <row r="709" spans="1:25" ht="15.75" x14ac:dyDescent="0.25">
      <c r="A709" s="128"/>
      <c r="B709" s="129"/>
      <c r="C709" s="129"/>
      <c r="D709" s="129"/>
      <c r="E709" s="129"/>
      <c r="F709" s="129"/>
      <c r="G709" s="129"/>
      <c r="H709" s="129"/>
      <c r="I709" s="129"/>
      <c r="J709" s="129"/>
      <c r="K709" s="129"/>
      <c r="L709" s="129"/>
      <c r="M709" s="129"/>
      <c r="N709" s="129"/>
      <c r="O709" s="130"/>
      <c r="P709" s="117"/>
      <c r="S709" s="119"/>
      <c r="T709" s="121"/>
      <c r="U709" s="21"/>
    </row>
    <row r="710" spans="1:25" ht="15.75" x14ac:dyDescent="0.25">
      <c r="A710" s="128"/>
      <c r="B710" s="129"/>
      <c r="C710" s="129"/>
      <c r="D710" s="129"/>
      <c r="E710" s="129"/>
      <c r="F710" s="129"/>
      <c r="G710" s="129"/>
      <c r="H710" s="129"/>
      <c r="I710" s="129"/>
      <c r="J710" s="129"/>
      <c r="K710" s="129"/>
      <c r="L710" s="129"/>
      <c r="M710" s="129"/>
      <c r="N710" s="129"/>
      <c r="O710" s="130"/>
      <c r="P710" s="117"/>
      <c r="S710" s="119"/>
      <c r="T710" s="121"/>
      <c r="U710" s="21"/>
    </row>
    <row r="711" spans="1:25" ht="15.75" x14ac:dyDescent="0.25">
      <c r="A711" s="128"/>
      <c r="B711" s="129"/>
      <c r="C711" s="129"/>
      <c r="D711" s="129"/>
      <c r="E711" s="129"/>
      <c r="F711" s="129"/>
      <c r="G711" s="129"/>
      <c r="H711" s="129"/>
      <c r="I711" s="129"/>
      <c r="J711" s="129"/>
      <c r="K711" s="129"/>
      <c r="L711" s="129"/>
      <c r="M711" s="129"/>
      <c r="N711" s="129"/>
      <c r="O711" s="130"/>
      <c r="P711" s="117"/>
      <c r="S711" s="119"/>
      <c r="T711" s="122"/>
      <c r="U711" s="21"/>
    </row>
    <row r="712" spans="1:25" x14ac:dyDescent="0.25">
      <c r="A712" s="128"/>
      <c r="B712" s="129"/>
      <c r="C712" s="129"/>
      <c r="D712" s="129"/>
      <c r="E712" s="129"/>
      <c r="F712" s="129"/>
      <c r="G712" s="129"/>
      <c r="H712" s="129"/>
      <c r="I712" s="129"/>
      <c r="J712" s="129"/>
      <c r="K712" s="129"/>
      <c r="L712" s="129"/>
      <c r="M712" s="129"/>
      <c r="N712" s="129"/>
      <c r="O712" s="130"/>
      <c r="P712" s="117"/>
      <c r="U712" s="21"/>
    </row>
    <row r="713" spans="1:25" ht="15.75" thickBot="1" x14ac:dyDescent="0.3">
      <c r="A713" s="131"/>
      <c r="B713" s="132"/>
      <c r="C713" s="132"/>
      <c r="D713" s="132"/>
      <c r="E713" s="132"/>
      <c r="F713" s="132"/>
      <c r="G713" s="132"/>
      <c r="H713" s="132"/>
      <c r="I713" s="132"/>
      <c r="J713" s="132"/>
      <c r="K713" s="132"/>
      <c r="L713" s="132"/>
      <c r="M713" s="132"/>
      <c r="N713" s="132"/>
      <c r="O713" s="133"/>
      <c r="P713" s="117"/>
      <c r="U713" s="21"/>
    </row>
    <row r="714" spans="1:25" ht="15.75" thickTop="1" x14ac:dyDescent="0.25">
      <c r="K714" s="21"/>
      <c r="U714" s="21"/>
    </row>
    <row r="717" spans="1:25" ht="26.25" x14ac:dyDescent="0.4">
      <c r="A717" s="25"/>
      <c r="B717" s="26" t="s">
        <v>141</v>
      </c>
      <c r="C717" s="27"/>
      <c r="D717" s="27"/>
      <c r="E717" s="27"/>
      <c r="F717" s="28"/>
      <c r="G717" s="27"/>
      <c r="H717" s="28"/>
      <c r="I717" s="29"/>
      <c r="J717" s="28"/>
      <c r="K717" s="29"/>
      <c r="L717" s="28"/>
      <c r="M717" s="29"/>
      <c r="N717" s="28"/>
      <c r="O717" s="27"/>
      <c r="P717" s="28"/>
      <c r="Q717" s="27"/>
      <c r="R717" s="28"/>
      <c r="S717" s="29"/>
      <c r="T717" s="28"/>
      <c r="U717" s="27"/>
      <c r="V717" s="28"/>
      <c r="W717" s="28"/>
      <c r="X717" s="29"/>
      <c r="Y717" s="28"/>
    </row>
    <row r="718" spans="1:25" ht="15.75" thickBot="1" x14ac:dyDescent="0.3"/>
    <row r="719" spans="1:25" ht="52.5" customHeight="1" thickBot="1" x14ac:dyDescent="0.3">
      <c r="A719" s="169" t="s">
        <v>159</v>
      </c>
      <c r="B719" s="170"/>
      <c r="C719" s="173" t="s">
        <v>102</v>
      </c>
      <c r="D719" s="174"/>
      <c r="E719" s="175" t="s">
        <v>0</v>
      </c>
      <c r="F719" s="176"/>
      <c r="G719" s="177" t="s">
        <v>103</v>
      </c>
      <c r="H719" s="177"/>
      <c r="I719" s="177"/>
      <c r="J719" s="177"/>
      <c r="K719" s="177"/>
      <c r="L719" s="178"/>
      <c r="M719" s="179" t="s">
        <v>104</v>
      </c>
      <c r="N719" s="180"/>
      <c r="O719" s="180"/>
      <c r="P719" s="181"/>
      <c r="Q719" s="154" t="s">
        <v>105</v>
      </c>
      <c r="R719" s="152"/>
      <c r="S719" s="152"/>
      <c r="T719" s="152"/>
      <c r="U719" s="152"/>
      <c r="V719" s="153"/>
      <c r="W719" s="155" t="s">
        <v>106</v>
      </c>
      <c r="X719" s="156"/>
      <c r="Y719" s="138"/>
    </row>
    <row r="720" spans="1:25" ht="52.5" customHeight="1" thickBot="1" x14ac:dyDescent="0.3">
      <c r="A720" s="171"/>
      <c r="B720" s="172"/>
      <c r="C720" s="157" t="s">
        <v>107</v>
      </c>
      <c r="D720" s="159" t="s">
        <v>108</v>
      </c>
      <c r="E720" s="161" t="s">
        <v>10</v>
      </c>
      <c r="F720" s="161" t="s">
        <v>11</v>
      </c>
      <c r="G720" s="163" t="s">
        <v>12</v>
      </c>
      <c r="H720" s="165" t="s">
        <v>13</v>
      </c>
      <c r="I720" s="165" t="s">
        <v>14</v>
      </c>
      <c r="J720" s="167" t="s">
        <v>15</v>
      </c>
      <c r="K720" s="146" t="s">
        <v>2</v>
      </c>
      <c r="L720" s="147"/>
      <c r="M720" s="148" t="s">
        <v>109</v>
      </c>
      <c r="N720" s="149"/>
      <c r="O720" s="148" t="s">
        <v>110</v>
      </c>
      <c r="P720" s="149"/>
      <c r="Q720" s="150" t="s">
        <v>111</v>
      </c>
      <c r="R720" s="151"/>
      <c r="S720" s="152" t="s">
        <v>112</v>
      </c>
      <c r="T720" s="153"/>
      <c r="U720" s="154" t="s">
        <v>2</v>
      </c>
      <c r="V720" s="153"/>
      <c r="W720" s="134" t="s">
        <v>113</v>
      </c>
      <c r="X720" s="136" t="s">
        <v>114</v>
      </c>
      <c r="Y720" s="138" t="s">
        <v>115</v>
      </c>
    </row>
    <row r="721" spans="1:25" ht="139.5" customHeight="1" thickBot="1" x14ac:dyDescent="0.3">
      <c r="A721" s="171"/>
      <c r="B721" s="172"/>
      <c r="C721" s="158"/>
      <c r="D721" s="160"/>
      <c r="E721" s="162"/>
      <c r="F721" s="162"/>
      <c r="G721" s="164"/>
      <c r="H721" s="166"/>
      <c r="I721" s="166"/>
      <c r="J721" s="168"/>
      <c r="K721" s="30" t="s">
        <v>16</v>
      </c>
      <c r="L721" s="31" t="s">
        <v>17</v>
      </c>
      <c r="M721" s="32" t="s">
        <v>18</v>
      </c>
      <c r="N721" s="33" t="s">
        <v>19</v>
      </c>
      <c r="O721" s="32" t="s">
        <v>20</v>
      </c>
      <c r="P721" s="33" t="s">
        <v>21</v>
      </c>
      <c r="Q721" s="34" t="s">
        <v>12</v>
      </c>
      <c r="R721" s="35" t="s">
        <v>13</v>
      </c>
      <c r="S721" s="36" t="s">
        <v>22</v>
      </c>
      <c r="T721" s="37" t="s">
        <v>23</v>
      </c>
      <c r="U721" s="38" t="s">
        <v>24</v>
      </c>
      <c r="V721" s="39" t="s">
        <v>25</v>
      </c>
      <c r="W721" s="135"/>
      <c r="X721" s="137"/>
      <c r="Y721" s="139"/>
    </row>
    <row r="722" spans="1:25" ht="38.25" customHeight="1" thickBot="1" x14ac:dyDescent="0.3">
      <c r="A722" s="140">
        <v>1</v>
      </c>
      <c r="B722" s="141"/>
      <c r="C722" s="40">
        <v>2</v>
      </c>
      <c r="D722" s="41">
        <v>3</v>
      </c>
      <c r="E722" s="42">
        <v>4</v>
      </c>
      <c r="F722" s="43">
        <v>5</v>
      </c>
      <c r="G722" s="44">
        <v>6</v>
      </c>
      <c r="H722" s="45">
        <v>7</v>
      </c>
      <c r="I722" s="45">
        <v>8</v>
      </c>
      <c r="J722" s="45">
        <v>9</v>
      </c>
      <c r="K722" s="45">
        <v>10</v>
      </c>
      <c r="L722" s="45">
        <v>11</v>
      </c>
      <c r="M722" s="46">
        <v>12</v>
      </c>
      <c r="N722" s="46">
        <v>13</v>
      </c>
      <c r="O722" s="46">
        <v>14</v>
      </c>
      <c r="P722" s="46">
        <v>15</v>
      </c>
      <c r="Q722" s="47">
        <v>16</v>
      </c>
      <c r="R722" s="47">
        <v>17</v>
      </c>
      <c r="S722" s="47">
        <v>18</v>
      </c>
      <c r="T722" s="47">
        <v>19</v>
      </c>
      <c r="U722" s="47">
        <v>20</v>
      </c>
      <c r="V722" s="47">
        <v>21</v>
      </c>
      <c r="W722" s="48">
        <v>22</v>
      </c>
      <c r="X722" s="48">
        <v>23</v>
      </c>
      <c r="Y722" s="49">
        <v>24</v>
      </c>
    </row>
    <row r="723" spans="1:25" ht="108.75" customHeight="1" x14ac:dyDescent="0.25">
      <c r="A723" s="50">
        <v>1</v>
      </c>
      <c r="B723" s="51" t="s">
        <v>116</v>
      </c>
      <c r="C723" s="142">
        <f>L736</f>
        <v>2489650.48</v>
      </c>
      <c r="D723" s="144">
        <f>C723-V736</f>
        <v>193380.18999999994</v>
      </c>
      <c r="E723" s="52"/>
      <c r="F723" s="53"/>
      <c r="G723" s="54"/>
      <c r="H723" s="55"/>
      <c r="I723" s="54"/>
      <c r="J723" s="56"/>
      <c r="K723" s="57">
        <f>G723+I723</f>
        <v>0</v>
      </c>
      <c r="L723" s="58">
        <f>H723+J723</f>
        <v>0</v>
      </c>
      <c r="M723" s="59"/>
      <c r="N723" s="60"/>
      <c r="O723" s="59"/>
      <c r="P723" s="60"/>
      <c r="Q723" s="61"/>
      <c r="R723" s="62"/>
      <c r="S723" s="61"/>
      <c r="T723" s="62"/>
      <c r="U723" s="57">
        <f>Q723+S723</f>
        <v>0</v>
      </c>
      <c r="V723" s="63">
        <f>R723+T723</f>
        <v>0</v>
      </c>
      <c r="W723" s="64">
        <f>IFERROR(R723/H723,0)</f>
        <v>0</v>
      </c>
      <c r="X723" s="65">
        <f>IFERROR((T723+P723)/J723,0)</f>
        <v>0</v>
      </c>
      <c r="Y723" s="66">
        <f>IFERROR((V723+P723)/L723,0)</f>
        <v>0</v>
      </c>
    </row>
    <row r="724" spans="1:25" ht="87" customHeight="1" x14ac:dyDescent="0.25">
      <c r="A724" s="67">
        <v>2</v>
      </c>
      <c r="B724" s="68" t="s">
        <v>54</v>
      </c>
      <c r="C724" s="142"/>
      <c r="D724" s="144"/>
      <c r="E724" s="69">
        <v>0</v>
      </c>
      <c r="F724" s="70">
        <v>0</v>
      </c>
      <c r="G724" s="71">
        <v>0</v>
      </c>
      <c r="H724" s="72">
        <v>0</v>
      </c>
      <c r="I724" s="71">
        <v>35</v>
      </c>
      <c r="J724" s="73">
        <v>2067452.41</v>
      </c>
      <c r="K724" s="57">
        <f t="shared" ref="K724:L735" si="126">G724+I724</f>
        <v>35</v>
      </c>
      <c r="L724" s="58">
        <f t="shared" si="126"/>
        <v>2067452.41</v>
      </c>
      <c r="M724" s="74">
        <v>0</v>
      </c>
      <c r="N724" s="75">
        <v>0</v>
      </c>
      <c r="O724" s="74">
        <v>0</v>
      </c>
      <c r="P724" s="75">
        <v>0</v>
      </c>
      <c r="Q724" s="76">
        <v>0</v>
      </c>
      <c r="R724" s="77">
        <v>0</v>
      </c>
      <c r="S724" s="76">
        <v>35</v>
      </c>
      <c r="T724" s="77">
        <v>1968890.15</v>
      </c>
      <c r="U724" s="57">
        <f t="shared" ref="U724:V735" si="127">Q724+S724</f>
        <v>35</v>
      </c>
      <c r="V724" s="63">
        <f>R724+T724</f>
        <v>1968890.15</v>
      </c>
      <c r="W724" s="64">
        <f t="shared" ref="W724:W735" si="128">IFERROR(R724/H724,0)</f>
        <v>0</v>
      </c>
      <c r="X724" s="65">
        <f t="shared" ref="X724:X736" si="129">IFERROR((T724+P724)/J724,0)</f>
        <v>0.95232670917924533</v>
      </c>
      <c r="Y724" s="66">
        <f t="shared" ref="Y724:Y736" si="130">IFERROR((V724+P724)/L724,0)</f>
        <v>0.95232670917924533</v>
      </c>
    </row>
    <row r="725" spans="1:25" ht="85.5" customHeight="1" x14ac:dyDescent="0.25">
      <c r="A725" s="67">
        <v>3</v>
      </c>
      <c r="B725" s="68" t="s">
        <v>172</v>
      </c>
      <c r="C725" s="142"/>
      <c r="D725" s="144"/>
      <c r="E725" s="69"/>
      <c r="F725" s="70"/>
      <c r="G725" s="71"/>
      <c r="H725" s="72"/>
      <c r="I725" s="71"/>
      <c r="J725" s="73"/>
      <c r="K725" s="57">
        <f t="shared" si="126"/>
        <v>0</v>
      </c>
      <c r="L725" s="58">
        <f t="shared" si="126"/>
        <v>0</v>
      </c>
      <c r="M725" s="74"/>
      <c r="N725" s="75"/>
      <c r="O725" s="74"/>
      <c r="P725" s="75"/>
      <c r="Q725" s="76"/>
      <c r="R725" s="77"/>
      <c r="S725" s="76"/>
      <c r="T725" s="77"/>
      <c r="U725" s="57">
        <f t="shared" si="127"/>
        <v>0</v>
      </c>
      <c r="V725" s="63">
        <f t="shared" si="127"/>
        <v>0</v>
      </c>
      <c r="W725" s="64">
        <f t="shared" si="128"/>
        <v>0</v>
      </c>
      <c r="X725" s="65">
        <f t="shared" si="129"/>
        <v>0</v>
      </c>
      <c r="Y725" s="66">
        <f t="shared" si="130"/>
        <v>0</v>
      </c>
    </row>
    <row r="726" spans="1:25" ht="137.25" customHeight="1" x14ac:dyDescent="0.25">
      <c r="A726" s="67">
        <v>4</v>
      </c>
      <c r="B726" s="68" t="s">
        <v>32</v>
      </c>
      <c r="C726" s="142"/>
      <c r="D726" s="144"/>
      <c r="E726" s="69"/>
      <c r="F726" s="70"/>
      <c r="G726" s="71"/>
      <c r="H726" s="72"/>
      <c r="I726" s="71"/>
      <c r="J726" s="73"/>
      <c r="K726" s="57">
        <f t="shared" si="126"/>
        <v>0</v>
      </c>
      <c r="L726" s="58">
        <f t="shared" si="126"/>
        <v>0</v>
      </c>
      <c r="M726" s="74"/>
      <c r="N726" s="75"/>
      <c r="O726" s="74"/>
      <c r="P726" s="75"/>
      <c r="Q726" s="76"/>
      <c r="R726" s="77"/>
      <c r="S726" s="76"/>
      <c r="T726" s="77"/>
      <c r="U726" s="57">
        <f t="shared" si="127"/>
        <v>0</v>
      </c>
      <c r="V726" s="63">
        <f t="shared" si="127"/>
        <v>0</v>
      </c>
      <c r="W726" s="64">
        <f t="shared" si="128"/>
        <v>0</v>
      </c>
      <c r="X726" s="65">
        <f t="shared" si="129"/>
        <v>0</v>
      </c>
      <c r="Y726" s="66">
        <f t="shared" si="130"/>
        <v>0</v>
      </c>
    </row>
    <row r="727" spans="1:25" ht="171.75" customHeight="1" x14ac:dyDescent="0.25">
      <c r="A727" s="67">
        <v>5</v>
      </c>
      <c r="B727" s="68" t="s">
        <v>71</v>
      </c>
      <c r="C727" s="142"/>
      <c r="D727" s="144"/>
      <c r="E727" s="69">
        <v>7</v>
      </c>
      <c r="F727" s="70">
        <v>206044.79</v>
      </c>
      <c r="G727" s="71">
        <v>2</v>
      </c>
      <c r="H727" s="72">
        <v>59884.41</v>
      </c>
      <c r="I727" s="71">
        <v>11</v>
      </c>
      <c r="J727" s="73">
        <v>362313.66</v>
      </c>
      <c r="K727" s="57">
        <f t="shared" si="126"/>
        <v>13</v>
      </c>
      <c r="L727" s="58">
        <f t="shared" si="126"/>
        <v>422198.06999999995</v>
      </c>
      <c r="M727" s="74">
        <v>0</v>
      </c>
      <c r="N727" s="75">
        <v>0</v>
      </c>
      <c r="O727" s="74">
        <v>0</v>
      </c>
      <c r="P727" s="75">
        <v>0</v>
      </c>
      <c r="Q727" s="76">
        <v>2</v>
      </c>
      <c r="R727" s="77">
        <v>52134.9</v>
      </c>
      <c r="S727" s="76">
        <v>10</v>
      </c>
      <c r="T727" s="77">
        <v>275245.24</v>
      </c>
      <c r="U727" s="57">
        <f t="shared" si="127"/>
        <v>12</v>
      </c>
      <c r="V727" s="63">
        <f t="shared" si="127"/>
        <v>327380.14</v>
      </c>
      <c r="W727" s="64">
        <f t="shared" si="128"/>
        <v>0.87059219586533454</v>
      </c>
      <c r="X727" s="65">
        <f t="shared" si="129"/>
        <v>0.75968772471896318</v>
      </c>
      <c r="Y727" s="66">
        <f t="shared" si="130"/>
        <v>0.77541837176091322</v>
      </c>
    </row>
    <row r="728" spans="1:25" ht="116.25" customHeight="1" x14ac:dyDescent="0.25">
      <c r="A728" s="67">
        <v>6</v>
      </c>
      <c r="B728" s="68" t="s">
        <v>33</v>
      </c>
      <c r="C728" s="142"/>
      <c r="D728" s="144"/>
      <c r="E728" s="69"/>
      <c r="F728" s="70"/>
      <c r="G728" s="71"/>
      <c r="H728" s="72"/>
      <c r="I728" s="71"/>
      <c r="J728" s="73"/>
      <c r="K728" s="57">
        <f t="shared" si="126"/>
        <v>0</v>
      </c>
      <c r="L728" s="58">
        <f t="shared" si="126"/>
        <v>0</v>
      </c>
      <c r="M728" s="74"/>
      <c r="N728" s="75"/>
      <c r="O728" s="74"/>
      <c r="P728" s="75"/>
      <c r="Q728" s="76"/>
      <c r="R728" s="77"/>
      <c r="S728" s="76"/>
      <c r="T728" s="77"/>
      <c r="U728" s="57">
        <f t="shared" si="127"/>
        <v>0</v>
      </c>
      <c r="V728" s="63">
        <f t="shared" si="127"/>
        <v>0</v>
      </c>
      <c r="W728" s="64">
        <f t="shared" si="128"/>
        <v>0</v>
      </c>
      <c r="X728" s="65">
        <f t="shared" si="129"/>
        <v>0</v>
      </c>
      <c r="Y728" s="66">
        <f t="shared" si="130"/>
        <v>0</v>
      </c>
    </row>
    <row r="729" spans="1:25" ht="65.25" customHeight="1" x14ac:dyDescent="0.25">
      <c r="A729" s="67">
        <v>7</v>
      </c>
      <c r="B729" s="68" t="s">
        <v>34</v>
      </c>
      <c r="C729" s="142"/>
      <c r="D729" s="144"/>
      <c r="E729" s="69"/>
      <c r="F729" s="70"/>
      <c r="G729" s="71"/>
      <c r="H729" s="72"/>
      <c r="I729" s="71"/>
      <c r="J729" s="73"/>
      <c r="K729" s="57">
        <f t="shared" si="126"/>
        <v>0</v>
      </c>
      <c r="L729" s="58">
        <f t="shared" si="126"/>
        <v>0</v>
      </c>
      <c r="M729" s="74"/>
      <c r="N729" s="75"/>
      <c r="O729" s="74"/>
      <c r="P729" s="75"/>
      <c r="Q729" s="76"/>
      <c r="R729" s="77"/>
      <c r="S729" s="76"/>
      <c r="T729" s="77"/>
      <c r="U729" s="57">
        <f t="shared" si="127"/>
        <v>0</v>
      </c>
      <c r="V729" s="63">
        <f t="shared" si="127"/>
        <v>0</v>
      </c>
      <c r="W729" s="64">
        <f t="shared" si="128"/>
        <v>0</v>
      </c>
      <c r="X729" s="65">
        <f t="shared" si="129"/>
        <v>0</v>
      </c>
      <c r="Y729" s="66">
        <f t="shared" si="130"/>
        <v>0</v>
      </c>
    </row>
    <row r="730" spans="1:25" ht="59.25" customHeight="1" x14ac:dyDescent="0.25">
      <c r="A730" s="67">
        <v>8</v>
      </c>
      <c r="B730" s="68" t="s">
        <v>117</v>
      </c>
      <c r="C730" s="142"/>
      <c r="D730" s="144"/>
      <c r="E730" s="69"/>
      <c r="F730" s="70"/>
      <c r="G730" s="71"/>
      <c r="H730" s="72"/>
      <c r="I730" s="71"/>
      <c r="J730" s="73"/>
      <c r="K730" s="57">
        <f t="shared" si="126"/>
        <v>0</v>
      </c>
      <c r="L730" s="58">
        <f t="shared" si="126"/>
        <v>0</v>
      </c>
      <c r="M730" s="74"/>
      <c r="N730" s="75"/>
      <c r="O730" s="74"/>
      <c r="P730" s="75"/>
      <c r="Q730" s="76"/>
      <c r="R730" s="77"/>
      <c r="S730" s="76"/>
      <c r="T730" s="77"/>
      <c r="U730" s="57">
        <f t="shared" si="127"/>
        <v>0</v>
      </c>
      <c r="V730" s="63">
        <f t="shared" si="127"/>
        <v>0</v>
      </c>
      <c r="W730" s="64">
        <f t="shared" si="128"/>
        <v>0</v>
      </c>
      <c r="X730" s="65">
        <f t="shared" si="129"/>
        <v>0</v>
      </c>
      <c r="Y730" s="66">
        <f t="shared" si="130"/>
        <v>0</v>
      </c>
    </row>
    <row r="731" spans="1:25" ht="71.25" customHeight="1" x14ac:dyDescent="0.25">
      <c r="A731" s="67">
        <v>9</v>
      </c>
      <c r="B731" s="68" t="s">
        <v>35</v>
      </c>
      <c r="C731" s="142"/>
      <c r="D731" s="144"/>
      <c r="E731" s="69"/>
      <c r="F731" s="70"/>
      <c r="G731" s="71"/>
      <c r="H731" s="72"/>
      <c r="I731" s="71"/>
      <c r="J731" s="73"/>
      <c r="K731" s="57">
        <f t="shared" si="126"/>
        <v>0</v>
      </c>
      <c r="L731" s="58">
        <f t="shared" si="126"/>
        <v>0</v>
      </c>
      <c r="M731" s="74"/>
      <c r="N731" s="75"/>
      <c r="O731" s="74"/>
      <c r="P731" s="75"/>
      <c r="Q731" s="76"/>
      <c r="R731" s="77"/>
      <c r="S731" s="76"/>
      <c r="T731" s="77"/>
      <c r="U731" s="57">
        <f t="shared" si="127"/>
        <v>0</v>
      </c>
      <c r="V731" s="63">
        <f t="shared" si="127"/>
        <v>0</v>
      </c>
      <c r="W731" s="64">
        <f t="shared" si="128"/>
        <v>0</v>
      </c>
      <c r="X731" s="65">
        <f t="shared" si="129"/>
        <v>0</v>
      </c>
      <c r="Y731" s="66">
        <f t="shared" si="130"/>
        <v>0</v>
      </c>
    </row>
    <row r="732" spans="1:25" ht="92.25" customHeight="1" x14ac:dyDescent="0.25">
      <c r="A732" s="67">
        <v>10</v>
      </c>
      <c r="B732" s="68" t="s">
        <v>36</v>
      </c>
      <c r="C732" s="142"/>
      <c r="D732" s="144"/>
      <c r="E732" s="69"/>
      <c r="F732" s="70"/>
      <c r="G732" s="71"/>
      <c r="H732" s="72"/>
      <c r="I732" s="71"/>
      <c r="J732" s="73"/>
      <c r="K732" s="57">
        <f t="shared" si="126"/>
        <v>0</v>
      </c>
      <c r="L732" s="58">
        <f t="shared" si="126"/>
        <v>0</v>
      </c>
      <c r="M732" s="74"/>
      <c r="N732" s="75"/>
      <c r="O732" s="74"/>
      <c r="P732" s="75"/>
      <c r="Q732" s="76"/>
      <c r="R732" s="77"/>
      <c r="S732" s="76"/>
      <c r="T732" s="77"/>
      <c r="U732" s="57">
        <f t="shared" si="127"/>
        <v>0</v>
      </c>
      <c r="V732" s="63">
        <f t="shared" si="127"/>
        <v>0</v>
      </c>
      <c r="W732" s="64">
        <f t="shared" si="128"/>
        <v>0</v>
      </c>
      <c r="X732" s="65">
        <f t="shared" si="129"/>
        <v>0</v>
      </c>
      <c r="Y732" s="66">
        <f t="shared" si="130"/>
        <v>0</v>
      </c>
    </row>
    <row r="733" spans="1:25" ht="153.75" customHeight="1" x14ac:dyDescent="0.25">
      <c r="A733" s="67">
        <v>11</v>
      </c>
      <c r="B733" s="68" t="s">
        <v>37</v>
      </c>
      <c r="C733" s="142"/>
      <c r="D733" s="144"/>
      <c r="E733" s="69"/>
      <c r="F733" s="70"/>
      <c r="G733" s="71"/>
      <c r="H733" s="72"/>
      <c r="I733" s="71"/>
      <c r="J733" s="73"/>
      <c r="K733" s="57">
        <f t="shared" si="126"/>
        <v>0</v>
      </c>
      <c r="L733" s="58">
        <f t="shared" si="126"/>
        <v>0</v>
      </c>
      <c r="M733" s="74"/>
      <c r="N733" s="75"/>
      <c r="O733" s="74"/>
      <c r="P733" s="75"/>
      <c r="Q733" s="76"/>
      <c r="R733" s="77"/>
      <c r="S733" s="76"/>
      <c r="T733" s="77"/>
      <c r="U733" s="57">
        <f t="shared" si="127"/>
        <v>0</v>
      </c>
      <c r="V733" s="63">
        <f t="shared" si="127"/>
        <v>0</v>
      </c>
      <c r="W733" s="64">
        <f t="shared" si="128"/>
        <v>0</v>
      </c>
      <c r="X733" s="65">
        <f t="shared" si="129"/>
        <v>0</v>
      </c>
      <c r="Y733" s="66">
        <f t="shared" si="130"/>
        <v>0</v>
      </c>
    </row>
    <row r="734" spans="1:25" ht="87" customHeight="1" x14ac:dyDescent="0.25">
      <c r="A734" s="67">
        <v>12</v>
      </c>
      <c r="B734" s="68" t="s">
        <v>38</v>
      </c>
      <c r="C734" s="142"/>
      <c r="D734" s="144"/>
      <c r="E734" s="69"/>
      <c r="F734" s="70"/>
      <c r="G734" s="71"/>
      <c r="H734" s="72"/>
      <c r="I734" s="71"/>
      <c r="J734" s="73"/>
      <c r="K734" s="57">
        <f t="shared" si="126"/>
        <v>0</v>
      </c>
      <c r="L734" s="58">
        <f t="shared" si="126"/>
        <v>0</v>
      </c>
      <c r="M734" s="74"/>
      <c r="N734" s="75"/>
      <c r="O734" s="74"/>
      <c r="P734" s="75"/>
      <c r="Q734" s="76"/>
      <c r="R734" s="77"/>
      <c r="S734" s="76"/>
      <c r="T734" s="77"/>
      <c r="U734" s="57">
        <f t="shared" si="127"/>
        <v>0</v>
      </c>
      <c r="V734" s="63">
        <f t="shared" si="127"/>
        <v>0</v>
      </c>
      <c r="W734" s="64">
        <f t="shared" si="128"/>
        <v>0</v>
      </c>
      <c r="X734" s="65">
        <f t="shared" si="129"/>
        <v>0</v>
      </c>
      <c r="Y734" s="66">
        <f t="shared" si="130"/>
        <v>0</v>
      </c>
    </row>
    <row r="735" spans="1:25" ht="62.25" customHeight="1" thickBot="1" x14ac:dyDescent="0.3">
      <c r="A735" s="78">
        <v>13</v>
      </c>
      <c r="B735" s="79" t="s">
        <v>39</v>
      </c>
      <c r="C735" s="143"/>
      <c r="D735" s="145"/>
      <c r="E735" s="80"/>
      <c r="F735" s="81"/>
      <c r="G735" s="82"/>
      <c r="H735" s="83"/>
      <c r="I735" s="82"/>
      <c r="J735" s="84"/>
      <c r="K735" s="85">
        <f t="shared" si="126"/>
        <v>0</v>
      </c>
      <c r="L735" s="86">
        <f t="shared" si="126"/>
        <v>0</v>
      </c>
      <c r="M735" s="87"/>
      <c r="N735" s="88"/>
      <c r="O735" s="87"/>
      <c r="P735" s="88"/>
      <c r="Q735" s="89"/>
      <c r="R735" s="90"/>
      <c r="S735" s="89"/>
      <c r="T735" s="90"/>
      <c r="U735" s="57">
        <f t="shared" si="127"/>
        <v>0</v>
      </c>
      <c r="V735" s="63">
        <f t="shared" si="127"/>
        <v>0</v>
      </c>
      <c r="W735" s="64">
        <f t="shared" si="128"/>
        <v>0</v>
      </c>
      <c r="X735" s="65">
        <f t="shared" si="129"/>
        <v>0</v>
      </c>
      <c r="Y735" s="66">
        <f t="shared" si="130"/>
        <v>0</v>
      </c>
    </row>
    <row r="736" spans="1:25" ht="29.25" customHeight="1" thickBot="1" x14ac:dyDescent="0.3">
      <c r="A736" s="123" t="s">
        <v>118</v>
      </c>
      <c r="B736" s="124"/>
      <c r="C736" s="91">
        <f>C723</f>
        <v>2489650.48</v>
      </c>
      <c r="D736" s="91">
        <f>D723</f>
        <v>193380.18999999994</v>
      </c>
      <c r="E736" s="92">
        <f>SUM(E723:E735)</f>
        <v>7</v>
      </c>
      <c r="F736" s="93">
        <f>SUM(F723:F735)</f>
        <v>206044.79</v>
      </c>
      <c r="G736" s="92">
        <f>SUM(G723:G735)</f>
        <v>2</v>
      </c>
      <c r="H736" s="93">
        <f>SUM(H723:H735)</f>
        <v>59884.41</v>
      </c>
      <c r="I736" s="92">
        <f t="shared" ref="I736:V736" si="131">SUM(I723:I735)</f>
        <v>46</v>
      </c>
      <c r="J736" s="93">
        <f t="shared" si="131"/>
        <v>2429766.0699999998</v>
      </c>
      <c r="K736" s="92">
        <f t="shared" si="131"/>
        <v>48</v>
      </c>
      <c r="L736" s="93">
        <f t="shared" si="131"/>
        <v>2489650.48</v>
      </c>
      <c r="M736" s="92">
        <f t="shared" si="131"/>
        <v>0</v>
      </c>
      <c r="N736" s="94">
        <f t="shared" si="131"/>
        <v>0</v>
      </c>
      <c r="O736" s="95">
        <f t="shared" si="131"/>
        <v>0</v>
      </c>
      <c r="P736" s="96">
        <f t="shared" si="131"/>
        <v>0</v>
      </c>
      <c r="Q736" s="95">
        <f t="shared" si="131"/>
        <v>2</v>
      </c>
      <c r="R736" s="97">
        <f t="shared" si="131"/>
        <v>52134.9</v>
      </c>
      <c r="S736" s="95">
        <f t="shared" si="131"/>
        <v>45</v>
      </c>
      <c r="T736" s="97">
        <f t="shared" si="131"/>
        <v>2244135.3899999997</v>
      </c>
      <c r="U736" s="95">
        <f t="shared" si="131"/>
        <v>47</v>
      </c>
      <c r="V736" s="97">
        <f t="shared" si="131"/>
        <v>2296270.29</v>
      </c>
      <c r="W736" s="98">
        <f>IFERROR(R736/H736,0)</f>
        <v>0.87059219586533454</v>
      </c>
      <c r="X736" s="99">
        <f t="shared" si="129"/>
        <v>0.92360141896293735</v>
      </c>
      <c r="Y736" s="99">
        <f t="shared" si="130"/>
        <v>0.9223263700854909</v>
      </c>
    </row>
    <row r="737" spans="1:25" ht="29.25" customHeight="1" thickBot="1" x14ac:dyDescent="0.3">
      <c r="A737" s="100"/>
      <c r="B737" s="101" t="s">
        <v>28</v>
      </c>
      <c r="C737" s="102"/>
      <c r="D737" s="102"/>
      <c r="E737" s="102"/>
      <c r="F737" s="102"/>
      <c r="G737" s="102"/>
      <c r="H737" s="102"/>
      <c r="I737" s="102"/>
      <c r="J737" s="102"/>
      <c r="K737" s="102"/>
      <c r="L737" s="102"/>
      <c r="M737" s="102"/>
      <c r="N737" s="102"/>
      <c r="O737" s="102"/>
      <c r="P737" s="102"/>
      <c r="Q737" s="102"/>
      <c r="R737" s="102"/>
      <c r="S737" s="102"/>
      <c r="T737" s="102"/>
      <c r="U737" s="102"/>
      <c r="V737" s="103">
        <v>2105693.06</v>
      </c>
      <c r="W737" s="104"/>
      <c r="X737" s="104"/>
      <c r="Y737" s="105"/>
    </row>
    <row r="738" spans="1:25" ht="29.25" customHeight="1" thickBot="1" x14ac:dyDescent="0.45">
      <c r="A738" s="106"/>
      <c r="B738" s="106"/>
      <c r="C738" s="107"/>
      <c r="D738" s="107"/>
      <c r="E738" s="108"/>
      <c r="F738" s="107"/>
      <c r="G738" s="108"/>
      <c r="H738" s="109"/>
      <c r="I738" s="110"/>
      <c r="J738" s="109"/>
      <c r="K738" s="111"/>
      <c r="L738" s="109"/>
      <c r="M738" s="110"/>
      <c r="N738" s="109"/>
      <c r="O738" s="110"/>
      <c r="P738" s="109"/>
      <c r="Q738" s="110"/>
      <c r="R738" s="109"/>
      <c r="S738" s="110"/>
      <c r="T738" s="112" t="s">
        <v>119</v>
      </c>
      <c r="U738" s="113">
        <v>4.4112999999999998</v>
      </c>
      <c r="V738" s="114">
        <f>(P736+V736)/U738</f>
        <v>520542.76290435932</v>
      </c>
      <c r="W738" s="115"/>
      <c r="X738" s="115"/>
      <c r="Y738" s="116"/>
    </row>
    <row r="739" spans="1:25" ht="15.75" thickTop="1" x14ac:dyDescent="0.25">
      <c r="A739" s="125" t="s">
        <v>164</v>
      </c>
      <c r="B739" s="126"/>
      <c r="C739" s="126"/>
      <c r="D739" s="126"/>
      <c r="E739" s="126"/>
      <c r="F739" s="126"/>
      <c r="G739" s="126"/>
      <c r="H739" s="126"/>
      <c r="I739" s="126"/>
      <c r="J739" s="126"/>
      <c r="K739" s="126"/>
      <c r="L739" s="126"/>
      <c r="M739" s="126"/>
      <c r="N739" s="126"/>
      <c r="O739" s="127"/>
      <c r="P739" s="117"/>
      <c r="U739" s="21"/>
    </row>
    <row r="740" spans="1:25" ht="18.75" x14ac:dyDescent="0.3">
      <c r="A740" s="128"/>
      <c r="B740" s="129"/>
      <c r="C740" s="129"/>
      <c r="D740" s="129"/>
      <c r="E740" s="129"/>
      <c r="F740" s="129"/>
      <c r="G740" s="129"/>
      <c r="H740" s="129"/>
      <c r="I740" s="129"/>
      <c r="J740" s="129"/>
      <c r="K740" s="129"/>
      <c r="L740" s="129"/>
      <c r="M740" s="129"/>
      <c r="N740" s="129"/>
      <c r="O740" s="130"/>
      <c r="P740" s="117"/>
      <c r="T740" s="118"/>
      <c r="U740" s="21"/>
    </row>
    <row r="741" spans="1:25" ht="15.75" x14ac:dyDescent="0.25">
      <c r="A741" s="128"/>
      <c r="B741" s="129"/>
      <c r="C741" s="129"/>
      <c r="D741" s="129"/>
      <c r="E741" s="129"/>
      <c r="F741" s="129"/>
      <c r="G741" s="129"/>
      <c r="H741" s="129"/>
      <c r="I741" s="129"/>
      <c r="J741" s="129"/>
      <c r="K741" s="129"/>
      <c r="L741" s="129"/>
      <c r="M741" s="129"/>
      <c r="N741" s="129"/>
      <c r="O741" s="130"/>
      <c r="P741" s="117"/>
      <c r="S741" s="119"/>
      <c r="T741" s="120"/>
      <c r="U741" s="21"/>
    </row>
    <row r="742" spans="1:25" ht="15.75" x14ac:dyDescent="0.25">
      <c r="A742" s="128"/>
      <c r="B742" s="129"/>
      <c r="C742" s="129"/>
      <c r="D742" s="129"/>
      <c r="E742" s="129"/>
      <c r="F742" s="129"/>
      <c r="G742" s="129"/>
      <c r="H742" s="129"/>
      <c r="I742" s="129"/>
      <c r="J742" s="129"/>
      <c r="K742" s="129"/>
      <c r="L742" s="129"/>
      <c r="M742" s="129"/>
      <c r="N742" s="129"/>
      <c r="O742" s="130"/>
      <c r="P742" s="117"/>
      <c r="S742" s="119"/>
      <c r="T742" s="121"/>
      <c r="U742" s="21"/>
    </row>
    <row r="743" spans="1:25" ht="15.75" x14ac:dyDescent="0.25">
      <c r="A743" s="128"/>
      <c r="B743" s="129"/>
      <c r="C743" s="129"/>
      <c r="D743" s="129"/>
      <c r="E743" s="129"/>
      <c r="F743" s="129"/>
      <c r="G743" s="129"/>
      <c r="H743" s="129"/>
      <c r="I743" s="129"/>
      <c r="J743" s="129"/>
      <c r="K743" s="129"/>
      <c r="L743" s="129"/>
      <c r="M743" s="129"/>
      <c r="N743" s="129"/>
      <c r="O743" s="130"/>
      <c r="P743" s="117"/>
      <c r="S743" s="119"/>
      <c r="T743" s="121"/>
      <c r="U743" s="21"/>
    </row>
    <row r="744" spans="1:25" ht="15.75" x14ac:dyDescent="0.25">
      <c r="A744" s="128"/>
      <c r="B744" s="129"/>
      <c r="C744" s="129"/>
      <c r="D744" s="129"/>
      <c r="E744" s="129"/>
      <c r="F744" s="129"/>
      <c r="G744" s="129"/>
      <c r="H744" s="129"/>
      <c r="I744" s="129"/>
      <c r="J744" s="129"/>
      <c r="K744" s="129"/>
      <c r="L744" s="129"/>
      <c r="M744" s="129"/>
      <c r="N744" s="129"/>
      <c r="O744" s="130"/>
      <c r="P744" s="117"/>
      <c r="S744" s="119"/>
      <c r="T744" s="121"/>
      <c r="U744" s="21"/>
    </row>
    <row r="745" spans="1:25" ht="15.75" x14ac:dyDescent="0.25">
      <c r="A745" s="128"/>
      <c r="B745" s="129"/>
      <c r="C745" s="129"/>
      <c r="D745" s="129"/>
      <c r="E745" s="129"/>
      <c r="F745" s="129"/>
      <c r="G745" s="129"/>
      <c r="H745" s="129"/>
      <c r="I745" s="129"/>
      <c r="J745" s="129"/>
      <c r="K745" s="129"/>
      <c r="L745" s="129"/>
      <c r="M745" s="129"/>
      <c r="N745" s="129"/>
      <c r="O745" s="130"/>
      <c r="P745" s="117"/>
      <c r="S745" s="119"/>
      <c r="T745" s="122"/>
      <c r="U745" s="21"/>
    </row>
    <row r="746" spans="1:25" x14ac:dyDescent="0.25">
      <c r="A746" s="128"/>
      <c r="B746" s="129"/>
      <c r="C746" s="129"/>
      <c r="D746" s="129"/>
      <c r="E746" s="129"/>
      <c r="F746" s="129"/>
      <c r="G746" s="129"/>
      <c r="H746" s="129"/>
      <c r="I746" s="129"/>
      <c r="J746" s="129"/>
      <c r="K746" s="129"/>
      <c r="L746" s="129"/>
      <c r="M746" s="129"/>
      <c r="N746" s="129"/>
      <c r="O746" s="130"/>
      <c r="P746" s="117"/>
      <c r="U746" s="21"/>
    </row>
    <row r="747" spans="1:25" ht="15.75" thickBot="1" x14ac:dyDescent="0.3">
      <c r="A747" s="131"/>
      <c r="B747" s="132"/>
      <c r="C747" s="132"/>
      <c r="D747" s="132"/>
      <c r="E747" s="132"/>
      <c r="F747" s="132"/>
      <c r="G747" s="132"/>
      <c r="H747" s="132"/>
      <c r="I747" s="132"/>
      <c r="J747" s="132"/>
      <c r="K747" s="132"/>
      <c r="L747" s="132"/>
      <c r="M747" s="132"/>
      <c r="N747" s="132"/>
      <c r="O747" s="133"/>
      <c r="P747" s="117"/>
      <c r="U747" s="21"/>
    </row>
    <row r="748" spans="1:25" ht="15.75" thickTop="1" x14ac:dyDescent="0.25">
      <c r="K748" s="21"/>
      <c r="U748" s="21"/>
    </row>
    <row r="751" spans="1:25" ht="26.25" x14ac:dyDescent="0.4">
      <c r="A751" s="25"/>
      <c r="B751" s="26" t="s">
        <v>142</v>
      </c>
      <c r="C751" s="27"/>
      <c r="D751" s="27"/>
      <c r="E751" s="27"/>
      <c r="F751" s="28"/>
      <c r="G751" s="27"/>
      <c r="H751" s="28"/>
      <c r="I751" s="29"/>
      <c r="J751" s="28"/>
      <c r="K751" s="29"/>
      <c r="L751" s="28"/>
      <c r="M751" s="29"/>
      <c r="N751" s="28"/>
      <c r="O751" s="27"/>
      <c r="P751" s="28"/>
      <c r="Q751" s="27"/>
      <c r="R751" s="28"/>
      <c r="S751" s="29"/>
      <c r="T751" s="28"/>
      <c r="U751" s="27"/>
      <c r="V751" s="28"/>
      <c r="W751" s="28"/>
      <c r="X751" s="29"/>
      <c r="Y751" s="28"/>
    </row>
    <row r="752" spans="1:25" ht="15.75" thickBot="1" x14ac:dyDescent="0.3"/>
    <row r="753" spans="1:25" ht="52.5" customHeight="1" thickBot="1" x14ac:dyDescent="0.3">
      <c r="A753" s="169" t="s">
        <v>159</v>
      </c>
      <c r="B753" s="170"/>
      <c r="C753" s="173" t="s">
        <v>102</v>
      </c>
      <c r="D753" s="174"/>
      <c r="E753" s="175" t="s">
        <v>0</v>
      </c>
      <c r="F753" s="176"/>
      <c r="G753" s="177" t="s">
        <v>103</v>
      </c>
      <c r="H753" s="177"/>
      <c r="I753" s="177"/>
      <c r="J753" s="177"/>
      <c r="K753" s="177"/>
      <c r="L753" s="178"/>
      <c r="M753" s="179" t="s">
        <v>104</v>
      </c>
      <c r="N753" s="180"/>
      <c r="O753" s="180"/>
      <c r="P753" s="181"/>
      <c r="Q753" s="154" t="s">
        <v>105</v>
      </c>
      <c r="R753" s="152"/>
      <c r="S753" s="152"/>
      <c r="T753" s="152"/>
      <c r="U753" s="152"/>
      <c r="V753" s="153"/>
      <c r="W753" s="155" t="s">
        <v>106</v>
      </c>
      <c r="X753" s="156"/>
      <c r="Y753" s="138"/>
    </row>
    <row r="754" spans="1:25" ht="52.5" customHeight="1" thickBot="1" x14ac:dyDescent="0.3">
      <c r="A754" s="171"/>
      <c r="B754" s="172"/>
      <c r="C754" s="157" t="s">
        <v>107</v>
      </c>
      <c r="D754" s="159" t="s">
        <v>108</v>
      </c>
      <c r="E754" s="161" t="s">
        <v>10</v>
      </c>
      <c r="F754" s="161" t="s">
        <v>11</v>
      </c>
      <c r="G754" s="163" t="s">
        <v>12</v>
      </c>
      <c r="H754" s="165" t="s">
        <v>13</v>
      </c>
      <c r="I754" s="165" t="s">
        <v>14</v>
      </c>
      <c r="J754" s="167" t="s">
        <v>15</v>
      </c>
      <c r="K754" s="146" t="s">
        <v>2</v>
      </c>
      <c r="L754" s="147"/>
      <c r="M754" s="148" t="s">
        <v>109</v>
      </c>
      <c r="N754" s="149"/>
      <c r="O754" s="148" t="s">
        <v>110</v>
      </c>
      <c r="P754" s="149"/>
      <c r="Q754" s="150" t="s">
        <v>111</v>
      </c>
      <c r="R754" s="151"/>
      <c r="S754" s="152" t="s">
        <v>112</v>
      </c>
      <c r="T754" s="153"/>
      <c r="U754" s="154" t="s">
        <v>2</v>
      </c>
      <c r="V754" s="153"/>
      <c r="W754" s="134" t="s">
        <v>113</v>
      </c>
      <c r="X754" s="136" t="s">
        <v>114</v>
      </c>
      <c r="Y754" s="138" t="s">
        <v>115</v>
      </c>
    </row>
    <row r="755" spans="1:25" ht="139.5" customHeight="1" thickBot="1" x14ac:dyDescent="0.3">
      <c r="A755" s="171"/>
      <c r="B755" s="172"/>
      <c r="C755" s="158"/>
      <c r="D755" s="160"/>
      <c r="E755" s="162"/>
      <c r="F755" s="162"/>
      <c r="G755" s="164"/>
      <c r="H755" s="166"/>
      <c r="I755" s="166"/>
      <c r="J755" s="168"/>
      <c r="K755" s="30" t="s">
        <v>16</v>
      </c>
      <c r="L755" s="31" t="s">
        <v>17</v>
      </c>
      <c r="M755" s="32" t="s">
        <v>18</v>
      </c>
      <c r="N755" s="33" t="s">
        <v>19</v>
      </c>
      <c r="O755" s="32" t="s">
        <v>20</v>
      </c>
      <c r="P755" s="33" t="s">
        <v>21</v>
      </c>
      <c r="Q755" s="34" t="s">
        <v>12</v>
      </c>
      <c r="R755" s="35" t="s">
        <v>13</v>
      </c>
      <c r="S755" s="36" t="s">
        <v>22</v>
      </c>
      <c r="T755" s="37" t="s">
        <v>23</v>
      </c>
      <c r="U755" s="38" t="s">
        <v>24</v>
      </c>
      <c r="V755" s="39" t="s">
        <v>25</v>
      </c>
      <c r="W755" s="135"/>
      <c r="X755" s="137"/>
      <c r="Y755" s="139"/>
    </row>
    <row r="756" spans="1:25" ht="38.25" customHeight="1" thickBot="1" x14ac:dyDescent="0.3">
      <c r="A756" s="140">
        <v>1</v>
      </c>
      <c r="B756" s="141"/>
      <c r="C756" s="40">
        <v>2</v>
      </c>
      <c r="D756" s="41">
        <v>3</v>
      </c>
      <c r="E756" s="42">
        <v>4</v>
      </c>
      <c r="F756" s="43">
        <v>5</v>
      </c>
      <c r="G756" s="44">
        <v>6</v>
      </c>
      <c r="H756" s="45">
        <v>7</v>
      </c>
      <c r="I756" s="45">
        <v>8</v>
      </c>
      <c r="J756" s="45">
        <v>9</v>
      </c>
      <c r="K756" s="45">
        <v>10</v>
      </c>
      <c r="L756" s="45">
        <v>11</v>
      </c>
      <c r="M756" s="46">
        <v>12</v>
      </c>
      <c r="N756" s="46">
        <v>13</v>
      </c>
      <c r="O756" s="46">
        <v>14</v>
      </c>
      <c r="P756" s="46">
        <v>15</v>
      </c>
      <c r="Q756" s="47">
        <v>16</v>
      </c>
      <c r="R756" s="47">
        <v>17</v>
      </c>
      <c r="S756" s="47">
        <v>18</v>
      </c>
      <c r="T756" s="47">
        <v>19</v>
      </c>
      <c r="U756" s="47">
        <v>20</v>
      </c>
      <c r="V756" s="47">
        <v>21</v>
      </c>
      <c r="W756" s="48">
        <v>22</v>
      </c>
      <c r="X756" s="48">
        <v>23</v>
      </c>
      <c r="Y756" s="49">
        <v>24</v>
      </c>
    </row>
    <row r="757" spans="1:25" ht="108.75" customHeight="1" x14ac:dyDescent="0.25">
      <c r="A757" s="50">
        <v>1</v>
      </c>
      <c r="B757" s="51" t="s">
        <v>116</v>
      </c>
      <c r="C757" s="142">
        <f>L770</f>
        <v>2387495</v>
      </c>
      <c r="D757" s="144">
        <f>C757-V770</f>
        <v>42970.200000000186</v>
      </c>
      <c r="E757" s="52"/>
      <c r="F757" s="53"/>
      <c r="G757" s="54"/>
      <c r="H757" s="55"/>
      <c r="I757" s="54"/>
      <c r="J757" s="56"/>
      <c r="K757" s="57">
        <f>G757+I757</f>
        <v>0</v>
      </c>
      <c r="L757" s="58">
        <f>H757+J757</f>
        <v>0</v>
      </c>
      <c r="M757" s="59"/>
      <c r="N757" s="60"/>
      <c r="O757" s="59"/>
      <c r="P757" s="60"/>
      <c r="Q757" s="61"/>
      <c r="R757" s="62"/>
      <c r="S757" s="61"/>
      <c r="T757" s="62"/>
      <c r="U757" s="57">
        <f>Q757+S757</f>
        <v>0</v>
      </c>
      <c r="V757" s="63">
        <f>R757+T757</f>
        <v>0</v>
      </c>
      <c r="W757" s="64">
        <f>IFERROR(R757/H757,0)</f>
        <v>0</v>
      </c>
      <c r="X757" s="65">
        <f>IFERROR((T757+P757)/J757,0)</f>
        <v>0</v>
      </c>
      <c r="Y757" s="66">
        <f>IFERROR((V757+P757)/L757,0)</f>
        <v>0</v>
      </c>
    </row>
    <row r="758" spans="1:25" ht="87" customHeight="1" x14ac:dyDescent="0.25">
      <c r="A758" s="67">
        <v>2</v>
      </c>
      <c r="B758" s="68" t="s">
        <v>54</v>
      </c>
      <c r="C758" s="142"/>
      <c r="D758" s="144"/>
      <c r="E758" s="69">
        <v>0</v>
      </c>
      <c r="F758" s="70">
        <v>0</v>
      </c>
      <c r="G758" s="71">
        <v>0</v>
      </c>
      <c r="H758" s="72">
        <v>0</v>
      </c>
      <c r="I758" s="71">
        <v>57</v>
      </c>
      <c r="J758" s="73">
        <v>1785876.38</v>
      </c>
      <c r="K758" s="57">
        <f t="shared" ref="K758:L769" si="132">G758+I758</f>
        <v>57</v>
      </c>
      <c r="L758" s="58">
        <f t="shared" si="132"/>
        <v>1785876.38</v>
      </c>
      <c r="M758" s="74">
        <v>0</v>
      </c>
      <c r="N758" s="75">
        <v>0</v>
      </c>
      <c r="O758" s="74">
        <v>0</v>
      </c>
      <c r="P758" s="75">
        <v>0</v>
      </c>
      <c r="Q758" s="76">
        <v>0</v>
      </c>
      <c r="R758" s="77">
        <v>0</v>
      </c>
      <c r="S758" s="76">
        <v>58</v>
      </c>
      <c r="T758" s="77">
        <v>1712678.65</v>
      </c>
      <c r="U758" s="57">
        <f t="shared" ref="U758:V769" si="133">Q758+S758</f>
        <v>58</v>
      </c>
      <c r="V758" s="63">
        <f>R758+T758</f>
        <v>1712678.65</v>
      </c>
      <c r="W758" s="64">
        <f t="shared" ref="W758:W769" si="134">IFERROR(R758/H758,0)</f>
        <v>0</v>
      </c>
      <c r="X758" s="65">
        <f t="shared" ref="X758:X770" si="135">IFERROR((T758+P758)/J758,0)</f>
        <v>0.95901299170550647</v>
      </c>
      <c r="Y758" s="66">
        <f t="shared" ref="Y758:Y770" si="136">IFERROR((V758+P758)/L758,0)</f>
        <v>0.95901299170550647</v>
      </c>
    </row>
    <row r="759" spans="1:25" ht="85.5" customHeight="1" x14ac:dyDescent="0.25">
      <c r="A759" s="67">
        <v>3</v>
      </c>
      <c r="B759" s="68" t="s">
        <v>172</v>
      </c>
      <c r="C759" s="142"/>
      <c r="D759" s="144"/>
      <c r="E759" s="69"/>
      <c r="F759" s="70"/>
      <c r="G759" s="71"/>
      <c r="H759" s="72"/>
      <c r="I759" s="71"/>
      <c r="J759" s="73"/>
      <c r="K759" s="57">
        <f t="shared" si="132"/>
        <v>0</v>
      </c>
      <c r="L759" s="58">
        <f t="shared" si="132"/>
        <v>0</v>
      </c>
      <c r="M759" s="74"/>
      <c r="N759" s="75"/>
      <c r="O759" s="74"/>
      <c r="P759" s="75"/>
      <c r="Q759" s="76"/>
      <c r="R759" s="77"/>
      <c r="S759" s="76"/>
      <c r="T759" s="77"/>
      <c r="U759" s="57">
        <f t="shared" si="133"/>
        <v>0</v>
      </c>
      <c r="V759" s="63">
        <f t="shared" si="133"/>
        <v>0</v>
      </c>
      <c r="W759" s="64">
        <f t="shared" si="134"/>
        <v>0</v>
      </c>
      <c r="X759" s="65">
        <f t="shared" si="135"/>
        <v>0</v>
      </c>
      <c r="Y759" s="66">
        <f t="shared" si="136"/>
        <v>0</v>
      </c>
    </row>
    <row r="760" spans="1:25" ht="137.25" customHeight="1" x14ac:dyDescent="0.25">
      <c r="A760" s="67">
        <v>4</v>
      </c>
      <c r="B760" s="68" t="s">
        <v>32</v>
      </c>
      <c r="C760" s="142"/>
      <c r="D760" s="144"/>
      <c r="E760" s="69"/>
      <c r="F760" s="70"/>
      <c r="G760" s="71"/>
      <c r="H760" s="72"/>
      <c r="I760" s="71"/>
      <c r="J760" s="73"/>
      <c r="K760" s="57">
        <f t="shared" si="132"/>
        <v>0</v>
      </c>
      <c r="L760" s="58">
        <f t="shared" si="132"/>
        <v>0</v>
      </c>
      <c r="M760" s="74"/>
      <c r="N760" s="75"/>
      <c r="O760" s="74"/>
      <c r="P760" s="75"/>
      <c r="Q760" s="76"/>
      <c r="R760" s="77"/>
      <c r="S760" s="76"/>
      <c r="T760" s="77"/>
      <c r="U760" s="57">
        <f t="shared" si="133"/>
        <v>0</v>
      </c>
      <c r="V760" s="63">
        <f t="shared" si="133"/>
        <v>0</v>
      </c>
      <c r="W760" s="64">
        <f t="shared" si="134"/>
        <v>0</v>
      </c>
      <c r="X760" s="65">
        <f t="shared" si="135"/>
        <v>0</v>
      </c>
      <c r="Y760" s="66">
        <f t="shared" si="136"/>
        <v>0</v>
      </c>
    </row>
    <row r="761" spans="1:25" ht="171.75" customHeight="1" x14ac:dyDescent="0.25">
      <c r="A761" s="67">
        <v>5</v>
      </c>
      <c r="B761" s="68" t="s">
        <v>71</v>
      </c>
      <c r="C761" s="142"/>
      <c r="D761" s="144"/>
      <c r="E761" s="69">
        <v>9</v>
      </c>
      <c r="F761" s="70">
        <v>333082.42</v>
      </c>
      <c r="G761" s="71">
        <v>4</v>
      </c>
      <c r="H761" s="72">
        <v>169577.84</v>
      </c>
      <c r="I761" s="71">
        <v>17</v>
      </c>
      <c r="J761" s="73">
        <v>432040.78</v>
      </c>
      <c r="K761" s="57">
        <f t="shared" si="132"/>
        <v>21</v>
      </c>
      <c r="L761" s="58">
        <f t="shared" si="132"/>
        <v>601618.62</v>
      </c>
      <c r="M761" s="74">
        <v>0</v>
      </c>
      <c r="N761" s="75">
        <v>0</v>
      </c>
      <c r="O761" s="74">
        <v>0</v>
      </c>
      <c r="P761" s="75">
        <v>0</v>
      </c>
      <c r="Q761" s="76">
        <v>4</v>
      </c>
      <c r="R761" s="77">
        <v>169577.84</v>
      </c>
      <c r="S761" s="76">
        <v>17</v>
      </c>
      <c r="T761" s="77">
        <v>462268.31000000006</v>
      </c>
      <c r="U761" s="57">
        <f t="shared" si="133"/>
        <v>21</v>
      </c>
      <c r="V761" s="63">
        <f t="shared" si="133"/>
        <v>631846.15</v>
      </c>
      <c r="W761" s="64">
        <f t="shared" si="134"/>
        <v>1</v>
      </c>
      <c r="X761" s="65">
        <f t="shared" si="135"/>
        <v>1.069964529737216</v>
      </c>
      <c r="Y761" s="66">
        <f t="shared" si="136"/>
        <v>1.05024367430649</v>
      </c>
    </row>
    <row r="762" spans="1:25" ht="116.25" customHeight="1" x14ac:dyDescent="0.25">
      <c r="A762" s="67">
        <v>6</v>
      </c>
      <c r="B762" s="68" t="s">
        <v>33</v>
      </c>
      <c r="C762" s="142"/>
      <c r="D762" s="144"/>
      <c r="E762" s="69"/>
      <c r="F762" s="70"/>
      <c r="G762" s="71"/>
      <c r="H762" s="72"/>
      <c r="I762" s="71"/>
      <c r="J762" s="73"/>
      <c r="K762" s="57">
        <f t="shared" si="132"/>
        <v>0</v>
      </c>
      <c r="L762" s="58">
        <f t="shared" si="132"/>
        <v>0</v>
      </c>
      <c r="M762" s="74"/>
      <c r="N762" s="75"/>
      <c r="O762" s="74"/>
      <c r="P762" s="75"/>
      <c r="Q762" s="76"/>
      <c r="R762" s="77"/>
      <c r="S762" s="76"/>
      <c r="T762" s="77"/>
      <c r="U762" s="57">
        <f t="shared" si="133"/>
        <v>0</v>
      </c>
      <c r="V762" s="63">
        <f t="shared" si="133"/>
        <v>0</v>
      </c>
      <c r="W762" s="64">
        <f t="shared" si="134"/>
        <v>0</v>
      </c>
      <c r="X762" s="65">
        <f t="shared" si="135"/>
        <v>0</v>
      </c>
      <c r="Y762" s="66">
        <f t="shared" si="136"/>
        <v>0</v>
      </c>
    </row>
    <row r="763" spans="1:25" ht="65.25" customHeight="1" x14ac:dyDescent="0.25">
      <c r="A763" s="67">
        <v>7</v>
      </c>
      <c r="B763" s="68" t="s">
        <v>34</v>
      </c>
      <c r="C763" s="142"/>
      <c r="D763" s="144"/>
      <c r="E763" s="69"/>
      <c r="F763" s="70"/>
      <c r="G763" s="71"/>
      <c r="H763" s="72"/>
      <c r="I763" s="71"/>
      <c r="J763" s="73"/>
      <c r="K763" s="57">
        <f t="shared" si="132"/>
        <v>0</v>
      </c>
      <c r="L763" s="58">
        <f t="shared" si="132"/>
        <v>0</v>
      </c>
      <c r="M763" s="74"/>
      <c r="N763" s="75"/>
      <c r="O763" s="74"/>
      <c r="P763" s="75"/>
      <c r="Q763" s="76"/>
      <c r="R763" s="77"/>
      <c r="S763" s="76"/>
      <c r="T763" s="77"/>
      <c r="U763" s="57">
        <f t="shared" si="133"/>
        <v>0</v>
      </c>
      <c r="V763" s="63">
        <f t="shared" si="133"/>
        <v>0</v>
      </c>
      <c r="W763" s="64">
        <f t="shared" si="134"/>
        <v>0</v>
      </c>
      <c r="X763" s="65">
        <f t="shared" si="135"/>
        <v>0</v>
      </c>
      <c r="Y763" s="66">
        <f t="shared" si="136"/>
        <v>0</v>
      </c>
    </row>
    <row r="764" spans="1:25" ht="59.25" customHeight="1" x14ac:dyDescent="0.25">
      <c r="A764" s="67">
        <v>8</v>
      </c>
      <c r="B764" s="68" t="s">
        <v>117</v>
      </c>
      <c r="C764" s="142"/>
      <c r="D764" s="144"/>
      <c r="E764" s="69"/>
      <c r="F764" s="70"/>
      <c r="G764" s="71"/>
      <c r="H764" s="72"/>
      <c r="I764" s="71"/>
      <c r="J764" s="73"/>
      <c r="K764" s="57">
        <f t="shared" si="132"/>
        <v>0</v>
      </c>
      <c r="L764" s="58">
        <f t="shared" si="132"/>
        <v>0</v>
      </c>
      <c r="M764" s="74"/>
      <c r="N764" s="75"/>
      <c r="O764" s="74"/>
      <c r="P764" s="75"/>
      <c r="Q764" s="76"/>
      <c r="R764" s="77"/>
      <c r="S764" s="76"/>
      <c r="T764" s="77"/>
      <c r="U764" s="57">
        <f t="shared" si="133"/>
        <v>0</v>
      </c>
      <c r="V764" s="63">
        <f t="shared" si="133"/>
        <v>0</v>
      </c>
      <c r="W764" s="64">
        <f t="shared" si="134"/>
        <v>0</v>
      </c>
      <c r="X764" s="65">
        <f t="shared" si="135"/>
        <v>0</v>
      </c>
      <c r="Y764" s="66">
        <f t="shared" si="136"/>
        <v>0</v>
      </c>
    </row>
    <row r="765" spans="1:25" ht="71.25" customHeight="1" x14ac:dyDescent="0.25">
      <c r="A765" s="67">
        <v>9</v>
      </c>
      <c r="B765" s="68" t="s">
        <v>35</v>
      </c>
      <c r="C765" s="142"/>
      <c r="D765" s="144"/>
      <c r="E765" s="69"/>
      <c r="F765" s="70"/>
      <c r="G765" s="71"/>
      <c r="H765" s="72"/>
      <c r="I765" s="71"/>
      <c r="J765" s="73"/>
      <c r="K765" s="57">
        <f t="shared" si="132"/>
        <v>0</v>
      </c>
      <c r="L765" s="58">
        <f t="shared" si="132"/>
        <v>0</v>
      </c>
      <c r="M765" s="74"/>
      <c r="N765" s="75"/>
      <c r="O765" s="74"/>
      <c r="P765" s="75"/>
      <c r="Q765" s="76"/>
      <c r="R765" s="77"/>
      <c r="S765" s="76"/>
      <c r="T765" s="77"/>
      <c r="U765" s="57">
        <f t="shared" si="133"/>
        <v>0</v>
      </c>
      <c r="V765" s="63">
        <f t="shared" si="133"/>
        <v>0</v>
      </c>
      <c r="W765" s="64">
        <f t="shared" si="134"/>
        <v>0</v>
      </c>
      <c r="X765" s="65">
        <f t="shared" si="135"/>
        <v>0</v>
      </c>
      <c r="Y765" s="66">
        <f t="shared" si="136"/>
        <v>0</v>
      </c>
    </row>
    <row r="766" spans="1:25" ht="92.25" customHeight="1" x14ac:dyDescent="0.25">
      <c r="A766" s="67">
        <v>10</v>
      </c>
      <c r="B766" s="68" t="s">
        <v>36</v>
      </c>
      <c r="C766" s="142"/>
      <c r="D766" s="144"/>
      <c r="E766" s="69"/>
      <c r="F766" s="70"/>
      <c r="G766" s="71"/>
      <c r="H766" s="72"/>
      <c r="I766" s="71"/>
      <c r="J766" s="73"/>
      <c r="K766" s="57">
        <f t="shared" si="132"/>
        <v>0</v>
      </c>
      <c r="L766" s="58">
        <f t="shared" si="132"/>
        <v>0</v>
      </c>
      <c r="M766" s="74"/>
      <c r="N766" s="75"/>
      <c r="O766" s="74"/>
      <c r="P766" s="75"/>
      <c r="Q766" s="76"/>
      <c r="R766" s="77"/>
      <c r="S766" s="76"/>
      <c r="T766" s="77"/>
      <c r="U766" s="57">
        <f t="shared" si="133"/>
        <v>0</v>
      </c>
      <c r="V766" s="63">
        <f t="shared" si="133"/>
        <v>0</v>
      </c>
      <c r="W766" s="64">
        <f t="shared" si="134"/>
        <v>0</v>
      </c>
      <c r="X766" s="65">
        <f t="shared" si="135"/>
        <v>0</v>
      </c>
      <c r="Y766" s="66">
        <f t="shared" si="136"/>
        <v>0</v>
      </c>
    </row>
    <row r="767" spans="1:25" ht="153.75" customHeight="1" x14ac:dyDescent="0.25">
      <c r="A767" s="67">
        <v>11</v>
      </c>
      <c r="B767" s="68" t="s">
        <v>37</v>
      </c>
      <c r="C767" s="142"/>
      <c r="D767" s="144"/>
      <c r="E767" s="69"/>
      <c r="F767" s="70"/>
      <c r="G767" s="71"/>
      <c r="H767" s="72"/>
      <c r="I767" s="71"/>
      <c r="J767" s="73"/>
      <c r="K767" s="57">
        <f t="shared" si="132"/>
        <v>0</v>
      </c>
      <c r="L767" s="58">
        <f t="shared" si="132"/>
        <v>0</v>
      </c>
      <c r="M767" s="74"/>
      <c r="N767" s="75"/>
      <c r="O767" s="74"/>
      <c r="P767" s="75"/>
      <c r="Q767" s="76"/>
      <c r="R767" s="77"/>
      <c r="S767" s="76"/>
      <c r="T767" s="77"/>
      <c r="U767" s="57">
        <f t="shared" si="133"/>
        <v>0</v>
      </c>
      <c r="V767" s="63">
        <f t="shared" si="133"/>
        <v>0</v>
      </c>
      <c r="W767" s="64">
        <f t="shared" si="134"/>
        <v>0</v>
      </c>
      <c r="X767" s="65">
        <f t="shared" si="135"/>
        <v>0</v>
      </c>
      <c r="Y767" s="66">
        <f t="shared" si="136"/>
        <v>0</v>
      </c>
    </row>
    <row r="768" spans="1:25" ht="87" customHeight="1" x14ac:dyDescent="0.25">
      <c r="A768" s="67">
        <v>12</v>
      </c>
      <c r="B768" s="68" t="s">
        <v>38</v>
      </c>
      <c r="C768" s="142"/>
      <c r="D768" s="144"/>
      <c r="E768" s="69"/>
      <c r="F768" s="70"/>
      <c r="G768" s="71"/>
      <c r="H768" s="72"/>
      <c r="I768" s="71"/>
      <c r="J768" s="73"/>
      <c r="K768" s="57">
        <f t="shared" si="132"/>
        <v>0</v>
      </c>
      <c r="L768" s="58">
        <f t="shared" si="132"/>
        <v>0</v>
      </c>
      <c r="M768" s="74"/>
      <c r="N768" s="75"/>
      <c r="O768" s="74"/>
      <c r="P768" s="75"/>
      <c r="Q768" s="76"/>
      <c r="R768" s="77"/>
      <c r="S768" s="76"/>
      <c r="T768" s="77"/>
      <c r="U768" s="57">
        <f t="shared" si="133"/>
        <v>0</v>
      </c>
      <c r="V768" s="63">
        <f t="shared" si="133"/>
        <v>0</v>
      </c>
      <c r="W768" s="64">
        <f t="shared" si="134"/>
        <v>0</v>
      </c>
      <c r="X768" s="65">
        <f t="shared" si="135"/>
        <v>0</v>
      </c>
      <c r="Y768" s="66">
        <f t="shared" si="136"/>
        <v>0</v>
      </c>
    </row>
    <row r="769" spans="1:25" ht="62.25" customHeight="1" thickBot="1" x14ac:dyDescent="0.3">
      <c r="A769" s="78">
        <v>13</v>
      </c>
      <c r="B769" s="79" t="s">
        <v>39</v>
      </c>
      <c r="C769" s="143"/>
      <c r="D769" s="145"/>
      <c r="E769" s="80"/>
      <c r="F769" s="81"/>
      <c r="G769" s="82"/>
      <c r="H769" s="83"/>
      <c r="I769" s="82"/>
      <c r="J769" s="84"/>
      <c r="K769" s="85">
        <f t="shared" si="132"/>
        <v>0</v>
      </c>
      <c r="L769" s="86">
        <f t="shared" si="132"/>
        <v>0</v>
      </c>
      <c r="M769" s="87"/>
      <c r="N769" s="88"/>
      <c r="O769" s="87"/>
      <c r="P769" s="88"/>
      <c r="Q769" s="89"/>
      <c r="R769" s="90"/>
      <c r="S769" s="89"/>
      <c r="T769" s="90"/>
      <c r="U769" s="57">
        <f t="shared" si="133"/>
        <v>0</v>
      </c>
      <c r="V769" s="63">
        <f t="shared" si="133"/>
        <v>0</v>
      </c>
      <c r="W769" s="64">
        <f t="shared" si="134"/>
        <v>0</v>
      </c>
      <c r="X769" s="65">
        <f t="shared" si="135"/>
        <v>0</v>
      </c>
      <c r="Y769" s="66">
        <f t="shared" si="136"/>
        <v>0</v>
      </c>
    </row>
    <row r="770" spans="1:25" ht="29.25" customHeight="1" thickBot="1" x14ac:dyDescent="0.3">
      <c r="A770" s="123" t="s">
        <v>118</v>
      </c>
      <c r="B770" s="124"/>
      <c r="C770" s="91">
        <f>C757</f>
        <v>2387495</v>
      </c>
      <c r="D770" s="91">
        <f>D757</f>
        <v>42970.200000000186</v>
      </c>
      <c r="E770" s="92">
        <f>SUM(E757:E769)</f>
        <v>9</v>
      </c>
      <c r="F770" s="93">
        <f>SUM(F757:F769)</f>
        <v>333082.42</v>
      </c>
      <c r="G770" s="92">
        <f>SUM(G757:G769)</f>
        <v>4</v>
      </c>
      <c r="H770" s="93">
        <f>SUM(H757:H769)</f>
        <v>169577.84</v>
      </c>
      <c r="I770" s="92">
        <f t="shared" ref="I770:V770" si="137">SUM(I757:I769)</f>
        <v>74</v>
      </c>
      <c r="J770" s="93">
        <f t="shared" si="137"/>
        <v>2217917.16</v>
      </c>
      <c r="K770" s="92">
        <f t="shared" si="137"/>
        <v>78</v>
      </c>
      <c r="L770" s="93">
        <f t="shared" si="137"/>
        <v>2387495</v>
      </c>
      <c r="M770" s="92">
        <f t="shared" si="137"/>
        <v>0</v>
      </c>
      <c r="N770" s="94">
        <f t="shared" si="137"/>
        <v>0</v>
      </c>
      <c r="O770" s="95">
        <f t="shared" si="137"/>
        <v>0</v>
      </c>
      <c r="P770" s="96">
        <f t="shared" si="137"/>
        <v>0</v>
      </c>
      <c r="Q770" s="95">
        <f t="shared" si="137"/>
        <v>4</v>
      </c>
      <c r="R770" s="97">
        <f t="shared" si="137"/>
        <v>169577.84</v>
      </c>
      <c r="S770" s="95">
        <f t="shared" si="137"/>
        <v>75</v>
      </c>
      <c r="T770" s="97">
        <f t="shared" si="137"/>
        <v>2174946.96</v>
      </c>
      <c r="U770" s="95">
        <f t="shared" si="137"/>
        <v>79</v>
      </c>
      <c r="V770" s="97">
        <f t="shared" si="137"/>
        <v>2344524.7999999998</v>
      </c>
      <c r="W770" s="98">
        <f>IFERROR(R770/H770,0)</f>
        <v>1</v>
      </c>
      <c r="X770" s="99">
        <f t="shared" si="135"/>
        <v>0.98062587693762193</v>
      </c>
      <c r="Y770" s="99">
        <f t="shared" si="136"/>
        <v>0.98200197277900048</v>
      </c>
    </row>
    <row r="771" spans="1:25" ht="29.25" customHeight="1" thickBot="1" x14ac:dyDescent="0.3">
      <c r="A771" s="100"/>
      <c r="B771" s="101" t="s">
        <v>28</v>
      </c>
      <c r="C771" s="102"/>
      <c r="D771" s="102"/>
      <c r="E771" s="102"/>
      <c r="F771" s="102"/>
      <c r="G771" s="102"/>
      <c r="H771" s="102"/>
      <c r="I771" s="102"/>
      <c r="J771" s="102"/>
      <c r="K771" s="102"/>
      <c r="L771" s="102"/>
      <c r="M771" s="102"/>
      <c r="N771" s="102"/>
      <c r="O771" s="102"/>
      <c r="P771" s="102"/>
      <c r="Q771" s="102"/>
      <c r="R771" s="102"/>
      <c r="S771" s="102"/>
      <c r="T771" s="102"/>
      <c r="U771" s="102"/>
      <c r="V771" s="103">
        <v>1750930.39</v>
      </c>
      <c r="W771" s="104"/>
      <c r="X771" s="104"/>
      <c r="Y771" s="105"/>
    </row>
    <row r="772" spans="1:25" ht="29.25" customHeight="1" thickBot="1" x14ac:dyDescent="0.45">
      <c r="A772" s="106"/>
      <c r="B772" s="106"/>
      <c r="C772" s="107"/>
      <c r="D772" s="107"/>
      <c r="E772" s="108"/>
      <c r="F772" s="107"/>
      <c r="G772" s="108"/>
      <c r="H772" s="109"/>
      <c r="I772" s="110"/>
      <c r="J772" s="109"/>
      <c r="K772" s="111"/>
      <c r="L772" s="109"/>
      <c r="M772" s="110"/>
      <c r="N772" s="109"/>
      <c r="O772" s="110"/>
      <c r="P772" s="109"/>
      <c r="Q772" s="110"/>
      <c r="R772" s="109"/>
      <c r="S772" s="110"/>
      <c r="T772" s="112" t="s">
        <v>119</v>
      </c>
      <c r="U772" s="113">
        <v>4.4112999999999998</v>
      </c>
      <c r="V772" s="114">
        <f>(V770+P770)/U772</f>
        <v>531481.60406229459</v>
      </c>
      <c r="W772" s="115"/>
      <c r="X772" s="115"/>
      <c r="Y772" s="116"/>
    </row>
    <row r="773" spans="1:25" ht="15.75" thickTop="1" x14ac:dyDescent="0.25">
      <c r="A773" s="125" t="s">
        <v>165</v>
      </c>
      <c r="B773" s="126"/>
      <c r="C773" s="126"/>
      <c r="D773" s="126"/>
      <c r="E773" s="126"/>
      <c r="F773" s="126"/>
      <c r="G773" s="126"/>
      <c r="H773" s="126"/>
      <c r="I773" s="126"/>
      <c r="J773" s="126"/>
      <c r="K773" s="126"/>
      <c r="L773" s="126"/>
      <c r="M773" s="126"/>
      <c r="N773" s="126"/>
      <c r="O773" s="127"/>
      <c r="P773" s="117"/>
      <c r="U773" s="21"/>
    </row>
    <row r="774" spans="1:25" ht="18.75" x14ac:dyDescent="0.3">
      <c r="A774" s="128"/>
      <c r="B774" s="129"/>
      <c r="C774" s="129"/>
      <c r="D774" s="129"/>
      <c r="E774" s="129"/>
      <c r="F774" s="129"/>
      <c r="G774" s="129"/>
      <c r="H774" s="129"/>
      <c r="I774" s="129"/>
      <c r="J774" s="129"/>
      <c r="K774" s="129"/>
      <c r="L774" s="129"/>
      <c r="M774" s="129"/>
      <c r="N774" s="129"/>
      <c r="O774" s="130"/>
      <c r="P774" s="117"/>
      <c r="T774" s="118"/>
      <c r="U774" s="21"/>
    </row>
    <row r="775" spans="1:25" ht="15.75" x14ac:dyDescent="0.25">
      <c r="A775" s="128"/>
      <c r="B775" s="129"/>
      <c r="C775" s="129"/>
      <c r="D775" s="129"/>
      <c r="E775" s="129"/>
      <c r="F775" s="129"/>
      <c r="G775" s="129"/>
      <c r="H775" s="129"/>
      <c r="I775" s="129"/>
      <c r="J775" s="129"/>
      <c r="K775" s="129"/>
      <c r="L775" s="129"/>
      <c r="M775" s="129"/>
      <c r="N775" s="129"/>
      <c r="O775" s="130"/>
      <c r="P775" s="117"/>
      <c r="S775" s="119"/>
      <c r="T775" s="120"/>
      <c r="U775" s="21"/>
    </row>
    <row r="776" spans="1:25" ht="15.75" x14ac:dyDescent="0.25">
      <c r="A776" s="128"/>
      <c r="B776" s="129"/>
      <c r="C776" s="129"/>
      <c r="D776" s="129"/>
      <c r="E776" s="129"/>
      <c r="F776" s="129"/>
      <c r="G776" s="129"/>
      <c r="H776" s="129"/>
      <c r="I776" s="129"/>
      <c r="J776" s="129"/>
      <c r="K776" s="129"/>
      <c r="L776" s="129"/>
      <c r="M776" s="129"/>
      <c r="N776" s="129"/>
      <c r="O776" s="130"/>
      <c r="P776" s="117"/>
      <c r="S776" s="119"/>
      <c r="T776" s="121"/>
      <c r="U776" s="21"/>
    </row>
    <row r="777" spans="1:25" ht="15.75" x14ac:dyDescent="0.25">
      <c r="A777" s="128"/>
      <c r="B777" s="129"/>
      <c r="C777" s="129"/>
      <c r="D777" s="129"/>
      <c r="E777" s="129"/>
      <c r="F777" s="129"/>
      <c r="G777" s="129"/>
      <c r="H777" s="129"/>
      <c r="I777" s="129"/>
      <c r="J777" s="129"/>
      <c r="K777" s="129"/>
      <c r="L777" s="129"/>
      <c r="M777" s="129"/>
      <c r="N777" s="129"/>
      <c r="O777" s="130"/>
      <c r="P777" s="117"/>
      <c r="S777" s="119"/>
      <c r="T777" s="121"/>
      <c r="U777" s="21"/>
    </row>
    <row r="778" spans="1:25" ht="15.75" x14ac:dyDescent="0.25">
      <c r="A778" s="128"/>
      <c r="B778" s="129"/>
      <c r="C778" s="129"/>
      <c r="D778" s="129"/>
      <c r="E778" s="129"/>
      <c r="F778" s="129"/>
      <c r="G778" s="129"/>
      <c r="H778" s="129"/>
      <c r="I778" s="129"/>
      <c r="J778" s="129"/>
      <c r="K778" s="129"/>
      <c r="L778" s="129"/>
      <c r="M778" s="129"/>
      <c r="N778" s="129"/>
      <c r="O778" s="130"/>
      <c r="P778" s="117"/>
      <c r="S778" s="119"/>
      <c r="T778" s="121"/>
      <c r="U778" s="21"/>
    </row>
    <row r="779" spans="1:25" ht="15.75" x14ac:dyDescent="0.25">
      <c r="A779" s="128"/>
      <c r="B779" s="129"/>
      <c r="C779" s="129"/>
      <c r="D779" s="129"/>
      <c r="E779" s="129"/>
      <c r="F779" s="129"/>
      <c r="G779" s="129"/>
      <c r="H779" s="129"/>
      <c r="I779" s="129"/>
      <c r="J779" s="129"/>
      <c r="K779" s="129"/>
      <c r="L779" s="129"/>
      <c r="M779" s="129"/>
      <c r="N779" s="129"/>
      <c r="O779" s="130"/>
      <c r="P779" s="117"/>
      <c r="S779" s="119"/>
      <c r="T779" s="122"/>
      <c r="U779" s="21"/>
    </row>
    <row r="780" spans="1:25" x14ac:dyDescent="0.25">
      <c r="A780" s="128"/>
      <c r="B780" s="129"/>
      <c r="C780" s="129"/>
      <c r="D780" s="129"/>
      <c r="E780" s="129"/>
      <c r="F780" s="129"/>
      <c r="G780" s="129"/>
      <c r="H780" s="129"/>
      <c r="I780" s="129"/>
      <c r="J780" s="129"/>
      <c r="K780" s="129"/>
      <c r="L780" s="129"/>
      <c r="M780" s="129"/>
      <c r="N780" s="129"/>
      <c r="O780" s="130"/>
      <c r="P780" s="117"/>
      <c r="U780" s="21"/>
    </row>
    <row r="781" spans="1:25" ht="15.75" thickBot="1" x14ac:dyDescent="0.3">
      <c r="A781" s="131"/>
      <c r="B781" s="132"/>
      <c r="C781" s="132"/>
      <c r="D781" s="132"/>
      <c r="E781" s="132"/>
      <c r="F781" s="132"/>
      <c r="G781" s="132"/>
      <c r="H781" s="132"/>
      <c r="I781" s="132"/>
      <c r="J781" s="132"/>
      <c r="K781" s="132"/>
      <c r="L781" s="132"/>
      <c r="M781" s="132"/>
      <c r="N781" s="132"/>
      <c r="O781" s="133"/>
      <c r="P781" s="117"/>
      <c r="U781" s="21"/>
    </row>
    <row r="782" spans="1:25" ht="15.75" thickTop="1" x14ac:dyDescent="0.25">
      <c r="K782" s="21"/>
      <c r="U782" s="21"/>
    </row>
    <row r="785" spans="1:25" ht="26.25" x14ac:dyDescent="0.4">
      <c r="A785" s="25"/>
      <c r="B785" s="26" t="s">
        <v>143</v>
      </c>
      <c r="C785" s="27"/>
      <c r="D785" s="27"/>
      <c r="E785" s="27"/>
      <c r="F785" s="28"/>
      <c r="G785" s="27"/>
      <c r="H785" s="28"/>
      <c r="I785" s="29"/>
      <c r="J785" s="28"/>
      <c r="K785" s="29"/>
      <c r="L785" s="28"/>
      <c r="M785" s="29"/>
      <c r="N785" s="28"/>
      <c r="O785" s="27"/>
      <c r="P785" s="28"/>
      <c r="Q785" s="27"/>
      <c r="R785" s="28"/>
      <c r="S785" s="29"/>
      <c r="T785" s="28"/>
      <c r="U785" s="27"/>
      <c r="V785" s="28"/>
      <c r="W785" s="28"/>
      <c r="X785" s="29"/>
      <c r="Y785" s="28"/>
    </row>
    <row r="786" spans="1:25" ht="15.75" thickBot="1" x14ac:dyDescent="0.3"/>
    <row r="787" spans="1:25" ht="52.5" customHeight="1" thickBot="1" x14ac:dyDescent="0.3">
      <c r="A787" s="169" t="s">
        <v>159</v>
      </c>
      <c r="B787" s="170"/>
      <c r="C787" s="173" t="s">
        <v>102</v>
      </c>
      <c r="D787" s="174"/>
      <c r="E787" s="175" t="s">
        <v>0</v>
      </c>
      <c r="F787" s="176"/>
      <c r="G787" s="177" t="s">
        <v>103</v>
      </c>
      <c r="H787" s="177"/>
      <c r="I787" s="177"/>
      <c r="J787" s="177"/>
      <c r="K787" s="177"/>
      <c r="L787" s="178"/>
      <c r="M787" s="179" t="s">
        <v>104</v>
      </c>
      <c r="N787" s="180"/>
      <c r="O787" s="180"/>
      <c r="P787" s="181"/>
      <c r="Q787" s="154" t="s">
        <v>105</v>
      </c>
      <c r="R787" s="152"/>
      <c r="S787" s="152"/>
      <c r="T787" s="152"/>
      <c r="U787" s="152"/>
      <c r="V787" s="153"/>
      <c r="W787" s="155" t="s">
        <v>106</v>
      </c>
      <c r="X787" s="156"/>
      <c r="Y787" s="138"/>
    </row>
    <row r="788" spans="1:25" ht="52.5" customHeight="1" thickBot="1" x14ac:dyDescent="0.3">
      <c r="A788" s="171"/>
      <c r="B788" s="172"/>
      <c r="C788" s="157" t="s">
        <v>107</v>
      </c>
      <c r="D788" s="159" t="s">
        <v>108</v>
      </c>
      <c r="E788" s="161" t="s">
        <v>10</v>
      </c>
      <c r="F788" s="161" t="s">
        <v>11</v>
      </c>
      <c r="G788" s="163" t="s">
        <v>12</v>
      </c>
      <c r="H788" s="165" t="s">
        <v>13</v>
      </c>
      <c r="I788" s="165" t="s">
        <v>14</v>
      </c>
      <c r="J788" s="167" t="s">
        <v>15</v>
      </c>
      <c r="K788" s="146" t="s">
        <v>2</v>
      </c>
      <c r="L788" s="147"/>
      <c r="M788" s="148" t="s">
        <v>109</v>
      </c>
      <c r="N788" s="149"/>
      <c r="O788" s="148" t="s">
        <v>110</v>
      </c>
      <c r="P788" s="149"/>
      <c r="Q788" s="150" t="s">
        <v>111</v>
      </c>
      <c r="R788" s="151"/>
      <c r="S788" s="152" t="s">
        <v>112</v>
      </c>
      <c r="T788" s="153"/>
      <c r="U788" s="154" t="s">
        <v>2</v>
      </c>
      <c r="V788" s="153"/>
      <c r="W788" s="134" t="s">
        <v>113</v>
      </c>
      <c r="X788" s="136" t="s">
        <v>114</v>
      </c>
      <c r="Y788" s="138" t="s">
        <v>115</v>
      </c>
    </row>
    <row r="789" spans="1:25" ht="139.5" customHeight="1" thickBot="1" x14ac:dyDescent="0.3">
      <c r="A789" s="171"/>
      <c r="B789" s="172"/>
      <c r="C789" s="158"/>
      <c r="D789" s="160"/>
      <c r="E789" s="162"/>
      <c r="F789" s="162"/>
      <c r="G789" s="164"/>
      <c r="H789" s="166"/>
      <c r="I789" s="166"/>
      <c r="J789" s="168"/>
      <c r="K789" s="30" t="s">
        <v>16</v>
      </c>
      <c r="L789" s="31" t="s">
        <v>17</v>
      </c>
      <c r="M789" s="32" t="s">
        <v>18</v>
      </c>
      <c r="N789" s="33" t="s">
        <v>19</v>
      </c>
      <c r="O789" s="32" t="s">
        <v>20</v>
      </c>
      <c r="P789" s="33" t="s">
        <v>21</v>
      </c>
      <c r="Q789" s="34" t="s">
        <v>12</v>
      </c>
      <c r="R789" s="35" t="s">
        <v>13</v>
      </c>
      <c r="S789" s="36" t="s">
        <v>22</v>
      </c>
      <c r="T789" s="37" t="s">
        <v>23</v>
      </c>
      <c r="U789" s="38" t="s">
        <v>24</v>
      </c>
      <c r="V789" s="39" t="s">
        <v>25</v>
      </c>
      <c r="W789" s="135"/>
      <c r="X789" s="137"/>
      <c r="Y789" s="139"/>
    </row>
    <row r="790" spans="1:25" ht="38.25" customHeight="1" thickBot="1" x14ac:dyDescent="0.3">
      <c r="A790" s="140">
        <v>1</v>
      </c>
      <c r="B790" s="141"/>
      <c r="C790" s="40">
        <v>2</v>
      </c>
      <c r="D790" s="41">
        <v>3</v>
      </c>
      <c r="E790" s="42">
        <v>4</v>
      </c>
      <c r="F790" s="43">
        <v>5</v>
      </c>
      <c r="G790" s="44">
        <v>6</v>
      </c>
      <c r="H790" s="45">
        <v>7</v>
      </c>
      <c r="I790" s="45">
        <v>8</v>
      </c>
      <c r="J790" s="45">
        <v>9</v>
      </c>
      <c r="K790" s="45">
        <v>10</v>
      </c>
      <c r="L790" s="45">
        <v>11</v>
      </c>
      <c r="M790" s="46">
        <v>12</v>
      </c>
      <c r="N790" s="46">
        <v>13</v>
      </c>
      <c r="O790" s="46">
        <v>14</v>
      </c>
      <c r="P790" s="46">
        <v>15</v>
      </c>
      <c r="Q790" s="47">
        <v>16</v>
      </c>
      <c r="R790" s="47">
        <v>17</v>
      </c>
      <c r="S790" s="47">
        <v>18</v>
      </c>
      <c r="T790" s="47">
        <v>19</v>
      </c>
      <c r="U790" s="47">
        <v>20</v>
      </c>
      <c r="V790" s="47">
        <v>21</v>
      </c>
      <c r="W790" s="48">
        <v>22</v>
      </c>
      <c r="X790" s="48">
        <v>23</v>
      </c>
      <c r="Y790" s="49">
        <v>24</v>
      </c>
    </row>
    <row r="791" spans="1:25" ht="108.75" customHeight="1" x14ac:dyDescent="0.25">
      <c r="A791" s="50">
        <v>1</v>
      </c>
      <c r="B791" s="51" t="s">
        <v>116</v>
      </c>
      <c r="C791" s="142">
        <f>L804</f>
        <v>2621328.46</v>
      </c>
      <c r="D791" s="144">
        <f>C791-V804</f>
        <v>195226.85999999987</v>
      </c>
      <c r="E791" s="52"/>
      <c r="F791" s="53"/>
      <c r="G791" s="54"/>
      <c r="H791" s="55"/>
      <c r="I791" s="54"/>
      <c r="J791" s="56"/>
      <c r="K791" s="57">
        <f>G791+I791</f>
        <v>0</v>
      </c>
      <c r="L791" s="58">
        <f>H791+J791</f>
        <v>0</v>
      </c>
      <c r="M791" s="59"/>
      <c r="N791" s="60"/>
      <c r="O791" s="59"/>
      <c r="P791" s="60"/>
      <c r="Q791" s="61"/>
      <c r="R791" s="62"/>
      <c r="S791" s="61"/>
      <c r="T791" s="62"/>
      <c r="U791" s="57">
        <f>Q791+S791</f>
        <v>0</v>
      </c>
      <c r="V791" s="63">
        <f>R791+T791</f>
        <v>0</v>
      </c>
      <c r="W791" s="64">
        <f>IFERROR(R791/H791,0)</f>
        <v>0</v>
      </c>
      <c r="X791" s="65">
        <f>IFERROR((T791+P791)/J791,0)</f>
        <v>0</v>
      </c>
      <c r="Y791" s="66">
        <f>IFERROR((V791+P791)/L791,0)</f>
        <v>0</v>
      </c>
    </row>
    <row r="792" spans="1:25" ht="87" customHeight="1" x14ac:dyDescent="0.25">
      <c r="A792" s="67">
        <v>2</v>
      </c>
      <c r="B792" s="68" t="s">
        <v>54</v>
      </c>
      <c r="C792" s="142"/>
      <c r="D792" s="144"/>
      <c r="E792" s="69">
        <v>0</v>
      </c>
      <c r="F792" s="70">
        <v>0</v>
      </c>
      <c r="G792" s="71">
        <v>0</v>
      </c>
      <c r="H792" s="72">
        <v>0</v>
      </c>
      <c r="I792" s="71">
        <v>47</v>
      </c>
      <c r="J792" s="73">
        <v>1408888.69</v>
      </c>
      <c r="K792" s="57">
        <f t="shared" ref="K792:L803" si="138">G792+I792</f>
        <v>47</v>
      </c>
      <c r="L792" s="58">
        <f t="shared" si="138"/>
        <v>1408888.69</v>
      </c>
      <c r="M792" s="74">
        <v>0</v>
      </c>
      <c r="N792" s="75">
        <v>0</v>
      </c>
      <c r="O792" s="74">
        <v>0</v>
      </c>
      <c r="P792" s="75">
        <v>0</v>
      </c>
      <c r="Q792" s="76">
        <v>0</v>
      </c>
      <c r="R792" s="77">
        <v>0</v>
      </c>
      <c r="S792" s="76">
        <v>47</v>
      </c>
      <c r="T792" s="77">
        <v>1275537.8600000001</v>
      </c>
      <c r="U792" s="57">
        <f t="shared" ref="U792:V803" si="139">Q792+S792</f>
        <v>47</v>
      </c>
      <c r="V792" s="63">
        <f>R792+T792</f>
        <v>1275537.8600000001</v>
      </c>
      <c r="W792" s="64">
        <f t="shared" ref="W792:W803" si="140">IFERROR(R792/H792,0)</f>
        <v>0</v>
      </c>
      <c r="X792" s="65">
        <f t="shared" ref="X792:X804" si="141">IFERROR((T792+P792)/J792,0)</f>
        <v>0.90535034389409441</v>
      </c>
      <c r="Y792" s="66">
        <f t="shared" ref="Y792:Y804" si="142">IFERROR((V792+P792)/L792,0)</f>
        <v>0.90535034389409441</v>
      </c>
    </row>
    <row r="793" spans="1:25" ht="85.5" customHeight="1" x14ac:dyDescent="0.25">
      <c r="A793" s="67">
        <v>3</v>
      </c>
      <c r="B793" s="68" t="s">
        <v>172</v>
      </c>
      <c r="C793" s="142"/>
      <c r="D793" s="144"/>
      <c r="E793" s="69"/>
      <c r="F793" s="70"/>
      <c r="G793" s="71"/>
      <c r="H793" s="72"/>
      <c r="I793" s="71"/>
      <c r="J793" s="73"/>
      <c r="K793" s="57">
        <f t="shared" si="138"/>
        <v>0</v>
      </c>
      <c r="L793" s="58">
        <f t="shared" si="138"/>
        <v>0</v>
      </c>
      <c r="M793" s="74"/>
      <c r="N793" s="75"/>
      <c r="O793" s="74"/>
      <c r="P793" s="75"/>
      <c r="Q793" s="76"/>
      <c r="R793" s="77"/>
      <c r="S793" s="76"/>
      <c r="T793" s="77"/>
      <c r="U793" s="57">
        <f t="shared" si="139"/>
        <v>0</v>
      </c>
      <c r="V793" s="63">
        <f t="shared" si="139"/>
        <v>0</v>
      </c>
      <c r="W793" s="64">
        <f t="shared" si="140"/>
        <v>0</v>
      </c>
      <c r="X793" s="65">
        <f t="shared" si="141"/>
        <v>0</v>
      </c>
      <c r="Y793" s="66">
        <f t="shared" si="142"/>
        <v>0</v>
      </c>
    </row>
    <row r="794" spans="1:25" ht="137.25" customHeight="1" x14ac:dyDescent="0.25">
      <c r="A794" s="67">
        <v>4</v>
      </c>
      <c r="B794" s="68" t="s">
        <v>32</v>
      </c>
      <c r="C794" s="142"/>
      <c r="D794" s="144"/>
      <c r="E794" s="69"/>
      <c r="F794" s="70"/>
      <c r="G794" s="71"/>
      <c r="H794" s="72"/>
      <c r="I794" s="71"/>
      <c r="J794" s="73"/>
      <c r="K794" s="57">
        <f t="shared" si="138"/>
        <v>0</v>
      </c>
      <c r="L794" s="58">
        <f t="shared" si="138"/>
        <v>0</v>
      </c>
      <c r="M794" s="74"/>
      <c r="N794" s="75"/>
      <c r="O794" s="74"/>
      <c r="P794" s="75"/>
      <c r="Q794" s="76"/>
      <c r="R794" s="77"/>
      <c r="S794" s="76"/>
      <c r="T794" s="77"/>
      <c r="U794" s="57">
        <f t="shared" si="139"/>
        <v>0</v>
      </c>
      <c r="V794" s="63">
        <f t="shared" si="139"/>
        <v>0</v>
      </c>
      <c r="W794" s="64">
        <f t="shared" si="140"/>
        <v>0</v>
      </c>
      <c r="X794" s="65">
        <f t="shared" si="141"/>
        <v>0</v>
      </c>
      <c r="Y794" s="66">
        <f t="shared" si="142"/>
        <v>0</v>
      </c>
    </row>
    <row r="795" spans="1:25" ht="171.75" customHeight="1" x14ac:dyDescent="0.25">
      <c r="A795" s="67">
        <v>5</v>
      </c>
      <c r="B795" s="68" t="s">
        <v>71</v>
      </c>
      <c r="C795" s="142"/>
      <c r="D795" s="144"/>
      <c r="E795" s="69">
        <v>7</v>
      </c>
      <c r="F795" s="70">
        <v>318629.95</v>
      </c>
      <c r="G795" s="71">
        <v>1</v>
      </c>
      <c r="H795" s="72">
        <v>135000</v>
      </c>
      <c r="I795" s="71">
        <v>26</v>
      </c>
      <c r="J795" s="73">
        <v>1077439.77</v>
      </c>
      <c r="K795" s="57">
        <f t="shared" si="138"/>
        <v>27</v>
      </c>
      <c r="L795" s="58">
        <f t="shared" si="138"/>
        <v>1212439.77</v>
      </c>
      <c r="M795" s="74">
        <v>0</v>
      </c>
      <c r="N795" s="75">
        <v>0</v>
      </c>
      <c r="O795" s="74">
        <v>0</v>
      </c>
      <c r="P795" s="75">
        <v>0</v>
      </c>
      <c r="Q795" s="76">
        <v>1</v>
      </c>
      <c r="R795" s="77">
        <v>126350</v>
      </c>
      <c r="S795" s="76">
        <v>25</v>
      </c>
      <c r="T795" s="77">
        <v>1024213.74</v>
      </c>
      <c r="U795" s="57">
        <f t="shared" si="139"/>
        <v>26</v>
      </c>
      <c r="V795" s="63">
        <f t="shared" si="139"/>
        <v>1150563.74</v>
      </c>
      <c r="W795" s="64">
        <f t="shared" si="140"/>
        <v>0.93592592592592594</v>
      </c>
      <c r="X795" s="65">
        <f t="shared" si="141"/>
        <v>0.95059953096032457</v>
      </c>
      <c r="Y795" s="66">
        <f t="shared" si="142"/>
        <v>0.9489656875904029</v>
      </c>
    </row>
    <row r="796" spans="1:25" ht="116.25" customHeight="1" x14ac:dyDescent="0.25">
      <c r="A796" s="67">
        <v>6</v>
      </c>
      <c r="B796" s="68" t="s">
        <v>33</v>
      </c>
      <c r="C796" s="142"/>
      <c r="D796" s="144"/>
      <c r="E796" s="69"/>
      <c r="F796" s="70"/>
      <c r="G796" s="71"/>
      <c r="H796" s="72"/>
      <c r="I796" s="71"/>
      <c r="J796" s="73"/>
      <c r="K796" s="57">
        <f t="shared" si="138"/>
        <v>0</v>
      </c>
      <c r="L796" s="58">
        <f t="shared" si="138"/>
        <v>0</v>
      </c>
      <c r="M796" s="74"/>
      <c r="N796" s="75"/>
      <c r="O796" s="74"/>
      <c r="P796" s="75"/>
      <c r="Q796" s="76"/>
      <c r="R796" s="77"/>
      <c r="S796" s="76"/>
      <c r="T796" s="77"/>
      <c r="U796" s="57">
        <f t="shared" si="139"/>
        <v>0</v>
      </c>
      <c r="V796" s="63">
        <f t="shared" si="139"/>
        <v>0</v>
      </c>
      <c r="W796" s="64">
        <f t="shared" si="140"/>
        <v>0</v>
      </c>
      <c r="X796" s="65">
        <f t="shared" si="141"/>
        <v>0</v>
      </c>
      <c r="Y796" s="66">
        <f t="shared" si="142"/>
        <v>0</v>
      </c>
    </row>
    <row r="797" spans="1:25" ht="65.25" customHeight="1" x14ac:dyDescent="0.25">
      <c r="A797" s="67">
        <v>7</v>
      </c>
      <c r="B797" s="68" t="s">
        <v>34</v>
      </c>
      <c r="C797" s="142"/>
      <c r="D797" s="144"/>
      <c r="E797" s="69"/>
      <c r="F797" s="70"/>
      <c r="G797" s="71"/>
      <c r="H797" s="72"/>
      <c r="I797" s="71"/>
      <c r="J797" s="73"/>
      <c r="K797" s="57">
        <f t="shared" si="138"/>
        <v>0</v>
      </c>
      <c r="L797" s="58">
        <f t="shared" si="138"/>
        <v>0</v>
      </c>
      <c r="M797" s="74"/>
      <c r="N797" s="75"/>
      <c r="O797" s="74"/>
      <c r="P797" s="75"/>
      <c r="Q797" s="76"/>
      <c r="R797" s="77"/>
      <c r="S797" s="76"/>
      <c r="T797" s="77"/>
      <c r="U797" s="57">
        <f t="shared" si="139"/>
        <v>0</v>
      </c>
      <c r="V797" s="63">
        <f t="shared" si="139"/>
        <v>0</v>
      </c>
      <c r="W797" s="64">
        <f t="shared" si="140"/>
        <v>0</v>
      </c>
      <c r="X797" s="65">
        <f t="shared" si="141"/>
        <v>0</v>
      </c>
      <c r="Y797" s="66">
        <f t="shared" si="142"/>
        <v>0</v>
      </c>
    </row>
    <row r="798" spans="1:25" ht="59.25" customHeight="1" x14ac:dyDescent="0.25">
      <c r="A798" s="67">
        <v>8</v>
      </c>
      <c r="B798" s="68" t="s">
        <v>117</v>
      </c>
      <c r="C798" s="142"/>
      <c r="D798" s="144"/>
      <c r="E798" s="69"/>
      <c r="F798" s="70"/>
      <c r="G798" s="71"/>
      <c r="H798" s="72"/>
      <c r="I798" s="71"/>
      <c r="J798" s="73"/>
      <c r="K798" s="57">
        <f t="shared" si="138"/>
        <v>0</v>
      </c>
      <c r="L798" s="58">
        <f t="shared" si="138"/>
        <v>0</v>
      </c>
      <c r="M798" s="74"/>
      <c r="N798" s="75"/>
      <c r="O798" s="74"/>
      <c r="P798" s="75"/>
      <c r="Q798" s="76"/>
      <c r="R798" s="77"/>
      <c r="S798" s="76"/>
      <c r="T798" s="77"/>
      <c r="U798" s="57">
        <f t="shared" si="139"/>
        <v>0</v>
      </c>
      <c r="V798" s="63">
        <f t="shared" si="139"/>
        <v>0</v>
      </c>
      <c r="W798" s="64">
        <f t="shared" si="140"/>
        <v>0</v>
      </c>
      <c r="X798" s="65">
        <f t="shared" si="141"/>
        <v>0</v>
      </c>
      <c r="Y798" s="66">
        <f t="shared" si="142"/>
        <v>0</v>
      </c>
    </row>
    <row r="799" spans="1:25" ht="71.25" customHeight="1" x14ac:dyDescent="0.25">
      <c r="A799" s="67">
        <v>9</v>
      </c>
      <c r="B799" s="68" t="s">
        <v>35</v>
      </c>
      <c r="C799" s="142"/>
      <c r="D799" s="144"/>
      <c r="E799" s="69"/>
      <c r="F799" s="70"/>
      <c r="G799" s="71"/>
      <c r="H799" s="72"/>
      <c r="I799" s="71"/>
      <c r="J799" s="73"/>
      <c r="K799" s="57">
        <f t="shared" si="138"/>
        <v>0</v>
      </c>
      <c r="L799" s="58">
        <f t="shared" si="138"/>
        <v>0</v>
      </c>
      <c r="M799" s="74"/>
      <c r="N799" s="75"/>
      <c r="O799" s="74"/>
      <c r="P799" s="75"/>
      <c r="Q799" s="76"/>
      <c r="R799" s="77"/>
      <c r="S799" s="76"/>
      <c r="T799" s="77"/>
      <c r="U799" s="57">
        <f t="shared" si="139"/>
        <v>0</v>
      </c>
      <c r="V799" s="63">
        <f t="shared" si="139"/>
        <v>0</v>
      </c>
      <c r="W799" s="64">
        <f t="shared" si="140"/>
        <v>0</v>
      </c>
      <c r="X799" s="65">
        <f t="shared" si="141"/>
        <v>0</v>
      </c>
      <c r="Y799" s="66">
        <f t="shared" si="142"/>
        <v>0</v>
      </c>
    </row>
    <row r="800" spans="1:25" ht="92.25" customHeight="1" x14ac:dyDescent="0.25">
      <c r="A800" s="67">
        <v>10</v>
      </c>
      <c r="B800" s="68" t="s">
        <v>36</v>
      </c>
      <c r="C800" s="142"/>
      <c r="D800" s="144"/>
      <c r="E800" s="69"/>
      <c r="F800" s="70"/>
      <c r="G800" s="71"/>
      <c r="H800" s="72"/>
      <c r="I800" s="71"/>
      <c r="J800" s="73"/>
      <c r="K800" s="57">
        <f t="shared" si="138"/>
        <v>0</v>
      </c>
      <c r="L800" s="58">
        <f t="shared" si="138"/>
        <v>0</v>
      </c>
      <c r="M800" s="74"/>
      <c r="N800" s="75"/>
      <c r="O800" s="74"/>
      <c r="P800" s="75"/>
      <c r="Q800" s="76"/>
      <c r="R800" s="77"/>
      <c r="S800" s="76"/>
      <c r="T800" s="77"/>
      <c r="U800" s="57">
        <f t="shared" si="139"/>
        <v>0</v>
      </c>
      <c r="V800" s="63">
        <f t="shared" si="139"/>
        <v>0</v>
      </c>
      <c r="W800" s="64">
        <f t="shared" si="140"/>
        <v>0</v>
      </c>
      <c r="X800" s="65">
        <f t="shared" si="141"/>
        <v>0</v>
      </c>
      <c r="Y800" s="66">
        <f t="shared" si="142"/>
        <v>0</v>
      </c>
    </row>
    <row r="801" spans="1:25" ht="153.75" customHeight="1" x14ac:dyDescent="0.25">
      <c r="A801" s="67">
        <v>11</v>
      </c>
      <c r="B801" s="68" t="s">
        <v>37</v>
      </c>
      <c r="C801" s="142"/>
      <c r="D801" s="144"/>
      <c r="E801" s="69"/>
      <c r="F801" s="70"/>
      <c r="G801" s="71"/>
      <c r="H801" s="72"/>
      <c r="I801" s="71"/>
      <c r="J801" s="73"/>
      <c r="K801" s="57">
        <f t="shared" si="138"/>
        <v>0</v>
      </c>
      <c r="L801" s="58">
        <f t="shared" si="138"/>
        <v>0</v>
      </c>
      <c r="M801" s="74"/>
      <c r="N801" s="75"/>
      <c r="O801" s="74"/>
      <c r="P801" s="75"/>
      <c r="Q801" s="76"/>
      <c r="R801" s="77"/>
      <c r="S801" s="76"/>
      <c r="T801" s="77"/>
      <c r="U801" s="57">
        <f t="shared" si="139"/>
        <v>0</v>
      </c>
      <c r="V801" s="63">
        <f t="shared" si="139"/>
        <v>0</v>
      </c>
      <c r="W801" s="64">
        <f t="shared" si="140"/>
        <v>0</v>
      </c>
      <c r="X801" s="65">
        <f t="shared" si="141"/>
        <v>0</v>
      </c>
      <c r="Y801" s="66">
        <f t="shared" si="142"/>
        <v>0</v>
      </c>
    </row>
    <row r="802" spans="1:25" ht="87" customHeight="1" x14ac:dyDescent="0.25">
      <c r="A802" s="67">
        <v>12</v>
      </c>
      <c r="B802" s="68" t="s">
        <v>38</v>
      </c>
      <c r="C802" s="142"/>
      <c r="D802" s="144"/>
      <c r="E802" s="69"/>
      <c r="F802" s="70"/>
      <c r="G802" s="71"/>
      <c r="H802" s="72"/>
      <c r="I802" s="71"/>
      <c r="J802" s="73"/>
      <c r="K802" s="57">
        <f t="shared" si="138"/>
        <v>0</v>
      </c>
      <c r="L802" s="58">
        <f t="shared" si="138"/>
        <v>0</v>
      </c>
      <c r="M802" s="74"/>
      <c r="N802" s="75"/>
      <c r="O802" s="74"/>
      <c r="P802" s="75"/>
      <c r="Q802" s="76"/>
      <c r="R802" s="77"/>
      <c r="S802" s="76"/>
      <c r="T802" s="77"/>
      <c r="U802" s="57">
        <f t="shared" si="139"/>
        <v>0</v>
      </c>
      <c r="V802" s="63">
        <f t="shared" si="139"/>
        <v>0</v>
      </c>
      <c r="W802" s="64">
        <f t="shared" si="140"/>
        <v>0</v>
      </c>
      <c r="X802" s="65">
        <f t="shared" si="141"/>
        <v>0</v>
      </c>
      <c r="Y802" s="66">
        <f t="shared" si="142"/>
        <v>0</v>
      </c>
    </row>
    <row r="803" spans="1:25" ht="62.25" customHeight="1" thickBot="1" x14ac:dyDescent="0.3">
      <c r="A803" s="78">
        <v>13</v>
      </c>
      <c r="B803" s="79" t="s">
        <v>39</v>
      </c>
      <c r="C803" s="143"/>
      <c r="D803" s="145"/>
      <c r="E803" s="80"/>
      <c r="F803" s="81"/>
      <c r="G803" s="82"/>
      <c r="H803" s="83"/>
      <c r="I803" s="82"/>
      <c r="J803" s="84"/>
      <c r="K803" s="85">
        <f t="shared" si="138"/>
        <v>0</v>
      </c>
      <c r="L803" s="86">
        <f t="shared" si="138"/>
        <v>0</v>
      </c>
      <c r="M803" s="87"/>
      <c r="N803" s="88"/>
      <c r="O803" s="87"/>
      <c r="P803" s="88"/>
      <c r="Q803" s="89"/>
      <c r="R803" s="90"/>
      <c r="S803" s="89"/>
      <c r="T803" s="90"/>
      <c r="U803" s="57">
        <f t="shared" si="139"/>
        <v>0</v>
      </c>
      <c r="V803" s="63">
        <f t="shared" si="139"/>
        <v>0</v>
      </c>
      <c r="W803" s="64">
        <f t="shared" si="140"/>
        <v>0</v>
      </c>
      <c r="X803" s="65">
        <f t="shared" si="141"/>
        <v>0</v>
      </c>
      <c r="Y803" s="66">
        <f t="shared" si="142"/>
        <v>0</v>
      </c>
    </row>
    <row r="804" spans="1:25" ht="29.25" customHeight="1" thickBot="1" x14ac:dyDescent="0.3">
      <c r="A804" s="123" t="s">
        <v>118</v>
      </c>
      <c r="B804" s="124"/>
      <c r="C804" s="91">
        <f>C791</f>
        <v>2621328.46</v>
      </c>
      <c r="D804" s="91">
        <f>D791</f>
        <v>195226.85999999987</v>
      </c>
      <c r="E804" s="92">
        <f>SUM(E791:E803)</f>
        <v>7</v>
      </c>
      <c r="F804" s="93">
        <f>SUM(F791:F803)</f>
        <v>318629.95</v>
      </c>
      <c r="G804" s="92">
        <f>SUM(G791:G803)</f>
        <v>1</v>
      </c>
      <c r="H804" s="93">
        <f>SUM(H791:H803)</f>
        <v>135000</v>
      </c>
      <c r="I804" s="92">
        <f t="shared" ref="I804:V804" si="143">SUM(I791:I803)</f>
        <v>73</v>
      </c>
      <c r="J804" s="93">
        <f t="shared" si="143"/>
        <v>2486328.46</v>
      </c>
      <c r="K804" s="92">
        <f t="shared" si="143"/>
        <v>74</v>
      </c>
      <c r="L804" s="93">
        <f t="shared" si="143"/>
        <v>2621328.46</v>
      </c>
      <c r="M804" s="92">
        <f t="shared" si="143"/>
        <v>0</v>
      </c>
      <c r="N804" s="94">
        <f t="shared" si="143"/>
        <v>0</v>
      </c>
      <c r="O804" s="95">
        <f t="shared" si="143"/>
        <v>0</v>
      </c>
      <c r="P804" s="96">
        <f t="shared" si="143"/>
        <v>0</v>
      </c>
      <c r="Q804" s="95">
        <f t="shared" si="143"/>
        <v>1</v>
      </c>
      <c r="R804" s="97">
        <f t="shared" si="143"/>
        <v>126350</v>
      </c>
      <c r="S804" s="95">
        <f t="shared" si="143"/>
        <v>72</v>
      </c>
      <c r="T804" s="97">
        <f t="shared" si="143"/>
        <v>2299751.6</v>
      </c>
      <c r="U804" s="95">
        <f t="shared" si="143"/>
        <v>73</v>
      </c>
      <c r="V804" s="97">
        <f t="shared" si="143"/>
        <v>2426101.6</v>
      </c>
      <c r="W804" s="98">
        <f>IFERROR(R804/H804,0)</f>
        <v>0.93592592592592594</v>
      </c>
      <c r="X804" s="99">
        <f t="shared" si="141"/>
        <v>0.92495888495762146</v>
      </c>
      <c r="Y804" s="99">
        <f t="shared" si="142"/>
        <v>0.92552369419588121</v>
      </c>
    </row>
    <row r="805" spans="1:25" ht="29.25" customHeight="1" thickBot="1" x14ac:dyDescent="0.3">
      <c r="A805" s="100"/>
      <c r="B805" s="101" t="s">
        <v>28</v>
      </c>
      <c r="C805" s="102"/>
      <c r="D805" s="102"/>
      <c r="E805" s="102"/>
      <c r="F805" s="102"/>
      <c r="G805" s="102"/>
      <c r="H805" s="102"/>
      <c r="I805" s="102"/>
      <c r="J805" s="102"/>
      <c r="K805" s="102"/>
      <c r="L805" s="102"/>
      <c r="M805" s="102"/>
      <c r="N805" s="102"/>
      <c r="O805" s="102"/>
      <c r="P805" s="102"/>
      <c r="Q805" s="102"/>
      <c r="R805" s="102"/>
      <c r="S805" s="102"/>
      <c r="T805" s="102"/>
      <c r="U805" s="102"/>
      <c r="V805" s="103">
        <v>1193684.77</v>
      </c>
      <c r="W805" s="104"/>
      <c r="X805" s="104"/>
      <c r="Y805" s="105"/>
    </row>
    <row r="806" spans="1:25" ht="29.25" customHeight="1" thickBot="1" x14ac:dyDescent="0.45">
      <c r="A806" s="106"/>
      <c r="B806" s="106"/>
      <c r="C806" s="107"/>
      <c r="D806" s="107"/>
      <c r="E806" s="108"/>
      <c r="F806" s="107"/>
      <c r="G806" s="108"/>
      <c r="H806" s="109"/>
      <c r="I806" s="110"/>
      <c r="J806" s="109"/>
      <c r="K806" s="111"/>
      <c r="L806" s="109"/>
      <c r="M806" s="110"/>
      <c r="N806" s="109"/>
      <c r="O806" s="110"/>
      <c r="P806" s="109"/>
      <c r="Q806" s="110"/>
      <c r="R806" s="109"/>
      <c r="S806" s="110"/>
      <c r="T806" s="112" t="s">
        <v>119</v>
      </c>
      <c r="U806" s="113">
        <v>4.4112999999999998</v>
      </c>
      <c r="V806" s="114">
        <f>(P804+V804)/U806</f>
        <v>549974.29329222685</v>
      </c>
      <c r="W806" s="115"/>
      <c r="X806" s="115"/>
      <c r="Y806" s="116"/>
    </row>
    <row r="807" spans="1:25" ht="15.75" thickTop="1" x14ac:dyDescent="0.25">
      <c r="A807" s="125" t="s">
        <v>166</v>
      </c>
      <c r="B807" s="126"/>
      <c r="C807" s="126"/>
      <c r="D807" s="126"/>
      <c r="E807" s="126"/>
      <c r="F807" s="126"/>
      <c r="G807" s="126"/>
      <c r="H807" s="126"/>
      <c r="I807" s="126"/>
      <c r="J807" s="126"/>
      <c r="K807" s="126"/>
      <c r="L807" s="126"/>
      <c r="M807" s="126"/>
      <c r="N807" s="126"/>
      <c r="O807" s="127"/>
      <c r="P807" s="117"/>
      <c r="U807" s="21"/>
    </row>
    <row r="808" spans="1:25" ht="18.75" x14ac:dyDescent="0.3">
      <c r="A808" s="128"/>
      <c r="B808" s="129"/>
      <c r="C808" s="129"/>
      <c r="D808" s="129"/>
      <c r="E808" s="129"/>
      <c r="F808" s="129"/>
      <c r="G808" s="129"/>
      <c r="H808" s="129"/>
      <c r="I808" s="129"/>
      <c r="J808" s="129"/>
      <c r="K808" s="129"/>
      <c r="L808" s="129"/>
      <c r="M808" s="129"/>
      <c r="N808" s="129"/>
      <c r="O808" s="130"/>
      <c r="P808" s="117"/>
      <c r="T808" s="118"/>
      <c r="U808" s="21"/>
    </row>
    <row r="809" spans="1:25" ht="15.75" x14ac:dyDescent="0.25">
      <c r="A809" s="128"/>
      <c r="B809" s="129"/>
      <c r="C809" s="129"/>
      <c r="D809" s="129"/>
      <c r="E809" s="129"/>
      <c r="F809" s="129"/>
      <c r="G809" s="129"/>
      <c r="H809" s="129"/>
      <c r="I809" s="129"/>
      <c r="J809" s="129"/>
      <c r="K809" s="129"/>
      <c r="L809" s="129"/>
      <c r="M809" s="129"/>
      <c r="N809" s="129"/>
      <c r="O809" s="130"/>
      <c r="P809" s="117"/>
      <c r="S809" s="119"/>
      <c r="T809" s="120"/>
      <c r="U809" s="21"/>
    </row>
    <row r="810" spans="1:25" ht="15.75" x14ac:dyDescent="0.25">
      <c r="A810" s="128"/>
      <c r="B810" s="129"/>
      <c r="C810" s="129"/>
      <c r="D810" s="129"/>
      <c r="E810" s="129"/>
      <c r="F810" s="129"/>
      <c r="G810" s="129"/>
      <c r="H810" s="129"/>
      <c r="I810" s="129"/>
      <c r="J810" s="129"/>
      <c r="K810" s="129"/>
      <c r="L810" s="129"/>
      <c r="M810" s="129"/>
      <c r="N810" s="129"/>
      <c r="O810" s="130"/>
      <c r="P810" s="117"/>
      <c r="S810" s="119"/>
      <c r="T810" s="121"/>
      <c r="U810" s="21"/>
    </row>
    <row r="811" spans="1:25" ht="15.75" x14ac:dyDescent="0.25">
      <c r="A811" s="128"/>
      <c r="B811" s="129"/>
      <c r="C811" s="129"/>
      <c r="D811" s="129"/>
      <c r="E811" s="129"/>
      <c r="F811" s="129"/>
      <c r="G811" s="129"/>
      <c r="H811" s="129"/>
      <c r="I811" s="129"/>
      <c r="J811" s="129"/>
      <c r="K811" s="129"/>
      <c r="L811" s="129"/>
      <c r="M811" s="129"/>
      <c r="N811" s="129"/>
      <c r="O811" s="130"/>
      <c r="P811" s="117"/>
      <c r="S811" s="119"/>
      <c r="T811" s="121"/>
      <c r="U811" s="21"/>
    </row>
    <row r="812" spans="1:25" ht="15.75" x14ac:dyDescent="0.25">
      <c r="A812" s="128"/>
      <c r="B812" s="129"/>
      <c r="C812" s="129"/>
      <c r="D812" s="129"/>
      <c r="E812" s="129"/>
      <c r="F812" s="129"/>
      <c r="G812" s="129"/>
      <c r="H812" s="129"/>
      <c r="I812" s="129"/>
      <c r="J812" s="129"/>
      <c r="K812" s="129"/>
      <c r="L812" s="129"/>
      <c r="M812" s="129"/>
      <c r="N812" s="129"/>
      <c r="O812" s="130"/>
      <c r="P812" s="117"/>
      <c r="S812" s="119"/>
      <c r="T812" s="121"/>
      <c r="U812" s="21"/>
    </row>
    <row r="813" spans="1:25" ht="15.75" x14ac:dyDescent="0.25">
      <c r="A813" s="128"/>
      <c r="B813" s="129"/>
      <c r="C813" s="129"/>
      <c r="D813" s="129"/>
      <c r="E813" s="129"/>
      <c r="F813" s="129"/>
      <c r="G813" s="129"/>
      <c r="H813" s="129"/>
      <c r="I813" s="129"/>
      <c r="J813" s="129"/>
      <c r="K813" s="129"/>
      <c r="L813" s="129"/>
      <c r="M813" s="129"/>
      <c r="N813" s="129"/>
      <c r="O813" s="130"/>
      <c r="P813" s="117"/>
      <c r="S813" s="119"/>
      <c r="T813" s="122"/>
      <c r="U813" s="21"/>
    </row>
    <row r="814" spans="1:25" x14ac:dyDescent="0.25">
      <c r="A814" s="128"/>
      <c r="B814" s="129"/>
      <c r="C814" s="129"/>
      <c r="D814" s="129"/>
      <c r="E814" s="129"/>
      <c r="F814" s="129"/>
      <c r="G814" s="129"/>
      <c r="H814" s="129"/>
      <c r="I814" s="129"/>
      <c r="J814" s="129"/>
      <c r="K814" s="129"/>
      <c r="L814" s="129"/>
      <c r="M814" s="129"/>
      <c r="N814" s="129"/>
      <c r="O814" s="130"/>
      <c r="P814" s="117"/>
      <c r="U814" s="21"/>
    </row>
    <row r="815" spans="1:25" ht="15.75" thickBot="1" x14ac:dyDescent="0.3">
      <c r="A815" s="131"/>
      <c r="B815" s="132"/>
      <c r="C815" s="132"/>
      <c r="D815" s="132"/>
      <c r="E815" s="132"/>
      <c r="F815" s="132"/>
      <c r="G815" s="132"/>
      <c r="H815" s="132"/>
      <c r="I815" s="132"/>
      <c r="J815" s="132"/>
      <c r="K815" s="132"/>
      <c r="L815" s="132"/>
      <c r="M815" s="132"/>
      <c r="N815" s="132"/>
      <c r="O815" s="133"/>
      <c r="P815" s="117"/>
      <c r="U815" s="21"/>
    </row>
    <row r="816" spans="1:25" ht="15.75" thickTop="1" x14ac:dyDescent="0.25">
      <c r="K816" s="21"/>
      <c r="U816" s="21"/>
    </row>
    <row r="819" spans="1:25" ht="26.25" x14ac:dyDescent="0.4">
      <c r="A819" s="25"/>
      <c r="B819" s="26" t="s">
        <v>144</v>
      </c>
      <c r="C819" s="27"/>
      <c r="D819" s="27"/>
      <c r="E819" s="27"/>
      <c r="F819" s="28"/>
      <c r="G819" s="27"/>
      <c r="H819" s="28"/>
      <c r="I819" s="29"/>
      <c r="J819" s="28"/>
      <c r="K819" s="29"/>
      <c r="L819" s="28"/>
      <c r="M819" s="29"/>
      <c r="N819" s="28"/>
      <c r="O819" s="27"/>
      <c r="P819" s="28"/>
      <c r="Q819" s="27"/>
      <c r="R819" s="28"/>
      <c r="S819" s="29"/>
      <c r="T819" s="28"/>
      <c r="U819" s="27"/>
      <c r="V819" s="28"/>
      <c r="W819" s="28"/>
      <c r="X819" s="29"/>
      <c r="Y819" s="28"/>
    </row>
    <row r="820" spans="1:25" ht="15.75" thickBot="1" x14ac:dyDescent="0.3"/>
    <row r="821" spans="1:25" ht="52.5" customHeight="1" thickBot="1" x14ac:dyDescent="0.3">
      <c r="A821" s="169" t="s">
        <v>159</v>
      </c>
      <c r="B821" s="170"/>
      <c r="C821" s="173" t="s">
        <v>102</v>
      </c>
      <c r="D821" s="174"/>
      <c r="E821" s="175" t="s">
        <v>0</v>
      </c>
      <c r="F821" s="176"/>
      <c r="G821" s="177" t="s">
        <v>103</v>
      </c>
      <c r="H821" s="177"/>
      <c r="I821" s="177"/>
      <c r="J821" s="177"/>
      <c r="K821" s="177"/>
      <c r="L821" s="178"/>
      <c r="M821" s="179" t="s">
        <v>104</v>
      </c>
      <c r="N821" s="180"/>
      <c r="O821" s="180"/>
      <c r="P821" s="181"/>
      <c r="Q821" s="154" t="s">
        <v>105</v>
      </c>
      <c r="R821" s="152"/>
      <c r="S821" s="152"/>
      <c r="T821" s="152"/>
      <c r="U821" s="152"/>
      <c r="V821" s="153"/>
      <c r="W821" s="155" t="s">
        <v>106</v>
      </c>
      <c r="X821" s="156"/>
      <c r="Y821" s="138"/>
    </row>
    <row r="822" spans="1:25" ht="52.5" customHeight="1" thickBot="1" x14ac:dyDescent="0.3">
      <c r="A822" s="171"/>
      <c r="B822" s="172"/>
      <c r="C822" s="157" t="s">
        <v>107</v>
      </c>
      <c r="D822" s="159" t="s">
        <v>108</v>
      </c>
      <c r="E822" s="161" t="s">
        <v>10</v>
      </c>
      <c r="F822" s="161" t="s">
        <v>11</v>
      </c>
      <c r="G822" s="163" t="s">
        <v>12</v>
      </c>
      <c r="H822" s="165" t="s">
        <v>13</v>
      </c>
      <c r="I822" s="165" t="s">
        <v>14</v>
      </c>
      <c r="J822" s="167" t="s">
        <v>15</v>
      </c>
      <c r="K822" s="146" t="s">
        <v>2</v>
      </c>
      <c r="L822" s="147"/>
      <c r="M822" s="148" t="s">
        <v>109</v>
      </c>
      <c r="N822" s="149"/>
      <c r="O822" s="148" t="s">
        <v>110</v>
      </c>
      <c r="P822" s="149"/>
      <c r="Q822" s="150" t="s">
        <v>111</v>
      </c>
      <c r="R822" s="151"/>
      <c r="S822" s="152" t="s">
        <v>112</v>
      </c>
      <c r="T822" s="153"/>
      <c r="U822" s="154" t="s">
        <v>2</v>
      </c>
      <c r="V822" s="153"/>
      <c r="W822" s="134" t="s">
        <v>113</v>
      </c>
      <c r="X822" s="136" t="s">
        <v>114</v>
      </c>
      <c r="Y822" s="138" t="s">
        <v>115</v>
      </c>
    </row>
    <row r="823" spans="1:25" ht="139.5" customHeight="1" thickBot="1" x14ac:dyDescent="0.3">
      <c r="A823" s="171"/>
      <c r="B823" s="172"/>
      <c r="C823" s="158"/>
      <c r="D823" s="160"/>
      <c r="E823" s="162"/>
      <c r="F823" s="162"/>
      <c r="G823" s="164"/>
      <c r="H823" s="166"/>
      <c r="I823" s="166"/>
      <c r="J823" s="168"/>
      <c r="K823" s="30" t="s">
        <v>16</v>
      </c>
      <c r="L823" s="31" t="s">
        <v>17</v>
      </c>
      <c r="M823" s="32" t="s">
        <v>18</v>
      </c>
      <c r="N823" s="33" t="s">
        <v>19</v>
      </c>
      <c r="O823" s="32" t="s">
        <v>20</v>
      </c>
      <c r="P823" s="33" t="s">
        <v>21</v>
      </c>
      <c r="Q823" s="34" t="s">
        <v>12</v>
      </c>
      <c r="R823" s="35" t="s">
        <v>13</v>
      </c>
      <c r="S823" s="36" t="s">
        <v>22</v>
      </c>
      <c r="T823" s="37" t="s">
        <v>23</v>
      </c>
      <c r="U823" s="38" t="s">
        <v>24</v>
      </c>
      <c r="V823" s="39" t="s">
        <v>25</v>
      </c>
      <c r="W823" s="135"/>
      <c r="X823" s="137"/>
      <c r="Y823" s="139"/>
    </row>
    <row r="824" spans="1:25" ht="38.25" customHeight="1" thickBot="1" x14ac:dyDescent="0.3">
      <c r="A824" s="140">
        <v>1</v>
      </c>
      <c r="B824" s="141"/>
      <c r="C824" s="40">
        <v>2</v>
      </c>
      <c r="D824" s="41">
        <v>3</v>
      </c>
      <c r="E824" s="42">
        <v>4</v>
      </c>
      <c r="F824" s="43">
        <v>5</v>
      </c>
      <c r="G824" s="44">
        <v>6</v>
      </c>
      <c r="H824" s="45">
        <v>7</v>
      </c>
      <c r="I824" s="45">
        <v>8</v>
      </c>
      <c r="J824" s="45">
        <v>9</v>
      </c>
      <c r="K824" s="45">
        <v>10</v>
      </c>
      <c r="L824" s="45">
        <v>11</v>
      </c>
      <c r="M824" s="46">
        <v>12</v>
      </c>
      <c r="N824" s="46">
        <v>13</v>
      </c>
      <c r="O824" s="46">
        <v>14</v>
      </c>
      <c r="P824" s="46">
        <v>15</v>
      </c>
      <c r="Q824" s="47">
        <v>16</v>
      </c>
      <c r="R824" s="47">
        <v>17</v>
      </c>
      <c r="S824" s="47">
        <v>18</v>
      </c>
      <c r="T824" s="47">
        <v>19</v>
      </c>
      <c r="U824" s="47">
        <v>20</v>
      </c>
      <c r="V824" s="47">
        <v>21</v>
      </c>
      <c r="W824" s="48">
        <v>22</v>
      </c>
      <c r="X824" s="48">
        <v>23</v>
      </c>
      <c r="Y824" s="49">
        <v>24</v>
      </c>
    </row>
    <row r="825" spans="1:25" ht="108.75" customHeight="1" x14ac:dyDescent="0.25">
      <c r="A825" s="50">
        <v>1</v>
      </c>
      <c r="B825" s="51" t="s">
        <v>116</v>
      </c>
      <c r="C825" s="142">
        <f>L838</f>
        <v>2230996.08</v>
      </c>
      <c r="D825" s="144">
        <f>C825-V838</f>
        <v>182984.01</v>
      </c>
      <c r="E825" s="52"/>
      <c r="F825" s="53"/>
      <c r="G825" s="54"/>
      <c r="H825" s="55"/>
      <c r="I825" s="54"/>
      <c r="J825" s="56"/>
      <c r="K825" s="57">
        <f>G825+I825</f>
        <v>0</v>
      </c>
      <c r="L825" s="58">
        <f>H825+J825</f>
        <v>0</v>
      </c>
      <c r="M825" s="59"/>
      <c r="N825" s="60"/>
      <c r="O825" s="59"/>
      <c r="P825" s="60"/>
      <c r="Q825" s="61"/>
      <c r="R825" s="62"/>
      <c r="S825" s="61"/>
      <c r="T825" s="62"/>
      <c r="U825" s="57">
        <f>Q825+S825</f>
        <v>0</v>
      </c>
      <c r="V825" s="63">
        <f>R825+T825</f>
        <v>0</v>
      </c>
      <c r="W825" s="64">
        <f>IFERROR(R825/H825,0)</f>
        <v>0</v>
      </c>
      <c r="X825" s="65">
        <f>IFERROR((T825+P825)/J825,0)</f>
        <v>0</v>
      </c>
      <c r="Y825" s="66">
        <f>IFERROR((V825+P825)/L825,0)</f>
        <v>0</v>
      </c>
    </row>
    <row r="826" spans="1:25" ht="87" customHeight="1" x14ac:dyDescent="0.25">
      <c r="A826" s="67">
        <v>2</v>
      </c>
      <c r="B826" s="68" t="s">
        <v>54</v>
      </c>
      <c r="C826" s="142"/>
      <c r="D826" s="144"/>
      <c r="E826" s="69">
        <v>0</v>
      </c>
      <c r="F826" s="70">
        <v>0</v>
      </c>
      <c r="G826" s="71">
        <v>0</v>
      </c>
      <c r="H826" s="72">
        <v>0</v>
      </c>
      <c r="I826" s="71">
        <v>43</v>
      </c>
      <c r="J826" s="73">
        <v>1484594.07</v>
      </c>
      <c r="K826" s="57">
        <f t="shared" ref="K826:L837" si="144">G826+I826</f>
        <v>43</v>
      </c>
      <c r="L826" s="58">
        <f t="shared" si="144"/>
        <v>1484594.07</v>
      </c>
      <c r="M826" s="74">
        <v>0</v>
      </c>
      <c r="N826" s="75">
        <v>0</v>
      </c>
      <c r="O826" s="74">
        <v>1</v>
      </c>
      <c r="P826" s="75">
        <v>80691.649999999994</v>
      </c>
      <c r="Q826" s="76">
        <v>0</v>
      </c>
      <c r="R826" s="77">
        <v>0</v>
      </c>
      <c r="S826" s="76">
        <v>41</v>
      </c>
      <c r="T826" s="77">
        <v>1295175.27</v>
      </c>
      <c r="U826" s="57">
        <f t="shared" ref="U826:V837" si="145">Q826+S826</f>
        <v>41</v>
      </c>
      <c r="V826" s="63">
        <f>R826+T826</f>
        <v>1295175.27</v>
      </c>
      <c r="W826" s="64">
        <f t="shared" ref="W826:W837" si="146">IFERROR(R826/H826,0)</f>
        <v>0</v>
      </c>
      <c r="X826" s="65">
        <f t="shared" ref="X826:X838" si="147">IFERROR((T826+P826)/J826,0)</f>
        <v>0.92676304439233004</v>
      </c>
      <c r="Y826" s="66">
        <f t="shared" ref="Y826:Y838" si="148">IFERROR((V826+P826)/L826,0)</f>
        <v>0.92676304439233004</v>
      </c>
    </row>
    <row r="827" spans="1:25" ht="85.5" customHeight="1" x14ac:dyDescent="0.25">
      <c r="A827" s="67">
        <v>3</v>
      </c>
      <c r="B827" s="68" t="s">
        <v>172</v>
      </c>
      <c r="C827" s="142"/>
      <c r="D827" s="144"/>
      <c r="E827" s="69"/>
      <c r="F827" s="70"/>
      <c r="G827" s="71"/>
      <c r="H827" s="72"/>
      <c r="I827" s="71"/>
      <c r="J827" s="73"/>
      <c r="K827" s="57">
        <f t="shared" si="144"/>
        <v>0</v>
      </c>
      <c r="L827" s="58">
        <f t="shared" si="144"/>
        <v>0</v>
      </c>
      <c r="M827" s="74"/>
      <c r="N827" s="75"/>
      <c r="O827" s="74"/>
      <c r="P827" s="75"/>
      <c r="Q827" s="76"/>
      <c r="R827" s="77"/>
      <c r="S827" s="76"/>
      <c r="T827" s="77"/>
      <c r="U827" s="57">
        <f t="shared" si="145"/>
        <v>0</v>
      </c>
      <c r="V827" s="63">
        <f t="shared" si="145"/>
        <v>0</v>
      </c>
      <c r="W827" s="64">
        <f t="shared" si="146"/>
        <v>0</v>
      </c>
      <c r="X827" s="65">
        <f t="shared" si="147"/>
        <v>0</v>
      </c>
      <c r="Y827" s="66">
        <f t="shared" si="148"/>
        <v>0</v>
      </c>
    </row>
    <row r="828" spans="1:25" ht="137.25" customHeight="1" x14ac:dyDescent="0.25">
      <c r="A828" s="67">
        <v>4</v>
      </c>
      <c r="B828" s="68" t="s">
        <v>32</v>
      </c>
      <c r="C828" s="142"/>
      <c r="D828" s="144"/>
      <c r="E828" s="69"/>
      <c r="F828" s="70"/>
      <c r="G828" s="71"/>
      <c r="H828" s="72"/>
      <c r="I828" s="71"/>
      <c r="J828" s="73"/>
      <c r="K828" s="57">
        <f t="shared" si="144"/>
        <v>0</v>
      </c>
      <c r="L828" s="58">
        <f t="shared" si="144"/>
        <v>0</v>
      </c>
      <c r="M828" s="74"/>
      <c r="N828" s="75"/>
      <c r="O828" s="74"/>
      <c r="P828" s="75"/>
      <c r="Q828" s="76"/>
      <c r="R828" s="77"/>
      <c r="S828" s="76"/>
      <c r="T828" s="77"/>
      <c r="U828" s="57">
        <f t="shared" si="145"/>
        <v>0</v>
      </c>
      <c r="V828" s="63">
        <f t="shared" si="145"/>
        <v>0</v>
      </c>
      <c r="W828" s="64">
        <f t="shared" si="146"/>
        <v>0</v>
      </c>
      <c r="X828" s="65">
        <f t="shared" si="147"/>
        <v>0</v>
      </c>
      <c r="Y828" s="66">
        <f t="shared" si="148"/>
        <v>0</v>
      </c>
    </row>
    <row r="829" spans="1:25" ht="171.75" customHeight="1" x14ac:dyDescent="0.25">
      <c r="A829" s="67">
        <v>5</v>
      </c>
      <c r="B829" s="68" t="s">
        <v>71</v>
      </c>
      <c r="C829" s="142"/>
      <c r="D829" s="144"/>
      <c r="E829" s="69">
        <v>2</v>
      </c>
      <c r="F829" s="70">
        <v>71780</v>
      </c>
      <c r="G829" s="71">
        <v>2</v>
      </c>
      <c r="H829" s="72">
        <v>71780</v>
      </c>
      <c r="I829" s="71">
        <v>22</v>
      </c>
      <c r="J829" s="73">
        <v>674622.01</v>
      </c>
      <c r="K829" s="57">
        <f t="shared" si="144"/>
        <v>24</v>
      </c>
      <c r="L829" s="58">
        <f t="shared" si="144"/>
        <v>746402.01</v>
      </c>
      <c r="M829" s="74">
        <v>0</v>
      </c>
      <c r="N829" s="75">
        <v>0</v>
      </c>
      <c r="O829" s="74">
        <v>1</v>
      </c>
      <c r="P829" s="75">
        <v>89633.69</v>
      </c>
      <c r="Q829" s="76">
        <v>2</v>
      </c>
      <c r="R829" s="77">
        <v>70765.789999999994</v>
      </c>
      <c r="S829" s="76">
        <v>22</v>
      </c>
      <c r="T829" s="77">
        <v>682071.01</v>
      </c>
      <c r="U829" s="57">
        <f t="shared" si="145"/>
        <v>24</v>
      </c>
      <c r="V829" s="63">
        <f t="shared" si="145"/>
        <v>752836.8</v>
      </c>
      <c r="W829" s="64">
        <f t="shared" si="146"/>
        <v>0.98587057676232925</v>
      </c>
      <c r="X829" s="65">
        <f t="shared" si="147"/>
        <v>1.1439067930795794</v>
      </c>
      <c r="Y829" s="66">
        <f t="shared" si="148"/>
        <v>1.1287087637933879</v>
      </c>
    </row>
    <row r="830" spans="1:25" ht="116.25" customHeight="1" x14ac:dyDescent="0.25">
      <c r="A830" s="67">
        <v>6</v>
      </c>
      <c r="B830" s="68" t="s">
        <v>33</v>
      </c>
      <c r="C830" s="142"/>
      <c r="D830" s="144"/>
      <c r="E830" s="69"/>
      <c r="F830" s="70"/>
      <c r="G830" s="71"/>
      <c r="H830" s="72"/>
      <c r="I830" s="71"/>
      <c r="J830" s="73"/>
      <c r="K830" s="57">
        <f t="shared" si="144"/>
        <v>0</v>
      </c>
      <c r="L830" s="58">
        <f t="shared" si="144"/>
        <v>0</v>
      </c>
      <c r="M830" s="74"/>
      <c r="N830" s="75"/>
      <c r="O830" s="74"/>
      <c r="P830" s="75"/>
      <c r="Q830" s="76"/>
      <c r="R830" s="77"/>
      <c r="S830" s="76"/>
      <c r="T830" s="77"/>
      <c r="U830" s="57">
        <f t="shared" si="145"/>
        <v>0</v>
      </c>
      <c r="V830" s="63">
        <f t="shared" si="145"/>
        <v>0</v>
      </c>
      <c r="W830" s="64">
        <f t="shared" si="146"/>
        <v>0</v>
      </c>
      <c r="X830" s="65">
        <f t="shared" si="147"/>
        <v>0</v>
      </c>
      <c r="Y830" s="66">
        <f t="shared" si="148"/>
        <v>0</v>
      </c>
    </row>
    <row r="831" spans="1:25" ht="65.25" customHeight="1" x14ac:dyDescent="0.25">
      <c r="A831" s="67">
        <v>7</v>
      </c>
      <c r="B831" s="68" t="s">
        <v>34</v>
      </c>
      <c r="C831" s="142"/>
      <c r="D831" s="144"/>
      <c r="E831" s="69"/>
      <c r="F831" s="70"/>
      <c r="G831" s="71"/>
      <c r="H831" s="72"/>
      <c r="I831" s="71"/>
      <c r="J831" s="73"/>
      <c r="K831" s="57">
        <f t="shared" si="144"/>
        <v>0</v>
      </c>
      <c r="L831" s="58">
        <f t="shared" si="144"/>
        <v>0</v>
      </c>
      <c r="M831" s="74"/>
      <c r="N831" s="75"/>
      <c r="O831" s="74"/>
      <c r="P831" s="75"/>
      <c r="Q831" s="76"/>
      <c r="R831" s="77"/>
      <c r="S831" s="76"/>
      <c r="T831" s="77"/>
      <c r="U831" s="57">
        <f t="shared" si="145"/>
        <v>0</v>
      </c>
      <c r="V831" s="63">
        <f t="shared" si="145"/>
        <v>0</v>
      </c>
      <c r="W831" s="64">
        <f t="shared" si="146"/>
        <v>0</v>
      </c>
      <c r="X831" s="65">
        <f t="shared" si="147"/>
        <v>0</v>
      </c>
      <c r="Y831" s="66">
        <f t="shared" si="148"/>
        <v>0</v>
      </c>
    </row>
    <row r="832" spans="1:25" ht="59.25" customHeight="1" x14ac:dyDescent="0.25">
      <c r="A832" s="67">
        <v>8</v>
      </c>
      <c r="B832" s="68" t="s">
        <v>117</v>
      </c>
      <c r="C832" s="142"/>
      <c r="D832" s="144"/>
      <c r="E832" s="69"/>
      <c r="F832" s="70"/>
      <c r="G832" s="71"/>
      <c r="H832" s="72"/>
      <c r="I832" s="71"/>
      <c r="J832" s="73"/>
      <c r="K832" s="57">
        <f t="shared" si="144"/>
        <v>0</v>
      </c>
      <c r="L832" s="58">
        <f t="shared" si="144"/>
        <v>0</v>
      </c>
      <c r="M832" s="74"/>
      <c r="N832" s="75"/>
      <c r="O832" s="74"/>
      <c r="P832" s="75"/>
      <c r="Q832" s="76"/>
      <c r="R832" s="77"/>
      <c r="S832" s="76"/>
      <c r="T832" s="77"/>
      <c r="U832" s="57">
        <f t="shared" si="145"/>
        <v>0</v>
      </c>
      <c r="V832" s="63">
        <f t="shared" si="145"/>
        <v>0</v>
      </c>
      <c r="W832" s="64">
        <f t="shared" si="146"/>
        <v>0</v>
      </c>
      <c r="X832" s="65">
        <f t="shared" si="147"/>
        <v>0</v>
      </c>
      <c r="Y832" s="66">
        <f t="shared" si="148"/>
        <v>0</v>
      </c>
    </row>
    <row r="833" spans="1:25" ht="71.25" customHeight="1" x14ac:dyDescent="0.25">
      <c r="A833" s="67">
        <v>9</v>
      </c>
      <c r="B833" s="68" t="s">
        <v>35</v>
      </c>
      <c r="C833" s="142"/>
      <c r="D833" s="144"/>
      <c r="E833" s="69"/>
      <c r="F833" s="70"/>
      <c r="G833" s="71"/>
      <c r="H833" s="72"/>
      <c r="I833" s="71"/>
      <c r="J833" s="73"/>
      <c r="K833" s="57">
        <f t="shared" si="144"/>
        <v>0</v>
      </c>
      <c r="L833" s="58">
        <f t="shared" si="144"/>
        <v>0</v>
      </c>
      <c r="M833" s="74"/>
      <c r="N833" s="75"/>
      <c r="O833" s="74"/>
      <c r="P833" s="75"/>
      <c r="Q833" s="76"/>
      <c r="R833" s="77"/>
      <c r="S833" s="76"/>
      <c r="T833" s="77"/>
      <c r="U833" s="57">
        <f t="shared" si="145"/>
        <v>0</v>
      </c>
      <c r="V833" s="63">
        <f t="shared" si="145"/>
        <v>0</v>
      </c>
      <c r="W833" s="64">
        <f t="shared" si="146"/>
        <v>0</v>
      </c>
      <c r="X833" s="65">
        <f t="shared" si="147"/>
        <v>0</v>
      </c>
      <c r="Y833" s="66">
        <f t="shared" si="148"/>
        <v>0</v>
      </c>
    </row>
    <row r="834" spans="1:25" ht="92.25" customHeight="1" x14ac:dyDescent="0.25">
      <c r="A834" s="67">
        <v>10</v>
      </c>
      <c r="B834" s="68" t="s">
        <v>36</v>
      </c>
      <c r="C834" s="142"/>
      <c r="D834" s="144"/>
      <c r="E834" s="69"/>
      <c r="F834" s="70"/>
      <c r="G834" s="71"/>
      <c r="H834" s="72"/>
      <c r="I834" s="71"/>
      <c r="J834" s="73"/>
      <c r="K834" s="57">
        <f t="shared" si="144"/>
        <v>0</v>
      </c>
      <c r="L834" s="58">
        <f t="shared" si="144"/>
        <v>0</v>
      </c>
      <c r="M834" s="74"/>
      <c r="N834" s="75"/>
      <c r="O834" s="74"/>
      <c r="P834" s="75"/>
      <c r="Q834" s="76"/>
      <c r="R834" s="77"/>
      <c r="S834" s="76"/>
      <c r="T834" s="77"/>
      <c r="U834" s="57">
        <f t="shared" si="145"/>
        <v>0</v>
      </c>
      <c r="V834" s="63">
        <f t="shared" si="145"/>
        <v>0</v>
      </c>
      <c r="W834" s="64">
        <f t="shared" si="146"/>
        <v>0</v>
      </c>
      <c r="X834" s="65">
        <f t="shared" si="147"/>
        <v>0</v>
      </c>
      <c r="Y834" s="66">
        <f t="shared" si="148"/>
        <v>0</v>
      </c>
    </row>
    <row r="835" spans="1:25" ht="153.75" customHeight="1" x14ac:dyDescent="0.25">
      <c r="A835" s="67">
        <v>11</v>
      </c>
      <c r="B835" s="68" t="s">
        <v>37</v>
      </c>
      <c r="C835" s="142"/>
      <c r="D835" s="144"/>
      <c r="E835" s="69"/>
      <c r="F835" s="70"/>
      <c r="G835" s="71"/>
      <c r="H835" s="72"/>
      <c r="I835" s="71"/>
      <c r="J835" s="73"/>
      <c r="K835" s="57">
        <f t="shared" si="144"/>
        <v>0</v>
      </c>
      <c r="L835" s="58">
        <f t="shared" si="144"/>
        <v>0</v>
      </c>
      <c r="M835" s="74"/>
      <c r="N835" s="75"/>
      <c r="O835" s="74"/>
      <c r="P835" s="75"/>
      <c r="Q835" s="76"/>
      <c r="R835" s="77"/>
      <c r="S835" s="76"/>
      <c r="T835" s="77"/>
      <c r="U835" s="57">
        <f t="shared" si="145"/>
        <v>0</v>
      </c>
      <c r="V835" s="63">
        <f t="shared" si="145"/>
        <v>0</v>
      </c>
      <c r="W835" s="64">
        <f t="shared" si="146"/>
        <v>0</v>
      </c>
      <c r="X835" s="65">
        <f t="shared" si="147"/>
        <v>0</v>
      </c>
      <c r="Y835" s="66">
        <f t="shared" si="148"/>
        <v>0</v>
      </c>
    </row>
    <row r="836" spans="1:25" ht="87" customHeight="1" x14ac:dyDescent="0.25">
      <c r="A836" s="67">
        <v>12</v>
      </c>
      <c r="B836" s="68" t="s">
        <v>38</v>
      </c>
      <c r="C836" s="142"/>
      <c r="D836" s="144"/>
      <c r="E836" s="69"/>
      <c r="F836" s="70"/>
      <c r="G836" s="71"/>
      <c r="H836" s="72"/>
      <c r="I836" s="71"/>
      <c r="J836" s="73"/>
      <c r="K836" s="57">
        <f t="shared" si="144"/>
        <v>0</v>
      </c>
      <c r="L836" s="58">
        <f t="shared" si="144"/>
        <v>0</v>
      </c>
      <c r="M836" s="74"/>
      <c r="N836" s="75"/>
      <c r="O836" s="74"/>
      <c r="P836" s="75"/>
      <c r="Q836" s="76"/>
      <c r="R836" s="77"/>
      <c r="S836" s="76"/>
      <c r="T836" s="77"/>
      <c r="U836" s="57">
        <f t="shared" si="145"/>
        <v>0</v>
      </c>
      <c r="V836" s="63">
        <f t="shared" si="145"/>
        <v>0</v>
      </c>
      <c r="W836" s="64">
        <f t="shared" si="146"/>
        <v>0</v>
      </c>
      <c r="X836" s="65">
        <f t="shared" si="147"/>
        <v>0</v>
      </c>
      <c r="Y836" s="66">
        <f t="shared" si="148"/>
        <v>0</v>
      </c>
    </row>
    <row r="837" spans="1:25" ht="62.25" customHeight="1" thickBot="1" x14ac:dyDescent="0.3">
      <c r="A837" s="78">
        <v>13</v>
      </c>
      <c r="B837" s="79" t="s">
        <v>39</v>
      </c>
      <c r="C837" s="143"/>
      <c r="D837" s="145"/>
      <c r="E837" s="80"/>
      <c r="F837" s="81"/>
      <c r="G837" s="82"/>
      <c r="H837" s="83"/>
      <c r="I837" s="82"/>
      <c r="J837" s="84"/>
      <c r="K837" s="85">
        <f t="shared" si="144"/>
        <v>0</v>
      </c>
      <c r="L837" s="86">
        <f t="shared" si="144"/>
        <v>0</v>
      </c>
      <c r="M837" s="87"/>
      <c r="N837" s="88"/>
      <c r="O837" s="87"/>
      <c r="P837" s="88"/>
      <c r="Q837" s="89"/>
      <c r="R837" s="90"/>
      <c r="S837" s="89"/>
      <c r="T837" s="90"/>
      <c r="U837" s="57">
        <f t="shared" si="145"/>
        <v>0</v>
      </c>
      <c r="V837" s="63">
        <f t="shared" si="145"/>
        <v>0</v>
      </c>
      <c r="W837" s="64">
        <f t="shared" si="146"/>
        <v>0</v>
      </c>
      <c r="X837" s="65">
        <f t="shared" si="147"/>
        <v>0</v>
      </c>
      <c r="Y837" s="66">
        <f t="shared" si="148"/>
        <v>0</v>
      </c>
    </row>
    <row r="838" spans="1:25" ht="29.25" customHeight="1" thickBot="1" x14ac:dyDescent="0.3">
      <c r="A838" s="123" t="s">
        <v>118</v>
      </c>
      <c r="B838" s="124"/>
      <c r="C838" s="91">
        <f>C825</f>
        <v>2230996.08</v>
      </c>
      <c r="D838" s="91">
        <f>D825</f>
        <v>182984.01</v>
      </c>
      <c r="E838" s="92">
        <f>SUM(E825:E837)</f>
        <v>2</v>
      </c>
      <c r="F838" s="93">
        <f>SUM(F825:F837)</f>
        <v>71780</v>
      </c>
      <c r="G838" s="92">
        <f>SUM(G825:G837)</f>
        <v>2</v>
      </c>
      <c r="H838" s="93">
        <f>SUM(H825:H837)</f>
        <v>71780</v>
      </c>
      <c r="I838" s="92">
        <f t="shared" ref="I838:V838" si="149">SUM(I825:I837)</f>
        <v>65</v>
      </c>
      <c r="J838" s="93">
        <f t="shared" si="149"/>
        <v>2159216.08</v>
      </c>
      <c r="K838" s="92">
        <f t="shared" si="149"/>
        <v>67</v>
      </c>
      <c r="L838" s="93">
        <f t="shared" si="149"/>
        <v>2230996.08</v>
      </c>
      <c r="M838" s="92">
        <f t="shared" si="149"/>
        <v>0</v>
      </c>
      <c r="N838" s="94">
        <f t="shared" si="149"/>
        <v>0</v>
      </c>
      <c r="O838" s="95">
        <f t="shared" si="149"/>
        <v>2</v>
      </c>
      <c r="P838" s="96">
        <f t="shared" si="149"/>
        <v>170325.34</v>
      </c>
      <c r="Q838" s="95">
        <f t="shared" si="149"/>
        <v>2</v>
      </c>
      <c r="R838" s="97">
        <f t="shared" si="149"/>
        <v>70765.789999999994</v>
      </c>
      <c r="S838" s="95">
        <f t="shared" si="149"/>
        <v>63</v>
      </c>
      <c r="T838" s="97">
        <f t="shared" si="149"/>
        <v>1977246.28</v>
      </c>
      <c r="U838" s="95">
        <f t="shared" si="149"/>
        <v>65</v>
      </c>
      <c r="V838" s="97">
        <f t="shared" si="149"/>
        <v>2048012.07</v>
      </c>
      <c r="W838" s="98">
        <f>IFERROR(R838/H838,0)</f>
        <v>0.98587057676232925</v>
      </c>
      <c r="X838" s="99">
        <f t="shared" si="147"/>
        <v>0.99460708906910333</v>
      </c>
      <c r="Y838" s="99">
        <f t="shared" si="148"/>
        <v>0.99432600078795297</v>
      </c>
    </row>
    <row r="839" spans="1:25" ht="29.25" customHeight="1" thickBot="1" x14ac:dyDescent="0.3">
      <c r="A839" s="100"/>
      <c r="B839" s="101" t="s">
        <v>28</v>
      </c>
      <c r="C839" s="102"/>
      <c r="D839" s="102"/>
      <c r="E839" s="102"/>
      <c r="F839" s="102"/>
      <c r="G839" s="102"/>
      <c r="H839" s="102"/>
      <c r="I839" s="102"/>
      <c r="J839" s="102"/>
      <c r="K839" s="102"/>
      <c r="L839" s="102"/>
      <c r="M839" s="102"/>
      <c r="N839" s="102"/>
      <c r="O839" s="102"/>
      <c r="P839" s="102"/>
      <c r="Q839" s="102"/>
      <c r="R839" s="102"/>
      <c r="S839" s="102"/>
      <c r="T839" s="102"/>
      <c r="U839" s="102"/>
      <c r="V839" s="103">
        <v>2035191</v>
      </c>
      <c r="W839" s="104"/>
      <c r="X839" s="104"/>
      <c r="Y839" s="105"/>
    </row>
    <row r="840" spans="1:25" ht="29.25" customHeight="1" thickBot="1" x14ac:dyDescent="0.45">
      <c r="A840" s="106"/>
      <c r="B840" s="106"/>
      <c r="C840" s="107"/>
      <c r="D840" s="107"/>
      <c r="E840" s="108"/>
      <c r="F840" s="107"/>
      <c r="G840" s="108"/>
      <c r="H840" s="109"/>
      <c r="I840" s="110"/>
      <c r="J840" s="109"/>
      <c r="K840" s="111"/>
      <c r="L840" s="109"/>
      <c r="M840" s="110"/>
      <c r="N840" s="109"/>
      <c r="O840" s="110"/>
      <c r="P840" s="109"/>
      <c r="Q840" s="110"/>
      <c r="R840" s="109"/>
      <c r="S840" s="110"/>
      <c r="T840" s="112" t="s">
        <v>119</v>
      </c>
      <c r="U840" s="113">
        <v>4.4112999999999998</v>
      </c>
      <c r="V840" s="114">
        <f>(V838+P838)/U840</f>
        <v>502876.11588420655</v>
      </c>
      <c r="W840" s="115"/>
      <c r="X840" s="115"/>
      <c r="Y840" s="116"/>
    </row>
    <row r="841" spans="1:25" ht="15.75" thickTop="1" x14ac:dyDescent="0.25">
      <c r="A841" s="125" t="s">
        <v>167</v>
      </c>
      <c r="B841" s="126"/>
      <c r="C841" s="126"/>
      <c r="D841" s="126"/>
      <c r="E841" s="126"/>
      <c r="F841" s="126"/>
      <c r="G841" s="126"/>
      <c r="H841" s="126"/>
      <c r="I841" s="126"/>
      <c r="J841" s="126"/>
      <c r="K841" s="126"/>
      <c r="L841" s="126"/>
      <c r="M841" s="126"/>
      <c r="N841" s="126"/>
      <c r="O841" s="127"/>
      <c r="P841" s="117"/>
      <c r="U841" s="21"/>
    </row>
    <row r="842" spans="1:25" ht="18.75" x14ac:dyDescent="0.3">
      <c r="A842" s="128"/>
      <c r="B842" s="129"/>
      <c r="C842" s="129"/>
      <c r="D842" s="129"/>
      <c r="E842" s="129"/>
      <c r="F842" s="129"/>
      <c r="G842" s="129"/>
      <c r="H842" s="129"/>
      <c r="I842" s="129"/>
      <c r="J842" s="129"/>
      <c r="K842" s="129"/>
      <c r="L842" s="129"/>
      <c r="M842" s="129"/>
      <c r="N842" s="129"/>
      <c r="O842" s="130"/>
      <c r="P842" s="117"/>
      <c r="T842" s="118"/>
      <c r="U842" s="21"/>
    </row>
    <row r="843" spans="1:25" ht="15.75" x14ac:dyDescent="0.25">
      <c r="A843" s="128"/>
      <c r="B843" s="129"/>
      <c r="C843" s="129"/>
      <c r="D843" s="129"/>
      <c r="E843" s="129"/>
      <c r="F843" s="129"/>
      <c r="G843" s="129"/>
      <c r="H843" s="129"/>
      <c r="I843" s="129"/>
      <c r="J843" s="129"/>
      <c r="K843" s="129"/>
      <c r="L843" s="129"/>
      <c r="M843" s="129"/>
      <c r="N843" s="129"/>
      <c r="O843" s="130"/>
      <c r="P843" s="117"/>
      <c r="S843" s="119"/>
      <c r="T843" s="120"/>
      <c r="U843" s="21"/>
    </row>
    <row r="844" spans="1:25" ht="15.75" x14ac:dyDescent="0.25">
      <c r="A844" s="128"/>
      <c r="B844" s="129"/>
      <c r="C844" s="129"/>
      <c r="D844" s="129"/>
      <c r="E844" s="129"/>
      <c r="F844" s="129"/>
      <c r="G844" s="129"/>
      <c r="H844" s="129"/>
      <c r="I844" s="129"/>
      <c r="J844" s="129"/>
      <c r="K844" s="129"/>
      <c r="L844" s="129"/>
      <c r="M844" s="129"/>
      <c r="N844" s="129"/>
      <c r="O844" s="130"/>
      <c r="P844" s="117"/>
      <c r="S844" s="119"/>
      <c r="T844" s="121"/>
      <c r="U844" s="21"/>
    </row>
    <row r="845" spans="1:25" ht="15.75" x14ac:dyDescent="0.25">
      <c r="A845" s="128"/>
      <c r="B845" s="129"/>
      <c r="C845" s="129"/>
      <c r="D845" s="129"/>
      <c r="E845" s="129"/>
      <c r="F845" s="129"/>
      <c r="G845" s="129"/>
      <c r="H845" s="129"/>
      <c r="I845" s="129"/>
      <c r="J845" s="129"/>
      <c r="K845" s="129"/>
      <c r="L845" s="129"/>
      <c r="M845" s="129"/>
      <c r="N845" s="129"/>
      <c r="O845" s="130"/>
      <c r="P845" s="117"/>
      <c r="S845" s="119"/>
      <c r="T845" s="121"/>
      <c r="U845" s="21"/>
    </row>
    <row r="846" spans="1:25" ht="15.75" x14ac:dyDescent="0.25">
      <c r="A846" s="128"/>
      <c r="B846" s="129"/>
      <c r="C846" s="129"/>
      <c r="D846" s="129"/>
      <c r="E846" s="129"/>
      <c r="F846" s="129"/>
      <c r="G846" s="129"/>
      <c r="H846" s="129"/>
      <c r="I846" s="129"/>
      <c r="J846" s="129"/>
      <c r="K846" s="129"/>
      <c r="L846" s="129"/>
      <c r="M846" s="129"/>
      <c r="N846" s="129"/>
      <c r="O846" s="130"/>
      <c r="P846" s="117"/>
      <c r="S846" s="119"/>
      <c r="T846" s="121"/>
      <c r="U846" s="21"/>
    </row>
    <row r="847" spans="1:25" ht="15.75" x14ac:dyDescent="0.25">
      <c r="A847" s="128"/>
      <c r="B847" s="129"/>
      <c r="C847" s="129"/>
      <c r="D847" s="129"/>
      <c r="E847" s="129"/>
      <c r="F847" s="129"/>
      <c r="G847" s="129"/>
      <c r="H847" s="129"/>
      <c r="I847" s="129"/>
      <c r="J847" s="129"/>
      <c r="K847" s="129"/>
      <c r="L847" s="129"/>
      <c r="M847" s="129"/>
      <c r="N847" s="129"/>
      <c r="O847" s="130"/>
      <c r="P847" s="117"/>
      <c r="S847" s="119"/>
      <c r="T847" s="122"/>
      <c r="U847" s="21"/>
    </row>
    <row r="848" spans="1:25" x14ac:dyDescent="0.25">
      <c r="A848" s="128"/>
      <c r="B848" s="129"/>
      <c r="C848" s="129"/>
      <c r="D848" s="129"/>
      <c r="E848" s="129"/>
      <c r="F848" s="129"/>
      <c r="G848" s="129"/>
      <c r="H848" s="129"/>
      <c r="I848" s="129"/>
      <c r="J848" s="129"/>
      <c r="K848" s="129"/>
      <c r="L848" s="129"/>
      <c r="M848" s="129"/>
      <c r="N848" s="129"/>
      <c r="O848" s="130"/>
      <c r="P848" s="117"/>
      <c r="U848" s="21"/>
    </row>
    <row r="849" spans="1:25" ht="15.75" thickBot="1" x14ac:dyDescent="0.3">
      <c r="A849" s="131"/>
      <c r="B849" s="132"/>
      <c r="C849" s="132"/>
      <c r="D849" s="132"/>
      <c r="E849" s="132"/>
      <c r="F849" s="132"/>
      <c r="G849" s="132"/>
      <c r="H849" s="132"/>
      <c r="I849" s="132"/>
      <c r="J849" s="132"/>
      <c r="K849" s="132"/>
      <c r="L849" s="132"/>
      <c r="M849" s="132"/>
      <c r="N849" s="132"/>
      <c r="O849" s="133"/>
      <c r="P849" s="117"/>
      <c r="U849" s="21"/>
    </row>
    <row r="850" spans="1:25" ht="15.75" thickTop="1" x14ac:dyDescent="0.25">
      <c r="K850" s="21"/>
      <c r="U850" s="21"/>
    </row>
    <row r="853" spans="1:25" ht="26.25" x14ac:dyDescent="0.4">
      <c r="A853" s="25"/>
      <c r="B853" s="26" t="s">
        <v>145</v>
      </c>
      <c r="C853" s="27"/>
      <c r="D853" s="27"/>
      <c r="E853" s="27"/>
      <c r="F853" s="28"/>
      <c r="G853" s="27"/>
      <c r="H853" s="28"/>
      <c r="I853" s="29"/>
      <c r="J853" s="28"/>
      <c r="K853" s="29"/>
      <c r="L853" s="28"/>
      <c r="M853" s="29"/>
      <c r="N853" s="28"/>
      <c r="O853" s="27"/>
      <c r="P853" s="28"/>
      <c r="Q853" s="27"/>
      <c r="R853" s="28"/>
      <c r="S853" s="29"/>
      <c r="T853" s="28"/>
      <c r="U853" s="27"/>
      <c r="V853" s="28"/>
      <c r="W853" s="28"/>
      <c r="X853" s="29"/>
      <c r="Y853" s="28"/>
    </row>
    <row r="854" spans="1:25" ht="15.75" thickBot="1" x14ac:dyDescent="0.3"/>
    <row r="855" spans="1:25" ht="52.5" customHeight="1" thickBot="1" x14ac:dyDescent="0.3">
      <c r="A855" s="169" t="s">
        <v>159</v>
      </c>
      <c r="B855" s="170"/>
      <c r="C855" s="173" t="s">
        <v>102</v>
      </c>
      <c r="D855" s="174"/>
      <c r="E855" s="175" t="s">
        <v>0</v>
      </c>
      <c r="F855" s="176"/>
      <c r="G855" s="177" t="s">
        <v>103</v>
      </c>
      <c r="H855" s="177"/>
      <c r="I855" s="177"/>
      <c r="J855" s="177"/>
      <c r="K855" s="177"/>
      <c r="L855" s="178"/>
      <c r="M855" s="179" t="s">
        <v>104</v>
      </c>
      <c r="N855" s="180"/>
      <c r="O855" s="180"/>
      <c r="P855" s="181"/>
      <c r="Q855" s="154" t="s">
        <v>105</v>
      </c>
      <c r="R855" s="152"/>
      <c r="S855" s="152"/>
      <c r="T855" s="152"/>
      <c r="U855" s="152"/>
      <c r="V855" s="153"/>
      <c r="W855" s="155" t="s">
        <v>106</v>
      </c>
      <c r="X855" s="156"/>
      <c r="Y855" s="138"/>
    </row>
    <row r="856" spans="1:25" ht="52.5" customHeight="1" thickBot="1" x14ac:dyDescent="0.3">
      <c r="A856" s="171"/>
      <c r="B856" s="172"/>
      <c r="C856" s="157" t="s">
        <v>107</v>
      </c>
      <c r="D856" s="159" t="s">
        <v>108</v>
      </c>
      <c r="E856" s="161" t="s">
        <v>10</v>
      </c>
      <c r="F856" s="161" t="s">
        <v>11</v>
      </c>
      <c r="G856" s="163" t="s">
        <v>12</v>
      </c>
      <c r="H856" s="165" t="s">
        <v>13</v>
      </c>
      <c r="I856" s="165" t="s">
        <v>14</v>
      </c>
      <c r="J856" s="167" t="s">
        <v>15</v>
      </c>
      <c r="K856" s="146" t="s">
        <v>2</v>
      </c>
      <c r="L856" s="147"/>
      <c r="M856" s="148" t="s">
        <v>109</v>
      </c>
      <c r="N856" s="149"/>
      <c r="O856" s="148" t="s">
        <v>110</v>
      </c>
      <c r="P856" s="149"/>
      <c r="Q856" s="150" t="s">
        <v>111</v>
      </c>
      <c r="R856" s="151"/>
      <c r="S856" s="152" t="s">
        <v>112</v>
      </c>
      <c r="T856" s="153"/>
      <c r="U856" s="154" t="s">
        <v>2</v>
      </c>
      <c r="V856" s="153"/>
      <c r="W856" s="134" t="s">
        <v>113</v>
      </c>
      <c r="X856" s="136" t="s">
        <v>114</v>
      </c>
      <c r="Y856" s="138" t="s">
        <v>115</v>
      </c>
    </row>
    <row r="857" spans="1:25" ht="139.5" customHeight="1" thickBot="1" x14ac:dyDescent="0.3">
      <c r="A857" s="171"/>
      <c r="B857" s="172"/>
      <c r="C857" s="158"/>
      <c r="D857" s="160"/>
      <c r="E857" s="162"/>
      <c r="F857" s="162"/>
      <c r="G857" s="164"/>
      <c r="H857" s="166"/>
      <c r="I857" s="166"/>
      <c r="J857" s="168"/>
      <c r="K857" s="30" t="s">
        <v>16</v>
      </c>
      <c r="L857" s="31" t="s">
        <v>17</v>
      </c>
      <c r="M857" s="32" t="s">
        <v>18</v>
      </c>
      <c r="N857" s="33" t="s">
        <v>19</v>
      </c>
      <c r="O857" s="32" t="s">
        <v>20</v>
      </c>
      <c r="P857" s="33" t="s">
        <v>21</v>
      </c>
      <c r="Q857" s="34" t="s">
        <v>12</v>
      </c>
      <c r="R857" s="35" t="s">
        <v>13</v>
      </c>
      <c r="S857" s="36" t="s">
        <v>22</v>
      </c>
      <c r="T857" s="37" t="s">
        <v>23</v>
      </c>
      <c r="U857" s="38" t="s">
        <v>24</v>
      </c>
      <c r="V857" s="39" t="s">
        <v>25</v>
      </c>
      <c r="W857" s="135"/>
      <c r="X857" s="137"/>
      <c r="Y857" s="139"/>
    </row>
    <row r="858" spans="1:25" ht="38.25" customHeight="1" thickBot="1" x14ac:dyDescent="0.3">
      <c r="A858" s="140">
        <v>1</v>
      </c>
      <c r="B858" s="141"/>
      <c r="C858" s="40">
        <v>2</v>
      </c>
      <c r="D858" s="41">
        <v>3</v>
      </c>
      <c r="E858" s="42">
        <v>4</v>
      </c>
      <c r="F858" s="43">
        <v>5</v>
      </c>
      <c r="G858" s="44">
        <v>6</v>
      </c>
      <c r="H858" s="45">
        <v>7</v>
      </c>
      <c r="I858" s="45">
        <v>8</v>
      </c>
      <c r="J858" s="45">
        <v>9</v>
      </c>
      <c r="K858" s="45">
        <v>10</v>
      </c>
      <c r="L858" s="45">
        <v>11</v>
      </c>
      <c r="M858" s="46">
        <v>12</v>
      </c>
      <c r="N858" s="46">
        <v>13</v>
      </c>
      <c r="O858" s="46">
        <v>14</v>
      </c>
      <c r="P858" s="46">
        <v>15</v>
      </c>
      <c r="Q858" s="47">
        <v>16</v>
      </c>
      <c r="R858" s="47">
        <v>17</v>
      </c>
      <c r="S858" s="47">
        <v>18</v>
      </c>
      <c r="T858" s="47">
        <v>19</v>
      </c>
      <c r="U858" s="47">
        <v>20</v>
      </c>
      <c r="V858" s="47">
        <v>21</v>
      </c>
      <c r="W858" s="48">
        <v>22</v>
      </c>
      <c r="X858" s="48">
        <v>23</v>
      </c>
      <c r="Y858" s="49">
        <v>24</v>
      </c>
    </row>
    <row r="859" spans="1:25" ht="108.75" customHeight="1" x14ac:dyDescent="0.25">
      <c r="A859" s="50">
        <v>1</v>
      </c>
      <c r="B859" s="51" t="s">
        <v>116</v>
      </c>
      <c r="C859" s="142">
        <f>L872</f>
        <v>2171447.7999999998</v>
      </c>
      <c r="D859" s="144">
        <f>C859-V872</f>
        <v>204672.98999999976</v>
      </c>
      <c r="E859" s="52"/>
      <c r="F859" s="53"/>
      <c r="G859" s="54"/>
      <c r="H859" s="55"/>
      <c r="I859" s="54"/>
      <c r="J859" s="56"/>
      <c r="K859" s="57">
        <f>G859+I859</f>
        <v>0</v>
      </c>
      <c r="L859" s="58">
        <f>H859+J859</f>
        <v>0</v>
      </c>
      <c r="M859" s="59"/>
      <c r="N859" s="60"/>
      <c r="O859" s="59"/>
      <c r="P859" s="60"/>
      <c r="Q859" s="61"/>
      <c r="R859" s="62"/>
      <c r="S859" s="61"/>
      <c r="T859" s="62"/>
      <c r="U859" s="57">
        <f>Q859+S859</f>
        <v>0</v>
      </c>
      <c r="V859" s="63">
        <f>R859+T859</f>
        <v>0</v>
      </c>
      <c r="W859" s="64">
        <f>IFERROR(R859/H859,0)</f>
        <v>0</v>
      </c>
      <c r="X859" s="65">
        <f>IFERROR((T859+P859)/J859,0)</f>
        <v>0</v>
      </c>
      <c r="Y859" s="66">
        <f>IFERROR((V859+P859)/L859,0)</f>
        <v>0</v>
      </c>
    </row>
    <row r="860" spans="1:25" ht="87" customHeight="1" x14ac:dyDescent="0.25">
      <c r="A860" s="67">
        <v>2</v>
      </c>
      <c r="B860" s="68" t="s">
        <v>54</v>
      </c>
      <c r="C860" s="142"/>
      <c r="D860" s="144"/>
      <c r="E860" s="69">
        <v>0</v>
      </c>
      <c r="F860" s="70">
        <v>0</v>
      </c>
      <c r="G860" s="71">
        <v>0</v>
      </c>
      <c r="H860" s="72">
        <v>0</v>
      </c>
      <c r="I860" s="71">
        <v>31</v>
      </c>
      <c r="J860" s="73">
        <v>1675910.8</v>
      </c>
      <c r="K860" s="57">
        <f t="shared" ref="K860:L871" si="150">G860+I860</f>
        <v>31</v>
      </c>
      <c r="L860" s="58">
        <f t="shared" si="150"/>
        <v>1675910.8</v>
      </c>
      <c r="M860" s="74">
        <v>0</v>
      </c>
      <c r="N860" s="75">
        <v>0</v>
      </c>
      <c r="O860" s="74">
        <v>0</v>
      </c>
      <c r="P860" s="75">
        <v>0</v>
      </c>
      <c r="Q860" s="76">
        <v>0</v>
      </c>
      <c r="R860" s="77">
        <v>0</v>
      </c>
      <c r="S860" s="76">
        <v>30</v>
      </c>
      <c r="T860" s="77">
        <v>1490040.73</v>
      </c>
      <c r="U860" s="57">
        <f t="shared" ref="U860:V871" si="151">Q860+S860</f>
        <v>30</v>
      </c>
      <c r="V860" s="63">
        <f>R860+T860</f>
        <v>1490040.73</v>
      </c>
      <c r="W860" s="64">
        <f t="shared" ref="W860:W871" si="152">IFERROR(R860/H860,0)</f>
        <v>0</v>
      </c>
      <c r="X860" s="65">
        <f t="shared" ref="X860:X872" si="153">IFERROR((T860+P860)/J860,0)</f>
        <v>0.88909310089773275</v>
      </c>
      <c r="Y860" s="66">
        <f t="shared" ref="Y860:Y872" si="154">IFERROR((V860+P860)/L860,0)</f>
        <v>0.88909310089773275</v>
      </c>
    </row>
    <row r="861" spans="1:25" ht="85.5" customHeight="1" x14ac:dyDescent="0.25">
      <c r="A861" s="67">
        <v>3</v>
      </c>
      <c r="B861" s="68" t="s">
        <v>172</v>
      </c>
      <c r="C861" s="142"/>
      <c r="D861" s="144"/>
      <c r="E861" s="69"/>
      <c r="F861" s="70"/>
      <c r="G861" s="71"/>
      <c r="H861" s="72"/>
      <c r="I861" s="71"/>
      <c r="J861" s="73"/>
      <c r="K861" s="57">
        <f t="shared" si="150"/>
        <v>0</v>
      </c>
      <c r="L861" s="58">
        <f t="shared" si="150"/>
        <v>0</v>
      </c>
      <c r="M861" s="74"/>
      <c r="N861" s="75"/>
      <c r="O861" s="74"/>
      <c r="P861" s="75"/>
      <c r="Q861" s="76"/>
      <c r="R861" s="77"/>
      <c r="S861" s="76"/>
      <c r="T861" s="77"/>
      <c r="U861" s="57">
        <f t="shared" si="151"/>
        <v>0</v>
      </c>
      <c r="V861" s="63">
        <f t="shared" si="151"/>
        <v>0</v>
      </c>
      <c r="W861" s="64">
        <f t="shared" si="152"/>
        <v>0</v>
      </c>
      <c r="X861" s="65">
        <f t="shared" si="153"/>
        <v>0</v>
      </c>
      <c r="Y861" s="66">
        <f t="shared" si="154"/>
        <v>0</v>
      </c>
    </row>
    <row r="862" spans="1:25" ht="137.25" customHeight="1" x14ac:dyDescent="0.25">
      <c r="A862" s="67">
        <v>4</v>
      </c>
      <c r="B862" s="68" t="s">
        <v>32</v>
      </c>
      <c r="C862" s="142"/>
      <c r="D862" s="144"/>
      <c r="E862" s="69"/>
      <c r="F862" s="70"/>
      <c r="G862" s="71"/>
      <c r="H862" s="72"/>
      <c r="I862" s="71"/>
      <c r="J862" s="73"/>
      <c r="K862" s="57">
        <f t="shared" si="150"/>
        <v>0</v>
      </c>
      <c r="L862" s="58">
        <f t="shared" si="150"/>
        <v>0</v>
      </c>
      <c r="M862" s="74"/>
      <c r="N862" s="75"/>
      <c r="O862" s="74"/>
      <c r="P862" s="75"/>
      <c r="Q862" s="76"/>
      <c r="R862" s="77"/>
      <c r="S862" s="76"/>
      <c r="T862" s="77"/>
      <c r="U862" s="57">
        <f t="shared" si="151"/>
        <v>0</v>
      </c>
      <c r="V862" s="63">
        <f t="shared" si="151"/>
        <v>0</v>
      </c>
      <c r="W862" s="64">
        <f t="shared" si="152"/>
        <v>0</v>
      </c>
      <c r="X862" s="65">
        <f t="shared" si="153"/>
        <v>0</v>
      </c>
      <c r="Y862" s="66">
        <f t="shared" si="154"/>
        <v>0</v>
      </c>
    </row>
    <row r="863" spans="1:25" ht="171.75" customHeight="1" x14ac:dyDescent="0.25">
      <c r="A863" s="67">
        <v>5</v>
      </c>
      <c r="B863" s="68" t="s">
        <v>71</v>
      </c>
      <c r="C863" s="142"/>
      <c r="D863" s="144"/>
      <c r="E863" s="69">
        <v>8</v>
      </c>
      <c r="F863" s="70">
        <v>248470</v>
      </c>
      <c r="G863" s="71">
        <v>3</v>
      </c>
      <c r="H863" s="72">
        <v>150000.5</v>
      </c>
      <c r="I863" s="71">
        <v>7</v>
      </c>
      <c r="J863" s="73">
        <v>345536.5</v>
      </c>
      <c r="K863" s="57">
        <f t="shared" si="150"/>
        <v>10</v>
      </c>
      <c r="L863" s="58">
        <f t="shared" si="150"/>
        <v>495537</v>
      </c>
      <c r="M863" s="74">
        <v>0</v>
      </c>
      <c r="N863" s="75">
        <v>0</v>
      </c>
      <c r="O863" s="74">
        <v>0</v>
      </c>
      <c r="P863" s="75">
        <v>0</v>
      </c>
      <c r="Q863" s="76">
        <v>3</v>
      </c>
      <c r="R863" s="77">
        <v>147282.79999999999</v>
      </c>
      <c r="S863" s="76">
        <v>7</v>
      </c>
      <c r="T863" s="77">
        <v>329451.28000000003</v>
      </c>
      <c r="U863" s="57">
        <f t="shared" si="151"/>
        <v>10</v>
      </c>
      <c r="V863" s="63">
        <f t="shared" si="151"/>
        <v>476734.08</v>
      </c>
      <c r="W863" s="64">
        <f t="shared" si="152"/>
        <v>0.98188206039313197</v>
      </c>
      <c r="X863" s="65">
        <f t="shared" si="153"/>
        <v>0.95344856476812156</v>
      </c>
      <c r="Y863" s="66">
        <f t="shared" si="154"/>
        <v>0.96205546709932865</v>
      </c>
    </row>
    <row r="864" spans="1:25" ht="116.25" customHeight="1" x14ac:dyDescent="0.25">
      <c r="A864" s="67">
        <v>6</v>
      </c>
      <c r="B864" s="68" t="s">
        <v>33</v>
      </c>
      <c r="C864" s="142"/>
      <c r="D864" s="144"/>
      <c r="E864" s="69"/>
      <c r="F864" s="70"/>
      <c r="G864" s="71"/>
      <c r="H864" s="72"/>
      <c r="I864" s="71"/>
      <c r="J864" s="73"/>
      <c r="K864" s="57">
        <f t="shared" si="150"/>
        <v>0</v>
      </c>
      <c r="L864" s="58">
        <f t="shared" si="150"/>
        <v>0</v>
      </c>
      <c r="M864" s="74"/>
      <c r="N864" s="75"/>
      <c r="O864" s="74"/>
      <c r="P864" s="75"/>
      <c r="Q864" s="76"/>
      <c r="R864" s="77"/>
      <c r="S864" s="76"/>
      <c r="T864" s="77"/>
      <c r="U864" s="57">
        <f t="shared" si="151"/>
        <v>0</v>
      </c>
      <c r="V864" s="63">
        <f t="shared" si="151"/>
        <v>0</v>
      </c>
      <c r="W864" s="64">
        <f t="shared" si="152"/>
        <v>0</v>
      </c>
      <c r="X864" s="65">
        <f t="shared" si="153"/>
        <v>0</v>
      </c>
      <c r="Y864" s="66">
        <f t="shared" si="154"/>
        <v>0</v>
      </c>
    </row>
    <row r="865" spans="1:25" ht="65.25" customHeight="1" x14ac:dyDescent="0.25">
      <c r="A865" s="67">
        <v>7</v>
      </c>
      <c r="B865" s="68" t="s">
        <v>34</v>
      </c>
      <c r="C865" s="142"/>
      <c r="D865" s="144"/>
      <c r="E865" s="69"/>
      <c r="F865" s="70"/>
      <c r="G865" s="71"/>
      <c r="H865" s="72"/>
      <c r="I865" s="71"/>
      <c r="J865" s="73"/>
      <c r="K865" s="57">
        <f t="shared" si="150"/>
        <v>0</v>
      </c>
      <c r="L865" s="58">
        <f t="shared" si="150"/>
        <v>0</v>
      </c>
      <c r="M865" s="74"/>
      <c r="N865" s="75"/>
      <c r="O865" s="74"/>
      <c r="P865" s="75"/>
      <c r="Q865" s="76"/>
      <c r="R865" s="77"/>
      <c r="S865" s="76"/>
      <c r="T865" s="77"/>
      <c r="U865" s="57">
        <f t="shared" si="151"/>
        <v>0</v>
      </c>
      <c r="V865" s="63">
        <f t="shared" si="151"/>
        <v>0</v>
      </c>
      <c r="W865" s="64">
        <f t="shared" si="152"/>
        <v>0</v>
      </c>
      <c r="X865" s="65">
        <f t="shared" si="153"/>
        <v>0</v>
      </c>
      <c r="Y865" s="66">
        <f t="shared" si="154"/>
        <v>0</v>
      </c>
    </row>
    <row r="866" spans="1:25" ht="59.25" customHeight="1" x14ac:dyDescent="0.25">
      <c r="A866" s="67">
        <v>8</v>
      </c>
      <c r="B866" s="68" t="s">
        <v>117</v>
      </c>
      <c r="C866" s="142"/>
      <c r="D866" s="144"/>
      <c r="E866" s="69"/>
      <c r="F866" s="70"/>
      <c r="G866" s="71"/>
      <c r="H866" s="72"/>
      <c r="I866" s="71"/>
      <c r="J866" s="73"/>
      <c r="K866" s="57">
        <f t="shared" si="150"/>
        <v>0</v>
      </c>
      <c r="L866" s="58">
        <f t="shared" si="150"/>
        <v>0</v>
      </c>
      <c r="M866" s="74"/>
      <c r="N866" s="75"/>
      <c r="O866" s="74"/>
      <c r="P866" s="75"/>
      <c r="Q866" s="76"/>
      <c r="R866" s="77"/>
      <c r="S866" s="76"/>
      <c r="T866" s="77"/>
      <c r="U866" s="57">
        <f t="shared" si="151"/>
        <v>0</v>
      </c>
      <c r="V866" s="63">
        <f t="shared" si="151"/>
        <v>0</v>
      </c>
      <c r="W866" s="64">
        <f t="shared" si="152"/>
        <v>0</v>
      </c>
      <c r="X866" s="65">
        <f t="shared" si="153"/>
        <v>0</v>
      </c>
      <c r="Y866" s="66">
        <f t="shared" si="154"/>
        <v>0</v>
      </c>
    </row>
    <row r="867" spans="1:25" ht="71.25" customHeight="1" x14ac:dyDescent="0.25">
      <c r="A867" s="67">
        <v>9</v>
      </c>
      <c r="B867" s="68" t="s">
        <v>35</v>
      </c>
      <c r="C867" s="142"/>
      <c r="D867" s="144"/>
      <c r="E867" s="69"/>
      <c r="F867" s="70"/>
      <c r="G867" s="71"/>
      <c r="H867" s="72"/>
      <c r="I867" s="71"/>
      <c r="J867" s="73"/>
      <c r="K867" s="57">
        <f t="shared" si="150"/>
        <v>0</v>
      </c>
      <c r="L867" s="58">
        <f t="shared" si="150"/>
        <v>0</v>
      </c>
      <c r="M867" s="74"/>
      <c r="N867" s="75"/>
      <c r="O867" s="74"/>
      <c r="P867" s="75"/>
      <c r="Q867" s="76"/>
      <c r="R867" s="77"/>
      <c r="S867" s="76"/>
      <c r="T867" s="77"/>
      <c r="U867" s="57">
        <f t="shared" si="151"/>
        <v>0</v>
      </c>
      <c r="V867" s="63">
        <f t="shared" si="151"/>
        <v>0</v>
      </c>
      <c r="W867" s="64">
        <f t="shared" si="152"/>
        <v>0</v>
      </c>
      <c r="X867" s="65">
        <f t="shared" si="153"/>
        <v>0</v>
      </c>
      <c r="Y867" s="66">
        <f t="shared" si="154"/>
        <v>0</v>
      </c>
    </row>
    <row r="868" spans="1:25" ht="92.25" customHeight="1" x14ac:dyDescent="0.25">
      <c r="A868" s="67">
        <v>10</v>
      </c>
      <c r="B868" s="68" t="s">
        <v>36</v>
      </c>
      <c r="C868" s="142"/>
      <c r="D868" s="144"/>
      <c r="E868" s="69"/>
      <c r="F868" s="70"/>
      <c r="G868" s="71"/>
      <c r="H868" s="72"/>
      <c r="I868" s="71"/>
      <c r="J868" s="73"/>
      <c r="K868" s="57">
        <f t="shared" si="150"/>
        <v>0</v>
      </c>
      <c r="L868" s="58">
        <f t="shared" si="150"/>
        <v>0</v>
      </c>
      <c r="M868" s="74"/>
      <c r="N868" s="75"/>
      <c r="O868" s="74"/>
      <c r="P868" s="75"/>
      <c r="Q868" s="76"/>
      <c r="R868" s="77"/>
      <c r="S868" s="76"/>
      <c r="T868" s="77"/>
      <c r="U868" s="57">
        <f t="shared" si="151"/>
        <v>0</v>
      </c>
      <c r="V868" s="63">
        <f t="shared" si="151"/>
        <v>0</v>
      </c>
      <c r="W868" s="64">
        <f t="shared" si="152"/>
        <v>0</v>
      </c>
      <c r="X868" s="65">
        <f t="shared" si="153"/>
        <v>0</v>
      </c>
      <c r="Y868" s="66">
        <f t="shared" si="154"/>
        <v>0</v>
      </c>
    </row>
    <row r="869" spans="1:25" ht="153.75" customHeight="1" x14ac:dyDescent="0.25">
      <c r="A869" s="67">
        <v>11</v>
      </c>
      <c r="B869" s="68" t="s">
        <v>37</v>
      </c>
      <c r="C869" s="142"/>
      <c r="D869" s="144"/>
      <c r="E869" s="69"/>
      <c r="F869" s="70"/>
      <c r="G869" s="71"/>
      <c r="H869" s="72"/>
      <c r="I869" s="71"/>
      <c r="J869" s="73"/>
      <c r="K869" s="57">
        <f t="shared" si="150"/>
        <v>0</v>
      </c>
      <c r="L869" s="58">
        <f t="shared" si="150"/>
        <v>0</v>
      </c>
      <c r="M869" s="74"/>
      <c r="N869" s="75"/>
      <c r="O869" s="74"/>
      <c r="P869" s="75"/>
      <c r="Q869" s="76"/>
      <c r="R869" s="77"/>
      <c r="S869" s="76"/>
      <c r="T869" s="77"/>
      <c r="U869" s="57">
        <f t="shared" si="151"/>
        <v>0</v>
      </c>
      <c r="V869" s="63">
        <f t="shared" si="151"/>
        <v>0</v>
      </c>
      <c r="W869" s="64">
        <f t="shared" si="152"/>
        <v>0</v>
      </c>
      <c r="X869" s="65">
        <f t="shared" si="153"/>
        <v>0</v>
      </c>
      <c r="Y869" s="66">
        <f t="shared" si="154"/>
        <v>0</v>
      </c>
    </row>
    <row r="870" spans="1:25" ht="87" customHeight="1" x14ac:dyDescent="0.25">
      <c r="A870" s="67">
        <v>12</v>
      </c>
      <c r="B870" s="68" t="s">
        <v>38</v>
      </c>
      <c r="C870" s="142"/>
      <c r="D870" s="144"/>
      <c r="E870" s="69"/>
      <c r="F870" s="70"/>
      <c r="G870" s="71"/>
      <c r="H870" s="72"/>
      <c r="I870" s="71"/>
      <c r="J870" s="73"/>
      <c r="K870" s="57">
        <f t="shared" si="150"/>
        <v>0</v>
      </c>
      <c r="L870" s="58">
        <f t="shared" si="150"/>
        <v>0</v>
      </c>
      <c r="M870" s="74"/>
      <c r="N870" s="75"/>
      <c r="O870" s="74"/>
      <c r="P870" s="75"/>
      <c r="Q870" s="76"/>
      <c r="R870" s="77"/>
      <c r="S870" s="76"/>
      <c r="T870" s="77"/>
      <c r="U870" s="57">
        <f t="shared" si="151"/>
        <v>0</v>
      </c>
      <c r="V870" s="63">
        <f t="shared" si="151"/>
        <v>0</v>
      </c>
      <c r="W870" s="64">
        <f t="shared" si="152"/>
        <v>0</v>
      </c>
      <c r="X870" s="65">
        <f t="shared" si="153"/>
        <v>0</v>
      </c>
      <c r="Y870" s="66">
        <f t="shared" si="154"/>
        <v>0</v>
      </c>
    </row>
    <row r="871" spans="1:25" ht="62.25" customHeight="1" thickBot="1" x14ac:dyDescent="0.3">
      <c r="A871" s="78">
        <v>13</v>
      </c>
      <c r="B871" s="79" t="s">
        <v>39</v>
      </c>
      <c r="C871" s="143"/>
      <c r="D871" s="145"/>
      <c r="E871" s="80"/>
      <c r="F871" s="81"/>
      <c r="G871" s="82"/>
      <c r="H871" s="83"/>
      <c r="I871" s="82"/>
      <c r="J871" s="84"/>
      <c r="K871" s="85">
        <f t="shared" si="150"/>
        <v>0</v>
      </c>
      <c r="L871" s="86">
        <f t="shared" si="150"/>
        <v>0</v>
      </c>
      <c r="M871" s="87"/>
      <c r="N871" s="88"/>
      <c r="O871" s="87"/>
      <c r="P871" s="88"/>
      <c r="Q871" s="89"/>
      <c r="R871" s="90"/>
      <c r="S871" s="89"/>
      <c r="T871" s="90"/>
      <c r="U871" s="57">
        <f t="shared" si="151"/>
        <v>0</v>
      </c>
      <c r="V871" s="63">
        <f t="shared" si="151"/>
        <v>0</v>
      </c>
      <c r="W871" s="64">
        <f t="shared" si="152"/>
        <v>0</v>
      </c>
      <c r="X871" s="65">
        <f t="shared" si="153"/>
        <v>0</v>
      </c>
      <c r="Y871" s="66">
        <f t="shared" si="154"/>
        <v>0</v>
      </c>
    </row>
    <row r="872" spans="1:25" ht="29.25" customHeight="1" thickBot="1" x14ac:dyDescent="0.3">
      <c r="A872" s="123" t="s">
        <v>118</v>
      </c>
      <c r="B872" s="124"/>
      <c r="C872" s="91">
        <f>C859</f>
        <v>2171447.7999999998</v>
      </c>
      <c r="D872" s="91">
        <f>D859</f>
        <v>204672.98999999976</v>
      </c>
      <c r="E872" s="92">
        <f>SUM(E859:E871)</f>
        <v>8</v>
      </c>
      <c r="F872" s="93">
        <f>SUM(F859:F871)</f>
        <v>248470</v>
      </c>
      <c r="G872" s="92">
        <f>SUM(G859:G871)</f>
        <v>3</v>
      </c>
      <c r="H872" s="93">
        <f>SUM(H859:H871)</f>
        <v>150000.5</v>
      </c>
      <c r="I872" s="92">
        <f t="shared" ref="I872:V872" si="155">SUM(I859:I871)</f>
        <v>38</v>
      </c>
      <c r="J872" s="93">
        <f t="shared" si="155"/>
        <v>2021447.3</v>
      </c>
      <c r="K872" s="92">
        <f t="shared" si="155"/>
        <v>41</v>
      </c>
      <c r="L872" s="93">
        <f t="shared" si="155"/>
        <v>2171447.7999999998</v>
      </c>
      <c r="M872" s="92">
        <f t="shared" si="155"/>
        <v>0</v>
      </c>
      <c r="N872" s="94">
        <f t="shared" si="155"/>
        <v>0</v>
      </c>
      <c r="O872" s="95">
        <f t="shared" si="155"/>
        <v>0</v>
      </c>
      <c r="P872" s="96">
        <f t="shared" si="155"/>
        <v>0</v>
      </c>
      <c r="Q872" s="95">
        <f t="shared" si="155"/>
        <v>3</v>
      </c>
      <c r="R872" s="97">
        <f t="shared" si="155"/>
        <v>147282.79999999999</v>
      </c>
      <c r="S872" s="95">
        <f t="shared" si="155"/>
        <v>37</v>
      </c>
      <c r="T872" s="97">
        <f t="shared" si="155"/>
        <v>1819492.01</v>
      </c>
      <c r="U872" s="95">
        <f t="shared" si="155"/>
        <v>40</v>
      </c>
      <c r="V872" s="97">
        <f t="shared" si="155"/>
        <v>1966774.81</v>
      </c>
      <c r="W872" s="98">
        <f>IFERROR(R872/H872,0)</f>
        <v>0.98188206039313197</v>
      </c>
      <c r="X872" s="99">
        <f t="shared" si="153"/>
        <v>0.90009371503278857</v>
      </c>
      <c r="Y872" s="99">
        <f t="shared" si="154"/>
        <v>0.90574353663947171</v>
      </c>
    </row>
    <row r="873" spans="1:25" ht="29.25" customHeight="1" thickBot="1" x14ac:dyDescent="0.3">
      <c r="A873" s="100"/>
      <c r="B873" s="101" t="s">
        <v>28</v>
      </c>
      <c r="C873" s="102"/>
      <c r="D873" s="102"/>
      <c r="E873" s="102"/>
      <c r="F873" s="102"/>
      <c r="G873" s="102"/>
      <c r="H873" s="102"/>
      <c r="I873" s="102"/>
      <c r="J873" s="102"/>
      <c r="K873" s="102"/>
      <c r="L873" s="102"/>
      <c r="M873" s="102"/>
      <c r="N873" s="102"/>
      <c r="O873" s="102"/>
      <c r="P873" s="102"/>
      <c r="Q873" s="102"/>
      <c r="R873" s="102"/>
      <c r="S873" s="102"/>
      <c r="T873" s="102"/>
      <c r="U873" s="102"/>
      <c r="V873" s="103">
        <v>1588169.11</v>
      </c>
      <c r="W873" s="104"/>
      <c r="X873" s="104"/>
      <c r="Y873" s="105"/>
    </row>
    <row r="874" spans="1:25" ht="29.25" customHeight="1" thickBot="1" x14ac:dyDescent="0.45">
      <c r="A874" s="106"/>
      <c r="B874" s="106"/>
      <c r="C874" s="107"/>
      <c r="D874" s="107"/>
      <c r="E874" s="108"/>
      <c r="F874" s="107"/>
      <c r="G874" s="108"/>
      <c r="H874" s="109"/>
      <c r="I874" s="110"/>
      <c r="J874" s="109"/>
      <c r="K874" s="111"/>
      <c r="L874" s="109"/>
      <c r="M874" s="110"/>
      <c r="N874" s="109"/>
      <c r="O874" s="110"/>
      <c r="P874" s="109"/>
      <c r="Q874" s="110"/>
      <c r="R874" s="109"/>
      <c r="S874" s="110"/>
      <c r="T874" s="112" t="s">
        <v>119</v>
      </c>
      <c r="U874" s="113">
        <v>4.4112999999999998</v>
      </c>
      <c r="V874" s="114">
        <f>(P872+V872)/U874</f>
        <v>445849.2530546551</v>
      </c>
      <c r="W874" s="115"/>
      <c r="X874" s="115"/>
      <c r="Y874" s="116"/>
    </row>
    <row r="875" spans="1:25" ht="15.75" thickTop="1" x14ac:dyDescent="0.25">
      <c r="A875" s="125" t="s">
        <v>120</v>
      </c>
      <c r="B875" s="126"/>
      <c r="C875" s="126"/>
      <c r="D875" s="126"/>
      <c r="E875" s="126"/>
      <c r="F875" s="126"/>
      <c r="G875" s="126"/>
      <c r="H875" s="126"/>
      <c r="I875" s="126"/>
      <c r="J875" s="126"/>
      <c r="K875" s="126"/>
      <c r="L875" s="126"/>
      <c r="M875" s="126"/>
      <c r="N875" s="126"/>
      <c r="O875" s="127"/>
      <c r="P875" s="117"/>
      <c r="U875" s="21"/>
    </row>
    <row r="876" spans="1:25" ht="18.75" x14ac:dyDescent="0.3">
      <c r="A876" s="128"/>
      <c r="B876" s="129"/>
      <c r="C876" s="129"/>
      <c r="D876" s="129"/>
      <c r="E876" s="129"/>
      <c r="F876" s="129"/>
      <c r="G876" s="129"/>
      <c r="H876" s="129"/>
      <c r="I876" s="129"/>
      <c r="J876" s="129"/>
      <c r="K876" s="129"/>
      <c r="L876" s="129"/>
      <c r="M876" s="129"/>
      <c r="N876" s="129"/>
      <c r="O876" s="130"/>
      <c r="P876" s="117"/>
      <c r="T876" s="118"/>
      <c r="U876" s="21"/>
    </row>
    <row r="877" spans="1:25" ht="15.75" x14ac:dyDescent="0.25">
      <c r="A877" s="128"/>
      <c r="B877" s="129"/>
      <c r="C877" s="129"/>
      <c r="D877" s="129"/>
      <c r="E877" s="129"/>
      <c r="F877" s="129"/>
      <c r="G877" s="129"/>
      <c r="H877" s="129"/>
      <c r="I877" s="129"/>
      <c r="J877" s="129"/>
      <c r="K877" s="129"/>
      <c r="L877" s="129"/>
      <c r="M877" s="129"/>
      <c r="N877" s="129"/>
      <c r="O877" s="130"/>
      <c r="P877" s="117"/>
      <c r="S877" s="119"/>
      <c r="T877" s="120"/>
      <c r="U877" s="21"/>
    </row>
    <row r="878" spans="1:25" ht="15.75" x14ac:dyDescent="0.25">
      <c r="A878" s="128"/>
      <c r="B878" s="129"/>
      <c r="C878" s="129"/>
      <c r="D878" s="129"/>
      <c r="E878" s="129"/>
      <c r="F878" s="129"/>
      <c r="G878" s="129"/>
      <c r="H878" s="129"/>
      <c r="I878" s="129"/>
      <c r="J878" s="129"/>
      <c r="K878" s="129"/>
      <c r="L878" s="129"/>
      <c r="M878" s="129"/>
      <c r="N878" s="129"/>
      <c r="O878" s="130"/>
      <c r="P878" s="117"/>
      <c r="S878" s="119"/>
      <c r="T878" s="121"/>
      <c r="U878" s="21"/>
    </row>
    <row r="879" spans="1:25" ht="15.75" x14ac:dyDescent="0.25">
      <c r="A879" s="128"/>
      <c r="B879" s="129"/>
      <c r="C879" s="129"/>
      <c r="D879" s="129"/>
      <c r="E879" s="129"/>
      <c r="F879" s="129"/>
      <c r="G879" s="129"/>
      <c r="H879" s="129"/>
      <c r="I879" s="129"/>
      <c r="J879" s="129"/>
      <c r="K879" s="129"/>
      <c r="L879" s="129"/>
      <c r="M879" s="129"/>
      <c r="N879" s="129"/>
      <c r="O879" s="130"/>
      <c r="P879" s="117"/>
      <c r="S879" s="119"/>
      <c r="T879" s="121"/>
      <c r="U879" s="21"/>
    </row>
    <row r="880" spans="1:25" ht="15.75" x14ac:dyDescent="0.25">
      <c r="A880" s="128"/>
      <c r="B880" s="129"/>
      <c r="C880" s="129"/>
      <c r="D880" s="129"/>
      <c r="E880" s="129"/>
      <c r="F880" s="129"/>
      <c r="G880" s="129"/>
      <c r="H880" s="129"/>
      <c r="I880" s="129"/>
      <c r="J880" s="129"/>
      <c r="K880" s="129"/>
      <c r="L880" s="129"/>
      <c r="M880" s="129"/>
      <c r="N880" s="129"/>
      <c r="O880" s="130"/>
      <c r="P880" s="117"/>
      <c r="S880" s="119"/>
      <c r="T880" s="121"/>
      <c r="U880" s="21"/>
    </row>
    <row r="881" spans="1:25" ht="15.75" x14ac:dyDescent="0.25">
      <c r="A881" s="128"/>
      <c r="B881" s="129"/>
      <c r="C881" s="129"/>
      <c r="D881" s="129"/>
      <c r="E881" s="129"/>
      <c r="F881" s="129"/>
      <c r="G881" s="129"/>
      <c r="H881" s="129"/>
      <c r="I881" s="129"/>
      <c r="J881" s="129"/>
      <c r="K881" s="129"/>
      <c r="L881" s="129"/>
      <c r="M881" s="129"/>
      <c r="N881" s="129"/>
      <c r="O881" s="130"/>
      <c r="P881" s="117"/>
      <c r="S881" s="119"/>
      <c r="T881" s="122"/>
      <c r="U881" s="21"/>
    </row>
    <row r="882" spans="1:25" x14ac:dyDescent="0.25">
      <c r="A882" s="128"/>
      <c r="B882" s="129"/>
      <c r="C882" s="129"/>
      <c r="D882" s="129"/>
      <c r="E882" s="129"/>
      <c r="F882" s="129"/>
      <c r="G882" s="129"/>
      <c r="H882" s="129"/>
      <c r="I882" s="129"/>
      <c r="J882" s="129"/>
      <c r="K882" s="129"/>
      <c r="L882" s="129"/>
      <c r="M882" s="129"/>
      <c r="N882" s="129"/>
      <c r="O882" s="130"/>
      <c r="P882" s="117"/>
      <c r="U882" s="21"/>
    </row>
    <row r="883" spans="1:25" ht="15.75" thickBot="1" x14ac:dyDescent="0.3">
      <c r="A883" s="131"/>
      <c r="B883" s="132"/>
      <c r="C883" s="132"/>
      <c r="D883" s="132"/>
      <c r="E883" s="132"/>
      <c r="F883" s="132"/>
      <c r="G883" s="132"/>
      <c r="H883" s="132"/>
      <c r="I883" s="132"/>
      <c r="J883" s="132"/>
      <c r="K883" s="132"/>
      <c r="L883" s="132"/>
      <c r="M883" s="132"/>
      <c r="N883" s="132"/>
      <c r="O883" s="133"/>
      <c r="P883" s="117"/>
      <c r="U883" s="21"/>
    </row>
    <row r="884" spans="1:25" ht="15.75" thickTop="1" x14ac:dyDescent="0.25">
      <c r="K884" s="21"/>
      <c r="U884" s="21"/>
    </row>
    <row r="887" spans="1:25" ht="26.25" x14ac:dyDescent="0.4">
      <c r="A887" s="25"/>
      <c r="B887" s="26" t="s">
        <v>146</v>
      </c>
      <c r="C887" s="27"/>
      <c r="D887" s="27"/>
      <c r="E887" s="27"/>
      <c r="F887" s="28"/>
      <c r="G887" s="27"/>
      <c r="H887" s="28"/>
      <c r="I887" s="29"/>
      <c r="J887" s="28"/>
      <c r="K887" s="29"/>
      <c r="L887" s="28"/>
      <c r="M887" s="29"/>
      <c r="N887" s="28"/>
      <c r="O887" s="27"/>
      <c r="P887" s="28"/>
      <c r="Q887" s="27"/>
      <c r="R887" s="28"/>
      <c r="S887" s="29"/>
      <c r="T887" s="28"/>
      <c r="U887" s="27"/>
      <c r="V887" s="28"/>
      <c r="W887" s="28"/>
      <c r="X887" s="29"/>
      <c r="Y887" s="28"/>
    </row>
    <row r="888" spans="1:25" ht="15.75" thickBot="1" x14ac:dyDescent="0.3"/>
    <row r="889" spans="1:25" ht="52.5" customHeight="1" thickBot="1" x14ac:dyDescent="0.3">
      <c r="A889" s="169" t="s">
        <v>159</v>
      </c>
      <c r="B889" s="170"/>
      <c r="C889" s="173" t="s">
        <v>102</v>
      </c>
      <c r="D889" s="174"/>
      <c r="E889" s="175" t="s">
        <v>0</v>
      </c>
      <c r="F889" s="176"/>
      <c r="G889" s="177" t="s">
        <v>103</v>
      </c>
      <c r="H889" s="177"/>
      <c r="I889" s="177"/>
      <c r="J889" s="177"/>
      <c r="K889" s="177"/>
      <c r="L889" s="178"/>
      <c r="M889" s="179" t="s">
        <v>104</v>
      </c>
      <c r="N889" s="180"/>
      <c r="O889" s="180"/>
      <c r="P889" s="181"/>
      <c r="Q889" s="154" t="s">
        <v>105</v>
      </c>
      <c r="R889" s="152"/>
      <c r="S889" s="152"/>
      <c r="T889" s="152"/>
      <c r="U889" s="152"/>
      <c r="V889" s="153"/>
      <c r="W889" s="155" t="s">
        <v>106</v>
      </c>
      <c r="X889" s="156"/>
      <c r="Y889" s="138"/>
    </row>
    <row r="890" spans="1:25" ht="52.5" customHeight="1" thickBot="1" x14ac:dyDescent="0.3">
      <c r="A890" s="171"/>
      <c r="B890" s="172"/>
      <c r="C890" s="157" t="s">
        <v>107</v>
      </c>
      <c r="D890" s="159" t="s">
        <v>108</v>
      </c>
      <c r="E890" s="161" t="s">
        <v>10</v>
      </c>
      <c r="F890" s="161" t="s">
        <v>11</v>
      </c>
      <c r="G890" s="163" t="s">
        <v>12</v>
      </c>
      <c r="H890" s="165" t="s">
        <v>13</v>
      </c>
      <c r="I890" s="165" t="s">
        <v>14</v>
      </c>
      <c r="J890" s="167" t="s">
        <v>15</v>
      </c>
      <c r="K890" s="146" t="s">
        <v>2</v>
      </c>
      <c r="L890" s="147"/>
      <c r="M890" s="148" t="s">
        <v>109</v>
      </c>
      <c r="N890" s="149"/>
      <c r="O890" s="148" t="s">
        <v>110</v>
      </c>
      <c r="P890" s="149"/>
      <c r="Q890" s="150" t="s">
        <v>111</v>
      </c>
      <c r="R890" s="151"/>
      <c r="S890" s="152" t="s">
        <v>112</v>
      </c>
      <c r="T890" s="153"/>
      <c r="U890" s="154" t="s">
        <v>2</v>
      </c>
      <c r="V890" s="153"/>
      <c r="W890" s="134" t="s">
        <v>113</v>
      </c>
      <c r="X890" s="136" t="s">
        <v>114</v>
      </c>
      <c r="Y890" s="138" t="s">
        <v>115</v>
      </c>
    </row>
    <row r="891" spans="1:25" ht="139.5" customHeight="1" thickBot="1" x14ac:dyDescent="0.3">
      <c r="A891" s="171"/>
      <c r="B891" s="172"/>
      <c r="C891" s="158"/>
      <c r="D891" s="160"/>
      <c r="E891" s="162"/>
      <c r="F891" s="162"/>
      <c r="G891" s="164"/>
      <c r="H891" s="166"/>
      <c r="I891" s="166"/>
      <c r="J891" s="168"/>
      <c r="K891" s="30" t="s">
        <v>16</v>
      </c>
      <c r="L891" s="31" t="s">
        <v>17</v>
      </c>
      <c r="M891" s="32" t="s">
        <v>18</v>
      </c>
      <c r="N891" s="33" t="s">
        <v>19</v>
      </c>
      <c r="O891" s="32" t="s">
        <v>20</v>
      </c>
      <c r="P891" s="33" t="s">
        <v>21</v>
      </c>
      <c r="Q891" s="34" t="s">
        <v>12</v>
      </c>
      <c r="R891" s="35" t="s">
        <v>13</v>
      </c>
      <c r="S891" s="36" t="s">
        <v>22</v>
      </c>
      <c r="T891" s="37" t="s">
        <v>23</v>
      </c>
      <c r="U891" s="38" t="s">
        <v>24</v>
      </c>
      <c r="V891" s="39" t="s">
        <v>25</v>
      </c>
      <c r="W891" s="135"/>
      <c r="X891" s="137"/>
      <c r="Y891" s="139"/>
    </row>
    <row r="892" spans="1:25" ht="38.25" customHeight="1" thickBot="1" x14ac:dyDescent="0.3">
      <c r="A892" s="140">
        <v>1</v>
      </c>
      <c r="B892" s="141"/>
      <c r="C892" s="40">
        <v>2</v>
      </c>
      <c r="D892" s="41">
        <v>3</v>
      </c>
      <c r="E892" s="42">
        <v>4</v>
      </c>
      <c r="F892" s="43">
        <v>5</v>
      </c>
      <c r="G892" s="44">
        <v>6</v>
      </c>
      <c r="H892" s="45">
        <v>7</v>
      </c>
      <c r="I892" s="45">
        <v>8</v>
      </c>
      <c r="J892" s="45">
        <v>9</v>
      </c>
      <c r="K892" s="45">
        <v>10</v>
      </c>
      <c r="L892" s="45">
        <v>11</v>
      </c>
      <c r="M892" s="46">
        <v>12</v>
      </c>
      <c r="N892" s="46">
        <v>13</v>
      </c>
      <c r="O892" s="46">
        <v>14</v>
      </c>
      <c r="P892" s="46">
        <v>15</v>
      </c>
      <c r="Q892" s="47">
        <v>16</v>
      </c>
      <c r="R892" s="47">
        <v>17</v>
      </c>
      <c r="S892" s="47">
        <v>18</v>
      </c>
      <c r="T892" s="47">
        <v>19</v>
      </c>
      <c r="U892" s="47">
        <v>20</v>
      </c>
      <c r="V892" s="47">
        <v>21</v>
      </c>
      <c r="W892" s="48">
        <v>22</v>
      </c>
      <c r="X892" s="48">
        <v>23</v>
      </c>
      <c r="Y892" s="49">
        <v>24</v>
      </c>
    </row>
    <row r="893" spans="1:25" ht="108.75" customHeight="1" x14ac:dyDescent="0.25">
      <c r="A893" s="50">
        <v>1</v>
      </c>
      <c r="B893" s="51" t="s">
        <v>116</v>
      </c>
      <c r="C893" s="142">
        <f>L906</f>
        <v>3370585.49</v>
      </c>
      <c r="D893" s="144">
        <f>C893-V906</f>
        <v>541477.55000000028</v>
      </c>
      <c r="E893" s="52"/>
      <c r="F893" s="53"/>
      <c r="G893" s="54"/>
      <c r="H893" s="55"/>
      <c r="I893" s="54"/>
      <c r="J893" s="56"/>
      <c r="K893" s="57">
        <f>G893+I893</f>
        <v>0</v>
      </c>
      <c r="L893" s="58">
        <f>H893+J893</f>
        <v>0</v>
      </c>
      <c r="M893" s="59"/>
      <c r="N893" s="60"/>
      <c r="O893" s="59"/>
      <c r="P893" s="60"/>
      <c r="Q893" s="61"/>
      <c r="R893" s="62"/>
      <c r="S893" s="61"/>
      <c r="T893" s="62"/>
      <c r="U893" s="57">
        <f>Q893+S893</f>
        <v>0</v>
      </c>
      <c r="V893" s="63">
        <f>R893+T893</f>
        <v>0</v>
      </c>
      <c r="W893" s="64">
        <f>IFERROR(R893/H893,0)</f>
        <v>0</v>
      </c>
      <c r="X893" s="65">
        <f>IFERROR((T893+P893)/J893,0)</f>
        <v>0</v>
      </c>
      <c r="Y893" s="66">
        <f>IFERROR((V893+P893)/L893,0)</f>
        <v>0</v>
      </c>
    </row>
    <row r="894" spans="1:25" ht="87" customHeight="1" x14ac:dyDescent="0.25">
      <c r="A894" s="67">
        <v>2</v>
      </c>
      <c r="B894" s="68" t="s">
        <v>54</v>
      </c>
      <c r="C894" s="142"/>
      <c r="D894" s="144"/>
      <c r="E894" s="69">
        <v>0</v>
      </c>
      <c r="F894" s="70">
        <v>0</v>
      </c>
      <c r="G894" s="71">
        <v>0</v>
      </c>
      <c r="H894" s="72">
        <v>0</v>
      </c>
      <c r="I894" s="71">
        <v>51</v>
      </c>
      <c r="J894" s="73">
        <v>2709026.91</v>
      </c>
      <c r="K894" s="57">
        <f t="shared" ref="K894:L905" si="156">G894+I894</f>
        <v>51</v>
      </c>
      <c r="L894" s="58">
        <f t="shared" si="156"/>
        <v>2709026.91</v>
      </c>
      <c r="M894" s="74">
        <v>0</v>
      </c>
      <c r="N894" s="75">
        <v>0</v>
      </c>
      <c r="O894" s="74">
        <v>0</v>
      </c>
      <c r="P894" s="75">
        <v>0</v>
      </c>
      <c r="Q894" s="76">
        <v>0</v>
      </c>
      <c r="R894" s="77">
        <v>0</v>
      </c>
      <c r="S894" s="76">
        <v>52</v>
      </c>
      <c r="T894" s="77">
        <v>2241239.7799999998</v>
      </c>
      <c r="U894" s="57">
        <f t="shared" ref="U894:V905" si="157">Q894+S894</f>
        <v>52</v>
      </c>
      <c r="V894" s="63">
        <f>R894+T894</f>
        <v>2241239.7799999998</v>
      </c>
      <c r="W894" s="64">
        <f t="shared" ref="W894:W905" si="158">IFERROR(R894/H894,0)</f>
        <v>0</v>
      </c>
      <c r="X894" s="65">
        <f t="shared" ref="X894:X906" si="159">IFERROR((T894+P894)/J894,0)</f>
        <v>0.8273228190265558</v>
      </c>
      <c r="Y894" s="66">
        <f t="shared" ref="Y894:Y906" si="160">IFERROR((V894+P894)/L894,0)</f>
        <v>0.8273228190265558</v>
      </c>
    </row>
    <row r="895" spans="1:25" ht="85.5" customHeight="1" x14ac:dyDescent="0.25">
      <c r="A895" s="67">
        <v>3</v>
      </c>
      <c r="B895" s="68" t="s">
        <v>172</v>
      </c>
      <c r="C895" s="142"/>
      <c r="D895" s="144"/>
      <c r="E895" s="69"/>
      <c r="F895" s="70"/>
      <c r="G895" s="71"/>
      <c r="H895" s="72"/>
      <c r="I895" s="71"/>
      <c r="J895" s="73"/>
      <c r="K895" s="57">
        <f t="shared" si="156"/>
        <v>0</v>
      </c>
      <c r="L895" s="58">
        <f t="shared" si="156"/>
        <v>0</v>
      </c>
      <c r="M895" s="74"/>
      <c r="N895" s="75"/>
      <c r="O895" s="74"/>
      <c r="P895" s="75"/>
      <c r="Q895" s="76"/>
      <c r="R895" s="77"/>
      <c r="S895" s="76"/>
      <c r="T895" s="77"/>
      <c r="U895" s="57">
        <f t="shared" si="157"/>
        <v>0</v>
      </c>
      <c r="V895" s="63">
        <f t="shared" si="157"/>
        <v>0</v>
      </c>
      <c r="W895" s="64">
        <f t="shared" si="158"/>
        <v>0</v>
      </c>
      <c r="X895" s="65">
        <f t="shared" si="159"/>
        <v>0</v>
      </c>
      <c r="Y895" s="66">
        <f t="shared" si="160"/>
        <v>0</v>
      </c>
    </row>
    <row r="896" spans="1:25" ht="137.25" customHeight="1" x14ac:dyDescent="0.25">
      <c r="A896" s="67">
        <v>4</v>
      </c>
      <c r="B896" s="68" t="s">
        <v>32</v>
      </c>
      <c r="C896" s="142"/>
      <c r="D896" s="144"/>
      <c r="E896" s="69"/>
      <c r="F896" s="70"/>
      <c r="G896" s="71"/>
      <c r="H896" s="72"/>
      <c r="I896" s="71"/>
      <c r="J896" s="73"/>
      <c r="K896" s="57">
        <f t="shared" si="156"/>
        <v>0</v>
      </c>
      <c r="L896" s="58">
        <f t="shared" si="156"/>
        <v>0</v>
      </c>
      <c r="M896" s="74"/>
      <c r="N896" s="75"/>
      <c r="O896" s="74"/>
      <c r="P896" s="75"/>
      <c r="Q896" s="76"/>
      <c r="R896" s="77"/>
      <c r="S896" s="76"/>
      <c r="T896" s="77"/>
      <c r="U896" s="57">
        <f t="shared" si="157"/>
        <v>0</v>
      </c>
      <c r="V896" s="63">
        <f t="shared" si="157"/>
        <v>0</v>
      </c>
      <c r="W896" s="64">
        <f t="shared" si="158"/>
        <v>0</v>
      </c>
      <c r="X896" s="65">
        <f t="shared" si="159"/>
        <v>0</v>
      </c>
      <c r="Y896" s="66">
        <f t="shared" si="160"/>
        <v>0</v>
      </c>
    </row>
    <row r="897" spans="1:25" ht="171.75" customHeight="1" x14ac:dyDescent="0.25">
      <c r="A897" s="67">
        <v>5</v>
      </c>
      <c r="B897" s="68" t="s">
        <v>71</v>
      </c>
      <c r="C897" s="142"/>
      <c r="D897" s="144"/>
      <c r="E897" s="69">
        <v>7</v>
      </c>
      <c r="F897" s="70">
        <v>279102.82</v>
      </c>
      <c r="G897" s="71">
        <v>1</v>
      </c>
      <c r="H897" s="72">
        <v>40161.5</v>
      </c>
      <c r="I897" s="71">
        <v>27</v>
      </c>
      <c r="J897" s="73">
        <v>621397.07999999996</v>
      </c>
      <c r="K897" s="57">
        <f t="shared" si="156"/>
        <v>28</v>
      </c>
      <c r="L897" s="58">
        <f t="shared" si="156"/>
        <v>661558.57999999996</v>
      </c>
      <c r="M897" s="74">
        <v>0</v>
      </c>
      <c r="N897" s="75">
        <v>0</v>
      </c>
      <c r="O897" s="74">
        <v>0</v>
      </c>
      <c r="P897" s="75">
        <v>0</v>
      </c>
      <c r="Q897" s="76">
        <v>1</v>
      </c>
      <c r="R897" s="77">
        <v>38834.699999999997</v>
      </c>
      <c r="S897" s="76">
        <v>27</v>
      </c>
      <c r="T897" s="77">
        <v>549033.46000000008</v>
      </c>
      <c r="U897" s="57">
        <f t="shared" si="157"/>
        <v>28</v>
      </c>
      <c r="V897" s="63">
        <f t="shared" si="157"/>
        <v>587868.16000000003</v>
      </c>
      <c r="W897" s="64">
        <f t="shared" si="158"/>
        <v>0.9669633853317231</v>
      </c>
      <c r="X897" s="65">
        <f t="shared" si="159"/>
        <v>0.88354689404076392</v>
      </c>
      <c r="Y897" s="66">
        <f t="shared" si="160"/>
        <v>0.8886108921752629</v>
      </c>
    </row>
    <row r="898" spans="1:25" ht="116.25" customHeight="1" x14ac:dyDescent="0.25">
      <c r="A898" s="67">
        <v>6</v>
      </c>
      <c r="B898" s="68" t="s">
        <v>33</v>
      </c>
      <c r="C898" s="142"/>
      <c r="D898" s="144"/>
      <c r="E898" s="69"/>
      <c r="F898" s="70"/>
      <c r="G898" s="71"/>
      <c r="H898" s="72"/>
      <c r="I898" s="71"/>
      <c r="J898" s="73"/>
      <c r="K898" s="57">
        <f t="shared" si="156"/>
        <v>0</v>
      </c>
      <c r="L898" s="58">
        <f t="shared" si="156"/>
        <v>0</v>
      </c>
      <c r="M898" s="74"/>
      <c r="N898" s="75"/>
      <c r="O898" s="74"/>
      <c r="P898" s="75"/>
      <c r="Q898" s="76"/>
      <c r="R898" s="77"/>
      <c r="S898" s="76"/>
      <c r="T898" s="77"/>
      <c r="U898" s="57">
        <f t="shared" si="157"/>
        <v>0</v>
      </c>
      <c r="V898" s="63">
        <f t="shared" si="157"/>
        <v>0</v>
      </c>
      <c r="W898" s="64">
        <f t="shared" si="158"/>
        <v>0</v>
      </c>
      <c r="X898" s="65">
        <f t="shared" si="159"/>
        <v>0</v>
      </c>
      <c r="Y898" s="66">
        <f t="shared" si="160"/>
        <v>0</v>
      </c>
    </row>
    <row r="899" spans="1:25" ht="65.25" customHeight="1" x14ac:dyDescent="0.25">
      <c r="A899" s="67">
        <v>7</v>
      </c>
      <c r="B899" s="68" t="s">
        <v>34</v>
      </c>
      <c r="C899" s="142"/>
      <c r="D899" s="144"/>
      <c r="E899" s="69"/>
      <c r="F899" s="70"/>
      <c r="G899" s="71"/>
      <c r="H899" s="72"/>
      <c r="I899" s="71"/>
      <c r="J899" s="73"/>
      <c r="K899" s="57">
        <f t="shared" si="156"/>
        <v>0</v>
      </c>
      <c r="L899" s="58">
        <f t="shared" si="156"/>
        <v>0</v>
      </c>
      <c r="M899" s="74"/>
      <c r="N899" s="75"/>
      <c r="O899" s="74"/>
      <c r="P899" s="75"/>
      <c r="Q899" s="76"/>
      <c r="R899" s="77"/>
      <c r="S899" s="76"/>
      <c r="T899" s="77"/>
      <c r="U899" s="57">
        <f t="shared" si="157"/>
        <v>0</v>
      </c>
      <c r="V899" s="63">
        <f t="shared" si="157"/>
        <v>0</v>
      </c>
      <c r="W899" s="64">
        <f t="shared" si="158"/>
        <v>0</v>
      </c>
      <c r="X899" s="65">
        <f t="shared" si="159"/>
        <v>0</v>
      </c>
      <c r="Y899" s="66">
        <f t="shared" si="160"/>
        <v>0</v>
      </c>
    </row>
    <row r="900" spans="1:25" ht="59.25" customHeight="1" x14ac:dyDescent="0.25">
      <c r="A900" s="67">
        <v>8</v>
      </c>
      <c r="B900" s="68" t="s">
        <v>117</v>
      </c>
      <c r="C900" s="142"/>
      <c r="D900" s="144"/>
      <c r="E900" s="69"/>
      <c r="F900" s="70"/>
      <c r="G900" s="71"/>
      <c r="H900" s="72"/>
      <c r="I900" s="71"/>
      <c r="J900" s="73"/>
      <c r="K900" s="57">
        <f t="shared" si="156"/>
        <v>0</v>
      </c>
      <c r="L900" s="58">
        <f t="shared" si="156"/>
        <v>0</v>
      </c>
      <c r="M900" s="74"/>
      <c r="N900" s="75"/>
      <c r="O900" s="74"/>
      <c r="P900" s="75"/>
      <c r="Q900" s="76"/>
      <c r="R900" s="77"/>
      <c r="S900" s="76"/>
      <c r="T900" s="77"/>
      <c r="U900" s="57">
        <f t="shared" si="157"/>
        <v>0</v>
      </c>
      <c r="V900" s="63">
        <f t="shared" si="157"/>
        <v>0</v>
      </c>
      <c r="W900" s="64">
        <f t="shared" si="158"/>
        <v>0</v>
      </c>
      <c r="X900" s="65">
        <f t="shared" si="159"/>
        <v>0</v>
      </c>
      <c r="Y900" s="66">
        <f t="shared" si="160"/>
        <v>0</v>
      </c>
    </row>
    <row r="901" spans="1:25" ht="71.25" customHeight="1" x14ac:dyDescent="0.25">
      <c r="A901" s="67">
        <v>9</v>
      </c>
      <c r="B901" s="68" t="s">
        <v>35</v>
      </c>
      <c r="C901" s="142"/>
      <c r="D901" s="144"/>
      <c r="E901" s="69"/>
      <c r="F901" s="70"/>
      <c r="G901" s="71"/>
      <c r="H901" s="72"/>
      <c r="I901" s="71"/>
      <c r="J901" s="73"/>
      <c r="K901" s="57">
        <f t="shared" si="156"/>
        <v>0</v>
      </c>
      <c r="L901" s="58">
        <f t="shared" si="156"/>
        <v>0</v>
      </c>
      <c r="M901" s="74"/>
      <c r="N901" s="75"/>
      <c r="O901" s="74"/>
      <c r="P901" s="75"/>
      <c r="Q901" s="76"/>
      <c r="R901" s="77"/>
      <c r="S901" s="76"/>
      <c r="T901" s="77"/>
      <c r="U901" s="57">
        <f t="shared" si="157"/>
        <v>0</v>
      </c>
      <c r="V901" s="63">
        <f t="shared" si="157"/>
        <v>0</v>
      </c>
      <c r="W901" s="64">
        <f t="shared" si="158"/>
        <v>0</v>
      </c>
      <c r="X901" s="65">
        <f t="shared" si="159"/>
        <v>0</v>
      </c>
      <c r="Y901" s="66">
        <f t="shared" si="160"/>
        <v>0</v>
      </c>
    </row>
    <row r="902" spans="1:25" ht="92.25" customHeight="1" x14ac:dyDescent="0.25">
      <c r="A902" s="67">
        <v>10</v>
      </c>
      <c r="B902" s="68" t="s">
        <v>36</v>
      </c>
      <c r="C902" s="142"/>
      <c r="D902" s="144"/>
      <c r="E902" s="69"/>
      <c r="F902" s="70"/>
      <c r="G902" s="71"/>
      <c r="H902" s="72"/>
      <c r="I902" s="71"/>
      <c r="J902" s="73"/>
      <c r="K902" s="57">
        <f t="shared" si="156"/>
        <v>0</v>
      </c>
      <c r="L902" s="58">
        <f t="shared" si="156"/>
        <v>0</v>
      </c>
      <c r="M902" s="74"/>
      <c r="N902" s="75"/>
      <c r="O902" s="74"/>
      <c r="P902" s="75"/>
      <c r="Q902" s="76"/>
      <c r="R902" s="77"/>
      <c r="S902" s="76"/>
      <c r="T902" s="77"/>
      <c r="U902" s="57">
        <f t="shared" si="157"/>
        <v>0</v>
      </c>
      <c r="V902" s="63">
        <f t="shared" si="157"/>
        <v>0</v>
      </c>
      <c r="W902" s="64">
        <f t="shared" si="158"/>
        <v>0</v>
      </c>
      <c r="X902" s="65">
        <f t="shared" si="159"/>
        <v>0</v>
      </c>
      <c r="Y902" s="66">
        <f t="shared" si="160"/>
        <v>0</v>
      </c>
    </row>
    <row r="903" spans="1:25" ht="153.75" customHeight="1" x14ac:dyDescent="0.25">
      <c r="A903" s="67">
        <v>11</v>
      </c>
      <c r="B903" s="68" t="s">
        <v>37</v>
      </c>
      <c r="C903" s="142"/>
      <c r="D903" s="144"/>
      <c r="E903" s="69"/>
      <c r="F903" s="70"/>
      <c r="G903" s="71"/>
      <c r="H903" s="72"/>
      <c r="I903" s="71"/>
      <c r="J903" s="73"/>
      <c r="K903" s="57">
        <f t="shared" si="156"/>
        <v>0</v>
      </c>
      <c r="L903" s="58">
        <f t="shared" si="156"/>
        <v>0</v>
      </c>
      <c r="M903" s="74"/>
      <c r="N903" s="75"/>
      <c r="O903" s="74"/>
      <c r="P903" s="75"/>
      <c r="Q903" s="76"/>
      <c r="R903" s="77"/>
      <c r="S903" s="76"/>
      <c r="T903" s="77"/>
      <c r="U903" s="57">
        <f t="shared" si="157"/>
        <v>0</v>
      </c>
      <c r="V903" s="63">
        <f t="shared" si="157"/>
        <v>0</v>
      </c>
      <c r="W903" s="64">
        <f t="shared" si="158"/>
        <v>0</v>
      </c>
      <c r="X903" s="65">
        <f t="shared" si="159"/>
        <v>0</v>
      </c>
      <c r="Y903" s="66">
        <f t="shared" si="160"/>
        <v>0</v>
      </c>
    </row>
    <row r="904" spans="1:25" ht="87" customHeight="1" x14ac:dyDescent="0.25">
      <c r="A904" s="67">
        <v>12</v>
      </c>
      <c r="B904" s="68" t="s">
        <v>38</v>
      </c>
      <c r="C904" s="142"/>
      <c r="D904" s="144"/>
      <c r="E904" s="69"/>
      <c r="F904" s="70"/>
      <c r="G904" s="71"/>
      <c r="H904" s="72"/>
      <c r="I904" s="71"/>
      <c r="J904" s="73"/>
      <c r="K904" s="57">
        <f t="shared" si="156"/>
        <v>0</v>
      </c>
      <c r="L904" s="58">
        <f t="shared" si="156"/>
        <v>0</v>
      </c>
      <c r="M904" s="74"/>
      <c r="N904" s="75"/>
      <c r="O904" s="74"/>
      <c r="P904" s="75"/>
      <c r="Q904" s="76"/>
      <c r="R904" s="77"/>
      <c r="S904" s="76"/>
      <c r="T904" s="77"/>
      <c r="U904" s="57">
        <f t="shared" si="157"/>
        <v>0</v>
      </c>
      <c r="V904" s="63">
        <f t="shared" si="157"/>
        <v>0</v>
      </c>
      <c r="W904" s="64">
        <f t="shared" si="158"/>
        <v>0</v>
      </c>
      <c r="X904" s="65">
        <f t="shared" si="159"/>
        <v>0</v>
      </c>
      <c r="Y904" s="66">
        <f t="shared" si="160"/>
        <v>0</v>
      </c>
    </row>
    <row r="905" spans="1:25" ht="62.25" customHeight="1" thickBot="1" x14ac:dyDescent="0.3">
      <c r="A905" s="78">
        <v>13</v>
      </c>
      <c r="B905" s="79" t="s">
        <v>39</v>
      </c>
      <c r="C905" s="143"/>
      <c r="D905" s="145"/>
      <c r="E905" s="80"/>
      <c r="F905" s="81"/>
      <c r="G905" s="82"/>
      <c r="H905" s="83"/>
      <c r="I905" s="82"/>
      <c r="J905" s="84"/>
      <c r="K905" s="85">
        <f t="shared" si="156"/>
        <v>0</v>
      </c>
      <c r="L905" s="86">
        <f t="shared" si="156"/>
        <v>0</v>
      </c>
      <c r="M905" s="87"/>
      <c r="N905" s="88"/>
      <c r="O905" s="87"/>
      <c r="P905" s="88"/>
      <c r="Q905" s="89"/>
      <c r="R905" s="90"/>
      <c r="S905" s="89"/>
      <c r="T905" s="90"/>
      <c r="U905" s="57">
        <f t="shared" si="157"/>
        <v>0</v>
      </c>
      <c r="V905" s="63">
        <f t="shared" si="157"/>
        <v>0</v>
      </c>
      <c r="W905" s="64">
        <f t="shared" si="158"/>
        <v>0</v>
      </c>
      <c r="X905" s="65">
        <f t="shared" si="159"/>
        <v>0</v>
      </c>
      <c r="Y905" s="66">
        <f t="shared" si="160"/>
        <v>0</v>
      </c>
    </row>
    <row r="906" spans="1:25" ht="29.25" customHeight="1" thickBot="1" x14ac:dyDescent="0.3">
      <c r="A906" s="123" t="s">
        <v>118</v>
      </c>
      <c r="B906" s="124"/>
      <c r="C906" s="91">
        <f>C893</f>
        <v>3370585.49</v>
      </c>
      <c r="D906" s="91">
        <f>D893</f>
        <v>541477.55000000028</v>
      </c>
      <c r="E906" s="92">
        <f>SUM(E893:E905)</f>
        <v>7</v>
      </c>
      <c r="F906" s="93">
        <f>SUM(F893:F905)</f>
        <v>279102.82</v>
      </c>
      <c r="G906" s="92">
        <f>SUM(G893:G905)</f>
        <v>1</v>
      </c>
      <c r="H906" s="93">
        <f>SUM(H893:H905)</f>
        <v>40161.5</v>
      </c>
      <c r="I906" s="92">
        <f t="shared" ref="I906:V906" si="161">SUM(I893:I905)</f>
        <v>78</v>
      </c>
      <c r="J906" s="93">
        <f t="shared" si="161"/>
        <v>3330423.99</v>
      </c>
      <c r="K906" s="92">
        <f t="shared" si="161"/>
        <v>79</v>
      </c>
      <c r="L906" s="93">
        <f t="shared" si="161"/>
        <v>3370585.49</v>
      </c>
      <c r="M906" s="92">
        <f t="shared" si="161"/>
        <v>0</v>
      </c>
      <c r="N906" s="94">
        <f t="shared" si="161"/>
        <v>0</v>
      </c>
      <c r="O906" s="95">
        <f t="shared" si="161"/>
        <v>0</v>
      </c>
      <c r="P906" s="96">
        <f t="shared" si="161"/>
        <v>0</v>
      </c>
      <c r="Q906" s="95">
        <f t="shared" si="161"/>
        <v>1</v>
      </c>
      <c r="R906" s="97">
        <f t="shared" si="161"/>
        <v>38834.699999999997</v>
      </c>
      <c r="S906" s="95">
        <f t="shared" si="161"/>
        <v>79</v>
      </c>
      <c r="T906" s="97">
        <f t="shared" si="161"/>
        <v>2790273.2399999998</v>
      </c>
      <c r="U906" s="95">
        <f t="shared" si="161"/>
        <v>80</v>
      </c>
      <c r="V906" s="97">
        <f t="shared" si="161"/>
        <v>2829107.94</v>
      </c>
      <c r="W906" s="98">
        <f>IFERROR(R906/H906,0)</f>
        <v>0.9669633853317231</v>
      </c>
      <c r="X906" s="99">
        <f t="shared" si="159"/>
        <v>0.83781321789001395</v>
      </c>
      <c r="Y906" s="99">
        <f t="shared" si="160"/>
        <v>0.83935207945133583</v>
      </c>
    </row>
    <row r="907" spans="1:25" ht="29.25" customHeight="1" thickBot="1" x14ac:dyDescent="0.3">
      <c r="A907" s="100"/>
      <c r="B907" s="101" t="s">
        <v>28</v>
      </c>
      <c r="C907" s="102"/>
      <c r="D907" s="102"/>
      <c r="E907" s="102"/>
      <c r="F907" s="102"/>
      <c r="G907" s="102"/>
      <c r="H907" s="102"/>
      <c r="I907" s="102"/>
      <c r="J907" s="102"/>
      <c r="K907" s="102"/>
      <c r="L907" s="102"/>
      <c r="M907" s="102"/>
      <c r="N907" s="102"/>
      <c r="O907" s="102"/>
      <c r="P907" s="102"/>
      <c r="Q907" s="102"/>
      <c r="R907" s="102"/>
      <c r="S907" s="102"/>
      <c r="T907" s="102"/>
      <c r="U907" s="102"/>
      <c r="V907" s="103">
        <v>1857168.09</v>
      </c>
      <c r="W907" s="104"/>
      <c r="X907" s="104"/>
      <c r="Y907" s="105"/>
    </row>
    <row r="908" spans="1:25" ht="29.25" customHeight="1" thickBot="1" x14ac:dyDescent="0.45">
      <c r="A908" s="106"/>
      <c r="B908" s="106"/>
      <c r="C908" s="107"/>
      <c r="D908" s="107"/>
      <c r="E908" s="108"/>
      <c r="F908" s="107"/>
      <c r="G908" s="108"/>
      <c r="H908" s="109"/>
      <c r="I908" s="110"/>
      <c r="J908" s="109"/>
      <c r="K908" s="111"/>
      <c r="L908" s="109"/>
      <c r="M908" s="110"/>
      <c r="N908" s="109"/>
      <c r="O908" s="110"/>
      <c r="P908" s="109"/>
      <c r="Q908" s="110"/>
      <c r="R908" s="109"/>
      <c r="S908" s="110"/>
      <c r="T908" s="112" t="s">
        <v>119</v>
      </c>
      <c r="U908" s="113">
        <v>4.4112999999999998</v>
      </c>
      <c r="V908" s="114">
        <f>(V906+P906)/U908</f>
        <v>641332.02003944421</v>
      </c>
      <c r="W908" s="115"/>
      <c r="X908" s="115"/>
      <c r="Y908" s="116"/>
    </row>
    <row r="909" spans="1:25" ht="15.75" thickTop="1" x14ac:dyDescent="0.25">
      <c r="A909" s="125" t="s">
        <v>168</v>
      </c>
      <c r="B909" s="126"/>
      <c r="C909" s="126"/>
      <c r="D909" s="126"/>
      <c r="E909" s="126"/>
      <c r="F909" s="126"/>
      <c r="G909" s="126"/>
      <c r="H909" s="126"/>
      <c r="I909" s="126"/>
      <c r="J909" s="126"/>
      <c r="K909" s="126"/>
      <c r="L909" s="126"/>
      <c r="M909" s="126"/>
      <c r="N909" s="126"/>
      <c r="O909" s="127"/>
      <c r="P909" s="117"/>
      <c r="U909" s="21"/>
    </row>
    <row r="910" spans="1:25" ht="18.75" x14ac:dyDescent="0.3">
      <c r="A910" s="128"/>
      <c r="B910" s="129"/>
      <c r="C910" s="129"/>
      <c r="D910" s="129"/>
      <c r="E910" s="129"/>
      <c r="F910" s="129"/>
      <c r="G910" s="129"/>
      <c r="H910" s="129"/>
      <c r="I910" s="129"/>
      <c r="J910" s="129"/>
      <c r="K910" s="129"/>
      <c r="L910" s="129"/>
      <c r="M910" s="129"/>
      <c r="N910" s="129"/>
      <c r="O910" s="130"/>
      <c r="P910" s="117"/>
      <c r="T910" s="118"/>
      <c r="U910" s="21"/>
    </row>
    <row r="911" spans="1:25" ht="15.75" x14ac:dyDescent="0.25">
      <c r="A911" s="128"/>
      <c r="B911" s="129"/>
      <c r="C911" s="129"/>
      <c r="D911" s="129"/>
      <c r="E911" s="129"/>
      <c r="F911" s="129"/>
      <c r="G911" s="129"/>
      <c r="H911" s="129"/>
      <c r="I911" s="129"/>
      <c r="J911" s="129"/>
      <c r="K911" s="129"/>
      <c r="L911" s="129"/>
      <c r="M911" s="129"/>
      <c r="N911" s="129"/>
      <c r="O911" s="130"/>
      <c r="P911" s="117"/>
      <c r="S911" s="119"/>
      <c r="T911" s="120"/>
      <c r="U911" s="21"/>
    </row>
    <row r="912" spans="1:25" ht="15.75" x14ac:dyDescent="0.25">
      <c r="A912" s="128"/>
      <c r="B912" s="129"/>
      <c r="C912" s="129"/>
      <c r="D912" s="129"/>
      <c r="E912" s="129"/>
      <c r="F912" s="129"/>
      <c r="G912" s="129"/>
      <c r="H912" s="129"/>
      <c r="I912" s="129"/>
      <c r="J912" s="129"/>
      <c r="K912" s="129"/>
      <c r="L912" s="129"/>
      <c r="M912" s="129"/>
      <c r="N912" s="129"/>
      <c r="O912" s="130"/>
      <c r="P912" s="117"/>
      <c r="S912" s="119"/>
      <c r="T912" s="121"/>
      <c r="U912" s="21"/>
    </row>
    <row r="913" spans="1:25" ht="15.75" x14ac:dyDescent="0.25">
      <c r="A913" s="128"/>
      <c r="B913" s="129"/>
      <c r="C913" s="129"/>
      <c r="D913" s="129"/>
      <c r="E913" s="129"/>
      <c r="F913" s="129"/>
      <c r="G913" s="129"/>
      <c r="H913" s="129"/>
      <c r="I913" s="129"/>
      <c r="J913" s="129"/>
      <c r="K913" s="129"/>
      <c r="L913" s="129"/>
      <c r="M913" s="129"/>
      <c r="N913" s="129"/>
      <c r="O913" s="130"/>
      <c r="P913" s="117"/>
      <c r="S913" s="119"/>
      <c r="T913" s="121"/>
      <c r="U913" s="21"/>
    </row>
    <row r="914" spans="1:25" ht="15.75" x14ac:dyDescent="0.25">
      <c r="A914" s="128"/>
      <c r="B914" s="129"/>
      <c r="C914" s="129"/>
      <c r="D914" s="129"/>
      <c r="E914" s="129"/>
      <c r="F914" s="129"/>
      <c r="G914" s="129"/>
      <c r="H914" s="129"/>
      <c r="I914" s="129"/>
      <c r="J914" s="129"/>
      <c r="K914" s="129"/>
      <c r="L914" s="129"/>
      <c r="M914" s="129"/>
      <c r="N914" s="129"/>
      <c r="O914" s="130"/>
      <c r="P914" s="117"/>
      <c r="S914" s="119"/>
      <c r="T914" s="121"/>
      <c r="U914" s="21"/>
    </row>
    <row r="915" spans="1:25" ht="15.75" x14ac:dyDescent="0.25">
      <c r="A915" s="128"/>
      <c r="B915" s="129"/>
      <c r="C915" s="129"/>
      <c r="D915" s="129"/>
      <c r="E915" s="129"/>
      <c r="F915" s="129"/>
      <c r="G915" s="129"/>
      <c r="H915" s="129"/>
      <c r="I915" s="129"/>
      <c r="J915" s="129"/>
      <c r="K915" s="129"/>
      <c r="L915" s="129"/>
      <c r="M915" s="129"/>
      <c r="N915" s="129"/>
      <c r="O915" s="130"/>
      <c r="P915" s="117"/>
      <c r="S915" s="119"/>
      <c r="T915" s="122"/>
      <c r="U915" s="21"/>
    </row>
    <row r="916" spans="1:25" x14ac:dyDescent="0.25">
      <c r="A916" s="128"/>
      <c r="B916" s="129"/>
      <c r="C916" s="129"/>
      <c r="D916" s="129"/>
      <c r="E916" s="129"/>
      <c r="F916" s="129"/>
      <c r="G916" s="129"/>
      <c r="H916" s="129"/>
      <c r="I916" s="129"/>
      <c r="J916" s="129"/>
      <c r="K916" s="129"/>
      <c r="L916" s="129"/>
      <c r="M916" s="129"/>
      <c r="N916" s="129"/>
      <c r="O916" s="130"/>
      <c r="P916" s="117"/>
      <c r="U916" s="21"/>
    </row>
    <row r="917" spans="1:25" ht="15.75" thickBot="1" x14ac:dyDescent="0.3">
      <c r="A917" s="131"/>
      <c r="B917" s="132"/>
      <c r="C917" s="132"/>
      <c r="D917" s="132"/>
      <c r="E917" s="132"/>
      <c r="F917" s="132"/>
      <c r="G917" s="132"/>
      <c r="H917" s="132"/>
      <c r="I917" s="132"/>
      <c r="J917" s="132"/>
      <c r="K917" s="132"/>
      <c r="L917" s="132"/>
      <c r="M917" s="132"/>
      <c r="N917" s="132"/>
      <c r="O917" s="133"/>
      <c r="P917" s="117"/>
      <c r="U917" s="21"/>
    </row>
    <row r="918" spans="1:25" ht="15.75" thickTop="1" x14ac:dyDescent="0.25">
      <c r="K918" s="21"/>
      <c r="U918" s="21"/>
    </row>
    <row r="921" spans="1:25" ht="26.25" x14ac:dyDescent="0.4">
      <c r="A921" s="25"/>
      <c r="B921" s="26" t="s">
        <v>147</v>
      </c>
      <c r="C921" s="27"/>
      <c r="D921" s="27"/>
      <c r="E921" s="27"/>
      <c r="F921" s="28"/>
      <c r="G921" s="27"/>
      <c r="H921" s="28"/>
      <c r="I921" s="29"/>
      <c r="J921" s="28"/>
      <c r="K921" s="29"/>
      <c r="L921" s="28"/>
      <c r="M921" s="29"/>
      <c r="N921" s="28"/>
      <c r="O921" s="27"/>
      <c r="P921" s="28"/>
      <c r="Q921" s="27"/>
      <c r="R921" s="28"/>
      <c r="S921" s="29"/>
      <c r="T921" s="28"/>
      <c r="U921" s="27"/>
      <c r="V921" s="28"/>
      <c r="W921" s="28"/>
      <c r="X921" s="29"/>
      <c r="Y921" s="28"/>
    </row>
    <row r="922" spans="1:25" ht="15.75" thickBot="1" x14ac:dyDescent="0.3"/>
    <row r="923" spans="1:25" ht="52.5" customHeight="1" thickBot="1" x14ac:dyDescent="0.3">
      <c r="A923" s="169" t="s">
        <v>159</v>
      </c>
      <c r="B923" s="170"/>
      <c r="C923" s="173" t="s">
        <v>102</v>
      </c>
      <c r="D923" s="174"/>
      <c r="E923" s="175" t="s">
        <v>0</v>
      </c>
      <c r="F923" s="176"/>
      <c r="G923" s="177" t="s">
        <v>103</v>
      </c>
      <c r="H923" s="177"/>
      <c r="I923" s="177"/>
      <c r="J923" s="177"/>
      <c r="K923" s="177"/>
      <c r="L923" s="178"/>
      <c r="M923" s="179" t="s">
        <v>104</v>
      </c>
      <c r="N923" s="180"/>
      <c r="O923" s="180"/>
      <c r="P923" s="181"/>
      <c r="Q923" s="154" t="s">
        <v>105</v>
      </c>
      <c r="R923" s="152"/>
      <c r="S923" s="152"/>
      <c r="T923" s="152"/>
      <c r="U923" s="152"/>
      <c r="V923" s="153"/>
      <c r="W923" s="155" t="s">
        <v>106</v>
      </c>
      <c r="X923" s="156"/>
      <c r="Y923" s="138"/>
    </row>
    <row r="924" spans="1:25" ht="52.5" customHeight="1" thickBot="1" x14ac:dyDescent="0.3">
      <c r="A924" s="171"/>
      <c r="B924" s="172"/>
      <c r="C924" s="157" t="s">
        <v>107</v>
      </c>
      <c r="D924" s="159" t="s">
        <v>108</v>
      </c>
      <c r="E924" s="161" t="s">
        <v>10</v>
      </c>
      <c r="F924" s="161" t="s">
        <v>11</v>
      </c>
      <c r="G924" s="163" t="s">
        <v>12</v>
      </c>
      <c r="H924" s="165" t="s">
        <v>13</v>
      </c>
      <c r="I924" s="165" t="s">
        <v>14</v>
      </c>
      <c r="J924" s="167" t="s">
        <v>15</v>
      </c>
      <c r="K924" s="146" t="s">
        <v>2</v>
      </c>
      <c r="L924" s="147"/>
      <c r="M924" s="148" t="s">
        <v>109</v>
      </c>
      <c r="N924" s="149"/>
      <c r="O924" s="148" t="s">
        <v>110</v>
      </c>
      <c r="P924" s="149"/>
      <c r="Q924" s="150" t="s">
        <v>111</v>
      </c>
      <c r="R924" s="151"/>
      <c r="S924" s="152" t="s">
        <v>112</v>
      </c>
      <c r="T924" s="153"/>
      <c r="U924" s="154" t="s">
        <v>2</v>
      </c>
      <c r="V924" s="153"/>
      <c r="W924" s="134" t="s">
        <v>113</v>
      </c>
      <c r="X924" s="136" t="s">
        <v>114</v>
      </c>
      <c r="Y924" s="138" t="s">
        <v>115</v>
      </c>
    </row>
    <row r="925" spans="1:25" ht="139.5" customHeight="1" thickBot="1" x14ac:dyDescent="0.3">
      <c r="A925" s="171"/>
      <c r="B925" s="172"/>
      <c r="C925" s="158"/>
      <c r="D925" s="160"/>
      <c r="E925" s="162"/>
      <c r="F925" s="162"/>
      <c r="G925" s="164"/>
      <c r="H925" s="166"/>
      <c r="I925" s="166"/>
      <c r="J925" s="168"/>
      <c r="K925" s="30" t="s">
        <v>16</v>
      </c>
      <c r="L925" s="31" t="s">
        <v>17</v>
      </c>
      <c r="M925" s="32" t="s">
        <v>18</v>
      </c>
      <c r="N925" s="33" t="s">
        <v>19</v>
      </c>
      <c r="O925" s="32" t="s">
        <v>20</v>
      </c>
      <c r="P925" s="33" t="s">
        <v>21</v>
      </c>
      <c r="Q925" s="34" t="s">
        <v>12</v>
      </c>
      <c r="R925" s="35" t="s">
        <v>13</v>
      </c>
      <c r="S925" s="36" t="s">
        <v>22</v>
      </c>
      <c r="T925" s="37" t="s">
        <v>23</v>
      </c>
      <c r="U925" s="38" t="s">
        <v>24</v>
      </c>
      <c r="V925" s="39" t="s">
        <v>25</v>
      </c>
      <c r="W925" s="135"/>
      <c r="X925" s="137"/>
      <c r="Y925" s="139"/>
    </row>
    <row r="926" spans="1:25" ht="38.25" customHeight="1" thickBot="1" x14ac:dyDescent="0.3">
      <c r="A926" s="140">
        <v>1</v>
      </c>
      <c r="B926" s="141"/>
      <c r="C926" s="40">
        <v>2</v>
      </c>
      <c r="D926" s="41">
        <v>3</v>
      </c>
      <c r="E926" s="42">
        <v>4</v>
      </c>
      <c r="F926" s="43">
        <v>5</v>
      </c>
      <c r="G926" s="44">
        <v>6</v>
      </c>
      <c r="H926" s="45">
        <v>7</v>
      </c>
      <c r="I926" s="45">
        <v>8</v>
      </c>
      <c r="J926" s="45">
        <v>9</v>
      </c>
      <c r="K926" s="45">
        <v>10</v>
      </c>
      <c r="L926" s="45">
        <v>11</v>
      </c>
      <c r="M926" s="46">
        <v>12</v>
      </c>
      <c r="N926" s="46">
        <v>13</v>
      </c>
      <c r="O926" s="46">
        <v>14</v>
      </c>
      <c r="P926" s="46">
        <v>15</v>
      </c>
      <c r="Q926" s="47">
        <v>16</v>
      </c>
      <c r="R926" s="47">
        <v>17</v>
      </c>
      <c r="S926" s="47">
        <v>18</v>
      </c>
      <c r="T926" s="47">
        <v>19</v>
      </c>
      <c r="U926" s="47">
        <v>20</v>
      </c>
      <c r="V926" s="47">
        <v>21</v>
      </c>
      <c r="W926" s="48">
        <v>22</v>
      </c>
      <c r="X926" s="48">
        <v>23</v>
      </c>
      <c r="Y926" s="49">
        <v>24</v>
      </c>
    </row>
    <row r="927" spans="1:25" ht="108.75" customHeight="1" x14ac:dyDescent="0.25">
      <c r="A927" s="50">
        <v>1</v>
      </c>
      <c r="B927" s="51" t="s">
        <v>116</v>
      </c>
      <c r="C927" s="142">
        <f>L940</f>
        <v>2423619.2000000002</v>
      </c>
      <c r="D927" s="144">
        <f>C927-V940</f>
        <v>71555.320000000298</v>
      </c>
      <c r="E927" s="52"/>
      <c r="F927" s="53"/>
      <c r="G927" s="54"/>
      <c r="H927" s="55"/>
      <c r="I927" s="54"/>
      <c r="J927" s="56"/>
      <c r="K927" s="57">
        <f>G927+I927</f>
        <v>0</v>
      </c>
      <c r="L927" s="58">
        <f>H927+J927</f>
        <v>0</v>
      </c>
      <c r="M927" s="59"/>
      <c r="N927" s="60"/>
      <c r="O927" s="59"/>
      <c r="P927" s="60"/>
      <c r="Q927" s="61"/>
      <c r="R927" s="62"/>
      <c r="S927" s="61"/>
      <c r="T927" s="62"/>
      <c r="U927" s="57">
        <f>Q927+S927</f>
        <v>0</v>
      </c>
      <c r="V927" s="63">
        <f>R927+T927</f>
        <v>0</v>
      </c>
      <c r="W927" s="64">
        <f>IFERROR(R927/H927,0)</f>
        <v>0</v>
      </c>
      <c r="X927" s="65">
        <f>IFERROR((T927+P927)/J927,0)</f>
        <v>0</v>
      </c>
      <c r="Y927" s="66">
        <f>IFERROR((V927+P927)/L927,0)</f>
        <v>0</v>
      </c>
    </row>
    <row r="928" spans="1:25" ht="87" customHeight="1" x14ac:dyDescent="0.25">
      <c r="A928" s="67">
        <v>2</v>
      </c>
      <c r="B928" s="68" t="s">
        <v>54</v>
      </c>
      <c r="C928" s="142"/>
      <c r="D928" s="144"/>
      <c r="E928" s="69">
        <v>0</v>
      </c>
      <c r="F928" s="70">
        <v>0</v>
      </c>
      <c r="G928" s="71">
        <v>0</v>
      </c>
      <c r="H928" s="72">
        <v>0</v>
      </c>
      <c r="I928" s="71">
        <v>75</v>
      </c>
      <c r="J928" s="73">
        <v>2005585.53</v>
      </c>
      <c r="K928" s="57">
        <f t="shared" ref="K928:L939" si="162">G928+I928</f>
        <v>75</v>
      </c>
      <c r="L928" s="58">
        <f t="shared" si="162"/>
        <v>2005585.53</v>
      </c>
      <c r="M928" s="74">
        <v>0</v>
      </c>
      <c r="N928" s="75">
        <v>0</v>
      </c>
      <c r="O928" s="74">
        <v>0</v>
      </c>
      <c r="P928" s="75">
        <v>0</v>
      </c>
      <c r="Q928" s="76">
        <v>0</v>
      </c>
      <c r="R928" s="77">
        <v>0</v>
      </c>
      <c r="S928" s="76">
        <v>76</v>
      </c>
      <c r="T928" s="77">
        <v>1951804.57</v>
      </c>
      <c r="U928" s="57">
        <f t="shared" ref="U928:V939" si="163">Q928+S928</f>
        <v>76</v>
      </c>
      <c r="V928" s="63">
        <f>R928+T928</f>
        <v>1951804.57</v>
      </c>
      <c r="W928" s="64">
        <f t="shared" ref="W928:W939" si="164">IFERROR(R928/H928,0)</f>
        <v>0</v>
      </c>
      <c r="X928" s="65">
        <f t="shared" ref="X928:X940" si="165">IFERROR((T928+P928)/J928,0)</f>
        <v>0.97318440964220565</v>
      </c>
      <c r="Y928" s="66">
        <f t="shared" ref="Y928:Y940" si="166">IFERROR((V928+P928)/L928,0)</f>
        <v>0.97318440964220565</v>
      </c>
    </row>
    <row r="929" spans="1:25" ht="85.5" customHeight="1" x14ac:dyDescent="0.25">
      <c r="A929" s="67">
        <v>3</v>
      </c>
      <c r="B929" s="68" t="s">
        <v>172</v>
      </c>
      <c r="C929" s="142"/>
      <c r="D929" s="144"/>
      <c r="E929" s="69"/>
      <c r="F929" s="70"/>
      <c r="G929" s="71"/>
      <c r="H929" s="72"/>
      <c r="I929" s="71"/>
      <c r="J929" s="73"/>
      <c r="K929" s="57">
        <f t="shared" si="162"/>
        <v>0</v>
      </c>
      <c r="L929" s="58">
        <f t="shared" si="162"/>
        <v>0</v>
      </c>
      <c r="M929" s="74"/>
      <c r="N929" s="75"/>
      <c r="O929" s="74"/>
      <c r="P929" s="75"/>
      <c r="Q929" s="76"/>
      <c r="R929" s="77"/>
      <c r="S929" s="76"/>
      <c r="T929" s="77"/>
      <c r="U929" s="57">
        <f t="shared" si="163"/>
        <v>0</v>
      </c>
      <c r="V929" s="63">
        <f t="shared" si="163"/>
        <v>0</v>
      </c>
      <c r="W929" s="64">
        <f t="shared" si="164"/>
        <v>0</v>
      </c>
      <c r="X929" s="65">
        <f t="shared" si="165"/>
        <v>0</v>
      </c>
      <c r="Y929" s="66">
        <f t="shared" si="166"/>
        <v>0</v>
      </c>
    </row>
    <row r="930" spans="1:25" ht="137.25" customHeight="1" x14ac:dyDescent="0.25">
      <c r="A930" s="67">
        <v>4</v>
      </c>
      <c r="B930" s="68" t="s">
        <v>32</v>
      </c>
      <c r="C930" s="142"/>
      <c r="D930" s="144"/>
      <c r="E930" s="69"/>
      <c r="F930" s="70"/>
      <c r="G930" s="71"/>
      <c r="H930" s="72"/>
      <c r="I930" s="71"/>
      <c r="J930" s="73"/>
      <c r="K930" s="57">
        <f t="shared" si="162"/>
        <v>0</v>
      </c>
      <c r="L930" s="58">
        <f t="shared" si="162"/>
        <v>0</v>
      </c>
      <c r="M930" s="74"/>
      <c r="N930" s="75"/>
      <c r="O930" s="74"/>
      <c r="P930" s="75"/>
      <c r="Q930" s="76"/>
      <c r="R930" s="77"/>
      <c r="S930" s="76"/>
      <c r="T930" s="77"/>
      <c r="U930" s="57">
        <f t="shared" si="163"/>
        <v>0</v>
      </c>
      <c r="V930" s="63">
        <f t="shared" si="163"/>
        <v>0</v>
      </c>
      <c r="W930" s="64">
        <f t="shared" si="164"/>
        <v>0</v>
      </c>
      <c r="X930" s="65">
        <f t="shared" si="165"/>
        <v>0</v>
      </c>
      <c r="Y930" s="66">
        <f t="shared" si="166"/>
        <v>0</v>
      </c>
    </row>
    <row r="931" spans="1:25" ht="171.75" customHeight="1" x14ac:dyDescent="0.25">
      <c r="A931" s="67">
        <v>5</v>
      </c>
      <c r="B931" s="68" t="s">
        <v>71</v>
      </c>
      <c r="C931" s="142"/>
      <c r="D931" s="144"/>
      <c r="E931" s="69">
        <v>2</v>
      </c>
      <c r="F931" s="70">
        <v>133568.06</v>
      </c>
      <c r="G931" s="71">
        <v>2</v>
      </c>
      <c r="H931" s="72">
        <v>93220</v>
      </c>
      <c r="I931" s="71">
        <v>19</v>
      </c>
      <c r="J931" s="73">
        <v>324813.67</v>
      </c>
      <c r="K931" s="57">
        <f t="shared" si="162"/>
        <v>21</v>
      </c>
      <c r="L931" s="58">
        <f t="shared" si="162"/>
        <v>418033.67</v>
      </c>
      <c r="M931" s="74">
        <v>0</v>
      </c>
      <c r="N931" s="75">
        <v>0</v>
      </c>
      <c r="O931" s="74">
        <v>0</v>
      </c>
      <c r="P931" s="75">
        <v>0</v>
      </c>
      <c r="Q931" s="76">
        <v>2</v>
      </c>
      <c r="R931" s="77">
        <v>93220</v>
      </c>
      <c r="S931" s="76">
        <v>19</v>
      </c>
      <c r="T931" s="77">
        <v>307039.31</v>
      </c>
      <c r="U931" s="57">
        <f t="shared" si="163"/>
        <v>21</v>
      </c>
      <c r="V931" s="63">
        <f t="shared" si="163"/>
        <v>400259.31</v>
      </c>
      <c r="W931" s="64">
        <f t="shared" si="164"/>
        <v>1</v>
      </c>
      <c r="X931" s="65">
        <f t="shared" si="165"/>
        <v>0.94527828831834571</v>
      </c>
      <c r="Y931" s="66">
        <f t="shared" si="166"/>
        <v>0.95748103256850103</v>
      </c>
    </row>
    <row r="932" spans="1:25" ht="116.25" customHeight="1" x14ac:dyDescent="0.25">
      <c r="A932" s="67">
        <v>6</v>
      </c>
      <c r="B932" s="68" t="s">
        <v>33</v>
      </c>
      <c r="C932" s="142"/>
      <c r="D932" s="144"/>
      <c r="E932" s="69"/>
      <c r="F932" s="70"/>
      <c r="G932" s="71"/>
      <c r="H932" s="72"/>
      <c r="I932" s="71"/>
      <c r="J932" s="73"/>
      <c r="K932" s="57">
        <f t="shared" si="162"/>
        <v>0</v>
      </c>
      <c r="L932" s="58">
        <f t="shared" si="162"/>
        <v>0</v>
      </c>
      <c r="M932" s="74"/>
      <c r="N932" s="75"/>
      <c r="O932" s="74"/>
      <c r="P932" s="75"/>
      <c r="Q932" s="76"/>
      <c r="R932" s="77"/>
      <c r="S932" s="76"/>
      <c r="T932" s="77"/>
      <c r="U932" s="57">
        <f t="shared" si="163"/>
        <v>0</v>
      </c>
      <c r="V932" s="63">
        <f t="shared" si="163"/>
        <v>0</v>
      </c>
      <c r="W932" s="64">
        <f t="shared" si="164"/>
        <v>0</v>
      </c>
      <c r="X932" s="65">
        <f t="shared" si="165"/>
        <v>0</v>
      </c>
      <c r="Y932" s="66">
        <f t="shared" si="166"/>
        <v>0</v>
      </c>
    </row>
    <row r="933" spans="1:25" ht="65.25" customHeight="1" x14ac:dyDescent="0.25">
      <c r="A933" s="67">
        <v>7</v>
      </c>
      <c r="B933" s="68" t="s">
        <v>34</v>
      </c>
      <c r="C933" s="142"/>
      <c r="D933" s="144"/>
      <c r="E933" s="69"/>
      <c r="F933" s="70"/>
      <c r="G933" s="71"/>
      <c r="H933" s="72"/>
      <c r="I933" s="71"/>
      <c r="J933" s="73"/>
      <c r="K933" s="57">
        <f t="shared" si="162"/>
        <v>0</v>
      </c>
      <c r="L933" s="58">
        <f t="shared" si="162"/>
        <v>0</v>
      </c>
      <c r="M933" s="74"/>
      <c r="N933" s="75"/>
      <c r="O933" s="74"/>
      <c r="P933" s="75"/>
      <c r="Q933" s="76"/>
      <c r="R933" s="77"/>
      <c r="S933" s="76"/>
      <c r="T933" s="77"/>
      <c r="U933" s="57">
        <f t="shared" si="163"/>
        <v>0</v>
      </c>
      <c r="V933" s="63">
        <f t="shared" si="163"/>
        <v>0</v>
      </c>
      <c r="W933" s="64">
        <f t="shared" si="164"/>
        <v>0</v>
      </c>
      <c r="X933" s="65">
        <f t="shared" si="165"/>
        <v>0</v>
      </c>
      <c r="Y933" s="66">
        <f t="shared" si="166"/>
        <v>0</v>
      </c>
    </row>
    <row r="934" spans="1:25" ht="59.25" customHeight="1" x14ac:dyDescent="0.25">
      <c r="A934" s="67">
        <v>8</v>
      </c>
      <c r="B934" s="68" t="s">
        <v>117</v>
      </c>
      <c r="C934" s="142"/>
      <c r="D934" s="144"/>
      <c r="E934" s="69"/>
      <c r="F934" s="70"/>
      <c r="G934" s="71"/>
      <c r="H934" s="72"/>
      <c r="I934" s="71"/>
      <c r="J934" s="73"/>
      <c r="K934" s="57">
        <f t="shared" si="162"/>
        <v>0</v>
      </c>
      <c r="L934" s="58">
        <f t="shared" si="162"/>
        <v>0</v>
      </c>
      <c r="M934" s="74"/>
      <c r="N934" s="75"/>
      <c r="O934" s="74"/>
      <c r="P934" s="75"/>
      <c r="Q934" s="76"/>
      <c r="R934" s="77"/>
      <c r="S934" s="76"/>
      <c r="T934" s="77"/>
      <c r="U934" s="57">
        <f t="shared" si="163"/>
        <v>0</v>
      </c>
      <c r="V934" s="63">
        <f t="shared" si="163"/>
        <v>0</v>
      </c>
      <c r="W934" s="64">
        <f t="shared" si="164"/>
        <v>0</v>
      </c>
      <c r="X934" s="65">
        <f t="shared" si="165"/>
        <v>0</v>
      </c>
      <c r="Y934" s="66">
        <f t="shared" si="166"/>
        <v>0</v>
      </c>
    </row>
    <row r="935" spans="1:25" ht="71.25" customHeight="1" x14ac:dyDescent="0.25">
      <c r="A935" s="67">
        <v>9</v>
      </c>
      <c r="B935" s="68" t="s">
        <v>35</v>
      </c>
      <c r="C935" s="142"/>
      <c r="D935" s="144"/>
      <c r="E935" s="69"/>
      <c r="F935" s="70"/>
      <c r="G935" s="71"/>
      <c r="H935" s="72"/>
      <c r="I935" s="71"/>
      <c r="J935" s="73"/>
      <c r="K935" s="57">
        <f t="shared" si="162"/>
        <v>0</v>
      </c>
      <c r="L935" s="58">
        <f t="shared" si="162"/>
        <v>0</v>
      </c>
      <c r="M935" s="74"/>
      <c r="N935" s="75"/>
      <c r="O935" s="74"/>
      <c r="P935" s="75"/>
      <c r="Q935" s="76"/>
      <c r="R935" s="77"/>
      <c r="S935" s="76"/>
      <c r="T935" s="77"/>
      <c r="U935" s="57">
        <f t="shared" si="163"/>
        <v>0</v>
      </c>
      <c r="V935" s="63">
        <f t="shared" si="163"/>
        <v>0</v>
      </c>
      <c r="W935" s="64">
        <f t="shared" si="164"/>
        <v>0</v>
      </c>
      <c r="X935" s="65">
        <f t="shared" si="165"/>
        <v>0</v>
      </c>
      <c r="Y935" s="66">
        <f t="shared" si="166"/>
        <v>0</v>
      </c>
    </row>
    <row r="936" spans="1:25" ht="92.25" customHeight="1" x14ac:dyDescent="0.25">
      <c r="A936" s="67">
        <v>10</v>
      </c>
      <c r="B936" s="68" t="s">
        <v>36</v>
      </c>
      <c r="C936" s="142"/>
      <c r="D936" s="144"/>
      <c r="E936" s="69"/>
      <c r="F936" s="70"/>
      <c r="G936" s="71"/>
      <c r="H936" s="72"/>
      <c r="I936" s="71"/>
      <c r="J936" s="73"/>
      <c r="K936" s="57">
        <f t="shared" si="162"/>
        <v>0</v>
      </c>
      <c r="L936" s="58">
        <f t="shared" si="162"/>
        <v>0</v>
      </c>
      <c r="M936" s="74"/>
      <c r="N936" s="75"/>
      <c r="O936" s="74"/>
      <c r="P936" s="75"/>
      <c r="Q936" s="76"/>
      <c r="R936" s="77"/>
      <c r="S936" s="76"/>
      <c r="T936" s="77"/>
      <c r="U936" s="57">
        <f t="shared" si="163"/>
        <v>0</v>
      </c>
      <c r="V936" s="63">
        <f t="shared" si="163"/>
        <v>0</v>
      </c>
      <c r="W936" s="64">
        <f t="shared" si="164"/>
        <v>0</v>
      </c>
      <c r="X936" s="65">
        <f t="shared" si="165"/>
        <v>0</v>
      </c>
      <c r="Y936" s="66">
        <f t="shared" si="166"/>
        <v>0</v>
      </c>
    </row>
    <row r="937" spans="1:25" ht="153.75" customHeight="1" x14ac:dyDescent="0.25">
      <c r="A937" s="67">
        <v>11</v>
      </c>
      <c r="B937" s="68" t="s">
        <v>37</v>
      </c>
      <c r="C937" s="142"/>
      <c r="D937" s="144"/>
      <c r="E937" s="69"/>
      <c r="F937" s="70"/>
      <c r="G937" s="71"/>
      <c r="H937" s="72"/>
      <c r="I937" s="71"/>
      <c r="J937" s="73"/>
      <c r="K937" s="57">
        <f t="shared" si="162"/>
        <v>0</v>
      </c>
      <c r="L937" s="58">
        <f t="shared" si="162"/>
        <v>0</v>
      </c>
      <c r="M937" s="74"/>
      <c r="N937" s="75"/>
      <c r="O937" s="74"/>
      <c r="P937" s="75"/>
      <c r="Q937" s="76"/>
      <c r="R937" s="77"/>
      <c r="S937" s="76"/>
      <c r="T937" s="77"/>
      <c r="U937" s="57">
        <f t="shared" si="163"/>
        <v>0</v>
      </c>
      <c r="V937" s="63">
        <f t="shared" si="163"/>
        <v>0</v>
      </c>
      <c r="W937" s="64">
        <f t="shared" si="164"/>
        <v>0</v>
      </c>
      <c r="X937" s="65">
        <f t="shared" si="165"/>
        <v>0</v>
      </c>
      <c r="Y937" s="66">
        <f t="shared" si="166"/>
        <v>0</v>
      </c>
    </row>
    <row r="938" spans="1:25" ht="87" customHeight="1" x14ac:dyDescent="0.25">
      <c r="A938" s="67">
        <v>12</v>
      </c>
      <c r="B938" s="68" t="s">
        <v>38</v>
      </c>
      <c r="C938" s="142"/>
      <c r="D938" s="144"/>
      <c r="E938" s="69"/>
      <c r="F938" s="70"/>
      <c r="G938" s="71"/>
      <c r="H938" s="72"/>
      <c r="I938" s="71"/>
      <c r="J938" s="73"/>
      <c r="K938" s="57">
        <f t="shared" si="162"/>
        <v>0</v>
      </c>
      <c r="L938" s="58">
        <f t="shared" si="162"/>
        <v>0</v>
      </c>
      <c r="M938" s="74"/>
      <c r="N938" s="75"/>
      <c r="O938" s="74"/>
      <c r="P938" s="75"/>
      <c r="Q938" s="76"/>
      <c r="R938" s="77"/>
      <c r="S938" s="76"/>
      <c r="T938" s="77"/>
      <c r="U938" s="57">
        <f t="shared" si="163"/>
        <v>0</v>
      </c>
      <c r="V938" s="63">
        <f t="shared" si="163"/>
        <v>0</v>
      </c>
      <c r="W938" s="64">
        <f t="shared" si="164"/>
        <v>0</v>
      </c>
      <c r="X938" s="65">
        <f t="shared" si="165"/>
        <v>0</v>
      </c>
      <c r="Y938" s="66">
        <f t="shared" si="166"/>
        <v>0</v>
      </c>
    </row>
    <row r="939" spans="1:25" ht="62.25" customHeight="1" thickBot="1" x14ac:dyDescent="0.3">
      <c r="A939" s="78">
        <v>13</v>
      </c>
      <c r="B939" s="79" t="s">
        <v>39</v>
      </c>
      <c r="C939" s="143"/>
      <c r="D939" s="145"/>
      <c r="E939" s="80"/>
      <c r="F939" s="81"/>
      <c r="G939" s="82"/>
      <c r="H939" s="83"/>
      <c r="I939" s="82"/>
      <c r="J939" s="84"/>
      <c r="K939" s="85">
        <f t="shared" si="162"/>
        <v>0</v>
      </c>
      <c r="L939" s="86">
        <f t="shared" si="162"/>
        <v>0</v>
      </c>
      <c r="M939" s="87"/>
      <c r="N939" s="88"/>
      <c r="O939" s="87"/>
      <c r="P939" s="88"/>
      <c r="Q939" s="89"/>
      <c r="R939" s="90"/>
      <c r="S939" s="89"/>
      <c r="T939" s="90"/>
      <c r="U939" s="57">
        <f t="shared" si="163"/>
        <v>0</v>
      </c>
      <c r="V939" s="63">
        <f t="shared" si="163"/>
        <v>0</v>
      </c>
      <c r="W939" s="64">
        <f t="shared" si="164"/>
        <v>0</v>
      </c>
      <c r="X939" s="65">
        <f t="shared" si="165"/>
        <v>0</v>
      </c>
      <c r="Y939" s="66">
        <f t="shared" si="166"/>
        <v>0</v>
      </c>
    </row>
    <row r="940" spans="1:25" ht="29.25" customHeight="1" thickBot="1" x14ac:dyDescent="0.3">
      <c r="A940" s="123" t="s">
        <v>118</v>
      </c>
      <c r="B940" s="124"/>
      <c r="C940" s="91">
        <f>C927</f>
        <v>2423619.2000000002</v>
      </c>
      <c r="D940" s="91">
        <f>D927</f>
        <v>71555.320000000298</v>
      </c>
      <c r="E940" s="92">
        <f>SUM(E927:E939)</f>
        <v>2</v>
      </c>
      <c r="F940" s="93">
        <f>SUM(F927:F939)</f>
        <v>133568.06</v>
      </c>
      <c r="G940" s="92">
        <f>SUM(G927:G939)</f>
        <v>2</v>
      </c>
      <c r="H940" s="93">
        <f>SUM(H927:H939)</f>
        <v>93220</v>
      </c>
      <c r="I940" s="92">
        <f t="shared" ref="I940:V940" si="167">SUM(I927:I939)</f>
        <v>94</v>
      </c>
      <c r="J940" s="93">
        <f t="shared" si="167"/>
        <v>2330399.2000000002</v>
      </c>
      <c r="K940" s="92">
        <f t="shared" si="167"/>
        <v>96</v>
      </c>
      <c r="L940" s="93">
        <f t="shared" si="167"/>
        <v>2423619.2000000002</v>
      </c>
      <c r="M940" s="92">
        <f t="shared" si="167"/>
        <v>0</v>
      </c>
      <c r="N940" s="94">
        <f t="shared" si="167"/>
        <v>0</v>
      </c>
      <c r="O940" s="95">
        <f t="shared" si="167"/>
        <v>0</v>
      </c>
      <c r="P940" s="96">
        <f t="shared" si="167"/>
        <v>0</v>
      </c>
      <c r="Q940" s="95">
        <f t="shared" si="167"/>
        <v>2</v>
      </c>
      <c r="R940" s="97">
        <f t="shared" si="167"/>
        <v>93220</v>
      </c>
      <c r="S940" s="95">
        <f t="shared" si="167"/>
        <v>95</v>
      </c>
      <c r="T940" s="97">
        <f t="shared" si="167"/>
        <v>2258843.88</v>
      </c>
      <c r="U940" s="95">
        <f t="shared" si="167"/>
        <v>97</v>
      </c>
      <c r="V940" s="97">
        <f t="shared" si="167"/>
        <v>2352063.88</v>
      </c>
      <c r="W940" s="98">
        <f>IFERROR(R940/H940,0)</f>
        <v>1</v>
      </c>
      <c r="X940" s="99">
        <f t="shared" si="165"/>
        <v>0.96929482296423708</v>
      </c>
      <c r="Y940" s="99">
        <f t="shared" si="166"/>
        <v>0.97047584042905743</v>
      </c>
    </row>
    <row r="941" spans="1:25" ht="29.25" customHeight="1" thickBot="1" x14ac:dyDescent="0.3">
      <c r="A941" s="100"/>
      <c r="B941" s="101" t="s">
        <v>28</v>
      </c>
      <c r="C941" s="102"/>
      <c r="D941" s="102"/>
      <c r="E941" s="102"/>
      <c r="F941" s="102"/>
      <c r="G941" s="102"/>
      <c r="H941" s="102"/>
      <c r="I941" s="102"/>
      <c r="J941" s="102"/>
      <c r="K941" s="102"/>
      <c r="L941" s="102"/>
      <c r="M941" s="102"/>
      <c r="N941" s="102"/>
      <c r="O941" s="102"/>
      <c r="P941" s="102"/>
      <c r="Q941" s="102"/>
      <c r="R941" s="102"/>
      <c r="S941" s="102"/>
      <c r="T941" s="102"/>
      <c r="U941" s="102"/>
      <c r="V941" s="103">
        <v>1422167.21</v>
      </c>
      <c r="W941" s="104"/>
      <c r="X941" s="104"/>
      <c r="Y941" s="105"/>
    </row>
    <row r="942" spans="1:25" ht="29.25" customHeight="1" thickBot="1" x14ac:dyDescent="0.45">
      <c r="A942" s="106"/>
      <c r="B942" s="106"/>
      <c r="C942" s="107"/>
      <c r="D942" s="107"/>
      <c r="E942" s="108"/>
      <c r="F942" s="107"/>
      <c r="G942" s="108"/>
      <c r="H942" s="109"/>
      <c r="I942" s="110"/>
      <c r="J942" s="109"/>
      <c r="K942" s="111"/>
      <c r="L942" s="109"/>
      <c r="M942" s="110"/>
      <c r="N942" s="109"/>
      <c r="O942" s="110"/>
      <c r="P942" s="109"/>
      <c r="Q942" s="110"/>
      <c r="R942" s="109"/>
      <c r="S942" s="110"/>
      <c r="T942" s="112" t="s">
        <v>119</v>
      </c>
      <c r="U942" s="113">
        <v>4.4112999999999998</v>
      </c>
      <c r="V942" s="114">
        <f>(V940+P940)/U942</f>
        <v>533190.64221431327</v>
      </c>
      <c r="W942" s="115"/>
      <c r="X942" s="115"/>
      <c r="Y942" s="116"/>
    </row>
    <row r="943" spans="1:25" ht="15.75" thickTop="1" x14ac:dyDescent="0.25">
      <c r="A943" s="125" t="s">
        <v>169</v>
      </c>
      <c r="B943" s="126"/>
      <c r="C943" s="126"/>
      <c r="D943" s="126"/>
      <c r="E943" s="126"/>
      <c r="F943" s="126"/>
      <c r="G943" s="126"/>
      <c r="H943" s="126"/>
      <c r="I943" s="126"/>
      <c r="J943" s="126"/>
      <c r="K943" s="126"/>
      <c r="L943" s="126"/>
      <c r="M943" s="126"/>
      <c r="N943" s="126"/>
      <c r="O943" s="127"/>
      <c r="P943" s="117"/>
      <c r="U943" s="21"/>
    </row>
    <row r="944" spans="1:25" ht="18.75" x14ac:dyDescent="0.3">
      <c r="A944" s="128"/>
      <c r="B944" s="129"/>
      <c r="C944" s="129"/>
      <c r="D944" s="129"/>
      <c r="E944" s="129"/>
      <c r="F944" s="129"/>
      <c r="G944" s="129"/>
      <c r="H944" s="129"/>
      <c r="I944" s="129"/>
      <c r="J944" s="129"/>
      <c r="K944" s="129"/>
      <c r="L944" s="129"/>
      <c r="M944" s="129"/>
      <c r="N944" s="129"/>
      <c r="O944" s="130"/>
      <c r="P944" s="117"/>
      <c r="T944" s="118"/>
      <c r="U944" s="21"/>
    </row>
    <row r="945" spans="1:25" ht="15.75" x14ac:dyDescent="0.25">
      <c r="A945" s="128"/>
      <c r="B945" s="129"/>
      <c r="C945" s="129"/>
      <c r="D945" s="129"/>
      <c r="E945" s="129"/>
      <c r="F945" s="129"/>
      <c r="G945" s="129"/>
      <c r="H945" s="129"/>
      <c r="I945" s="129"/>
      <c r="J945" s="129"/>
      <c r="K945" s="129"/>
      <c r="L945" s="129"/>
      <c r="M945" s="129"/>
      <c r="N945" s="129"/>
      <c r="O945" s="130"/>
      <c r="P945" s="117"/>
      <c r="S945" s="119"/>
      <c r="T945" s="120"/>
      <c r="U945" s="21"/>
    </row>
    <row r="946" spans="1:25" ht="15.75" x14ac:dyDescent="0.25">
      <c r="A946" s="128"/>
      <c r="B946" s="129"/>
      <c r="C946" s="129"/>
      <c r="D946" s="129"/>
      <c r="E946" s="129"/>
      <c r="F946" s="129"/>
      <c r="G946" s="129"/>
      <c r="H946" s="129"/>
      <c r="I946" s="129"/>
      <c r="J946" s="129"/>
      <c r="K946" s="129"/>
      <c r="L946" s="129"/>
      <c r="M946" s="129"/>
      <c r="N946" s="129"/>
      <c r="O946" s="130"/>
      <c r="P946" s="117"/>
      <c r="S946" s="119"/>
      <c r="T946" s="121"/>
      <c r="U946" s="21"/>
    </row>
    <row r="947" spans="1:25" ht="15.75" x14ac:dyDescent="0.25">
      <c r="A947" s="128"/>
      <c r="B947" s="129"/>
      <c r="C947" s="129"/>
      <c r="D947" s="129"/>
      <c r="E947" s="129"/>
      <c r="F947" s="129"/>
      <c r="G947" s="129"/>
      <c r="H947" s="129"/>
      <c r="I947" s="129"/>
      <c r="J947" s="129"/>
      <c r="K947" s="129"/>
      <c r="L947" s="129"/>
      <c r="M947" s="129"/>
      <c r="N947" s="129"/>
      <c r="O947" s="130"/>
      <c r="P947" s="117"/>
      <c r="S947" s="119"/>
      <c r="T947" s="121"/>
      <c r="U947" s="21"/>
    </row>
    <row r="948" spans="1:25" ht="15.75" x14ac:dyDescent="0.25">
      <c r="A948" s="128"/>
      <c r="B948" s="129"/>
      <c r="C948" s="129"/>
      <c r="D948" s="129"/>
      <c r="E948" s="129"/>
      <c r="F948" s="129"/>
      <c r="G948" s="129"/>
      <c r="H948" s="129"/>
      <c r="I948" s="129"/>
      <c r="J948" s="129"/>
      <c r="K948" s="129"/>
      <c r="L948" s="129"/>
      <c r="M948" s="129"/>
      <c r="N948" s="129"/>
      <c r="O948" s="130"/>
      <c r="P948" s="117"/>
      <c r="S948" s="119"/>
      <c r="T948" s="121"/>
      <c r="U948" s="21"/>
    </row>
    <row r="949" spans="1:25" ht="15.75" x14ac:dyDescent="0.25">
      <c r="A949" s="128"/>
      <c r="B949" s="129"/>
      <c r="C949" s="129"/>
      <c r="D949" s="129"/>
      <c r="E949" s="129"/>
      <c r="F949" s="129"/>
      <c r="G949" s="129"/>
      <c r="H949" s="129"/>
      <c r="I949" s="129"/>
      <c r="J949" s="129"/>
      <c r="K949" s="129"/>
      <c r="L949" s="129"/>
      <c r="M949" s="129"/>
      <c r="N949" s="129"/>
      <c r="O949" s="130"/>
      <c r="P949" s="117"/>
      <c r="S949" s="119"/>
      <c r="T949" s="122"/>
      <c r="U949" s="21"/>
    </row>
    <row r="950" spans="1:25" x14ac:dyDescent="0.25">
      <c r="A950" s="128"/>
      <c r="B950" s="129"/>
      <c r="C950" s="129"/>
      <c r="D950" s="129"/>
      <c r="E950" s="129"/>
      <c r="F950" s="129"/>
      <c r="G950" s="129"/>
      <c r="H950" s="129"/>
      <c r="I950" s="129"/>
      <c r="J950" s="129"/>
      <c r="K950" s="129"/>
      <c r="L950" s="129"/>
      <c r="M950" s="129"/>
      <c r="N950" s="129"/>
      <c r="O950" s="130"/>
      <c r="P950" s="117"/>
      <c r="U950" s="21"/>
    </row>
    <row r="951" spans="1:25" ht="15.75" thickBot="1" x14ac:dyDescent="0.3">
      <c r="A951" s="131"/>
      <c r="B951" s="132"/>
      <c r="C951" s="132"/>
      <c r="D951" s="132"/>
      <c r="E951" s="132"/>
      <c r="F951" s="132"/>
      <c r="G951" s="132"/>
      <c r="H951" s="132"/>
      <c r="I951" s="132"/>
      <c r="J951" s="132"/>
      <c r="K951" s="132"/>
      <c r="L951" s="132"/>
      <c r="M951" s="132"/>
      <c r="N951" s="132"/>
      <c r="O951" s="133"/>
      <c r="P951" s="117"/>
      <c r="U951" s="21"/>
    </row>
    <row r="952" spans="1:25" ht="15.75" thickTop="1" x14ac:dyDescent="0.25">
      <c r="K952" s="21"/>
      <c r="U952" s="21"/>
    </row>
    <row r="955" spans="1:25" ht="26.25" x14ac:dyDescent="0.4">
      <c r="A955" s="25"/>
      <c r="B955" s="26" t="s">
        <v>148</v>
      </c>
      <c r="C955" s="27"/>
      <c r="D955" s="27"/>
      <c r="E955" s="27"/>
      <c r="F955" s="28"/>
      <c r="G955" s="27"/>
      <c r="H955" s="28"/>
      <c r="I955" s="29"/>
      <c r="J955" s="28"/>
      <c r="K955" s="29"/>
      <c r="L955" s="28"/>
      <c r="M955" s="29"/>
      <c r="N955" s="28"/>
      <c r="O955" s="27"/>
      <c r="P955" s="28"/>
      <c r="Q955" s="27"/>
      <c r="R955" s="28"/>
      <c r="S955" s="29"/>
      <c r="T955" s="28"/>
      <c r="U955" s="27"/>
      <c r="V955" s="28"/>
      <c r="W955" s="28"/>
      <c r="X955" s="29"/>
      <c r="Y955" s="28"/>
    </row>
    <row r="956" spans="1:25" ht="15.75" thickBot="1" x14ac:dyDescent="0.3"/>
    <row r="957" spans="1:25" ht="52.5" customHeight="1" thickBot="1" x14ac:dyDescent="0.3">
      <c r="A957" s="169" t="s">
        <v>159</v>
      </c>
      <c r="B957" s="170"/>
      <c r="C957" s="173" t="s">
        <v>102</v>
      </c>
      <c r="D957" s="174"/>
      <c r="E957" s="175" t="s">
        <v>0</v>
      </c>
      <c r="F957" s="176"/>
      <c r="G957" s="177" t="s">
        <v>103</v>
      </c>
      <c r="H957" s="177"/>
      <c r="I957" s="177"/>
      <c r="J957" s="177"/>
      <c r="K957" s="177"/>
      <c r="L957" s="178"/>
      <c r="M957" s="179" t="s">
        <v>104</v>
      </c>
      <c r="N957" s="180"/>
      <c r="O957" s="180"/>
      <c r="P957" s="181"/>
      <c r="Q957" s="154" t="s">
        <v>105</v>
      </c>
      <c r="R957" s="152"/>
      <c r="S957" s="152"/>
      <c r="T957" s="152"/>
      <c r="U957" s="152"/>
      <c r="V957" s="153"/>
      <c r="W957" s="155" t="s">
        <v>106</v>
      </c>
      <c r="X957" s="156"/>
      <c r="Y957" s="138"/>
    </row>
    <row r="958" spans="1:25" ht="52.5" customHeight="1" thickBot="1" x14ac:dyDescent="0.3">
      <c r="A958" s="171"/>
      <c r="B958" s="172"/>
      <c r="C958" s="157" t="s">
        <v>107</v>
      </c>
      <c r="D958" s="159" t="s">
        <v>108</v>
      </c>
      <c r="E958" s="161" t="s">
        <v>10</v>
      </c>
      <c r="F958" s="161" t="s">
        <v>11</v>
      </c>
      <c r="G958" s="163" t="s">
        <v>12</v>
      </c>
      <c r="H958" s="165" t="s">
        <v>13</v>
      </c>
      <c r="I958" s="165" t="s">
        <v>14</v>
      </c>
      <c r="J958" s="167" t="s">
        <v>15</v>
      </c>
      <c r="K958" s="146" t="s">
        <v>2</v>
      </c>
      <c r="L958" s="147"/>
      <c r="M958" s="148" t="s">
        <v>109</v>
      </c>
      <c r="N958" s="149"/>
      <c r="O958" s="148" t="s">
        <v>110</v>
      </c>
      <c r="P958" s="149"/>
      <c r="Q958" s="150" t="s">
        <v>111</v>
      </c>
      <c r="R958" s="151"/>
      <c r="S958" s="152" t="s">
        <v>112</v>
      </c>
      <c r="T958" s="153"/>
      <c r="U958" s="154" t="s">
        <v>2</v>
      </c>
      <c r="V958" s="153"/>
      <c r="W958" s="134" t="s">
        <v>113</v>
      </c>
      <c r="X958" s="136" t="s">
        <v>114</v>
      </c>
      <c r="Y958" s="138" t="s">
        <v>115</v>
      </c>
    </row>
    <row r="959" spans="1:25" ht="139.5" customHeight="1" thickBot="1" x14ac:dyDescent="0.3">
      <c r="A959" s="171"/>
      <c r="B959" s="172"/>
      <c r="C959" s="158"/>
      <c r="D959" s="160"/>
      <c r="E959" s="162"/>
      <c r="F959" s="162"/>
      <c r="G959" s="164"/>
      <c r="H959" s="166"/>
      <c r="I959" s="166"/>
      <c r="J959" s="168"/>
      <c r="K959" s="30" t="s">
        <v>16</v>
      </c>
      <c r="L959" s="31" t="s">
        <v>17</v>
      </c>
      <c r="M959" s="32" t="s">
        <v>18</v>
      </c>
      <c r="N959" s="33" t="s">
        <v>19</v>
      </c>
      <c r="O959" s="32" t="s">
        <v>20</v>
      </c>
      <c r="P959" s="33" t="s">
        <v>21</v>
      </c>
      <c r="Q959" s="34" t="s">
        <v>12</v>
      </c>
      <c r="R959" s="35" t="s">
        <v>13</v>
      </c>
      <c r="S959" s="36" t="s">
        <v>22</v>
      </c>
      <c r="T959" s="37" t="s">
        <v>23</v>
      </c>
      <c r="U959" s="38" t="s">
        <v>24</v>
      </c>
      <c r="V959" s="39" t="s">
        <v>25</v>
      </c>
      <c r="W959" s="135"/>
      <c r="X959" s="137"/>
      <c r="Y959" s="139"/>
    </row>
    <row r="960" spans="1:25" ht="38.25" customHeight="1" thickBot="1" x14ac:dyDescent="0.3">
      <c r="A960" s="140">
        <v>1</v>
      </c>
      <c r="B960" s="141"/>
      <c r="C960" s="40">
        <v>2</v>
      </c>
      <c r="D960" s="41">
        <v>3</v>
      </c>
      <c r="E960" s="42">
        <v>4</v>
      </c>
      <c r="F960" s="43">
        <v>5</v>
      </c>
      <c r="G960" s="44">
        <v>6</v>
      </c>
      <c r="H960" s="45">
        <v>7</v>
      </c>
      <c r="I960" s="45">
        <v>8</v>
      </c>
      <c r="J960" s="45">
        <v>9</v>
      </c>
      <c r="K960" s="45">
        <v>10</v>
      </c>
      <c r="L960" s="45">
        <v>11</v>
      </c>
      <c r="M960" s="46">
        <v>12</v>
      </c>
      <c r="N960" s="46">
        <v>13</v>
      </c>
      <c r="O960" s="46">
        <v>14</v>
      </c>
      <c r="P960" s="46">
        <v>15</v>
      </c>
      <c r="Q960" s="47">
        <v>16</v>
      </c>
      <c r="R960" s="47">
        <v>17</v>
      </c>
      <c r="S960" s="47">
        <v>18</v>
      </c>
      <c r="T960" s="47">
        <v>19</v>
      </c>
      <c r="U960" s="47">
        <v>20</v>
      </c>
      <c r="V960" s="47">
        <v>21</v>
      </c>
      <c r="W960" s="48">
        <v>22</v>
      </c>
      <c r="X960" s="48">
        <v>23</v>
      </c>
      <c r="Y960" s="49">
        <v>24</v>
      </c>
    </row>
    <row r="961" spans="1:25" ht="108.75" customHeight="1" x14ac:dyDescent="0.25">
      <c r="A961" s="50">
        <v>1</v>
      </c>
      <c r="B961" s="51" t="s">
        <v>116</v>
      </c>
      <c r="C961" s="142">
        <f>L974</f>
        <v>3373000.1999999997</v>
      </c>
      <c r="D961" s="144">
        <f>C961-V974</f>
        <v>129032.69999999972</v>
      </c>
      <c r="E961" s="52"/>
      <c r="F961" s="53"/>
      <c r="G961" s="54"/>
      <c r="H961" s="55"/>
      <c r="I961" s="54"/>
      <c r="J961" s="56"/>
      <c r="K961" s="57">
        <f>G961+I961</f>
        <v>0</v>
      </c>
      <c r="L961" s="58">
        <f>H961+J961</f>
        <v>0</v>
      </c>
      <c r="M961" s="59"/>
      <c r="N961" s="60"/>
      <c r="O961" s="59"/>
      <c r="P961" s="60"/>
      <c r="Q961" s="61"/>
      <c r="R961" s="62"/>
      <c r="S961" s="61"/>
      <c r="T961" s="62"/>
      <c r="U961" s="57">
        <f>Q961+S961</f>
        <v>0</v>
      </c>
      <c r="V961" s="63">
        <f>R961+T961</f>
        <v>0</v>
      </c>
      <c r="W961" s="64">
        <f>IFERROR(R961/H961,0)</f>
        <v>0</v>
      </c>
      <c r="X961" s="65">
        <f>IFERROR((T961+P961)/J961,0)</f>
        <v>0</v>
      </c>
      <c r="Y961" s="66">
        <f>IFERROR((V961+P961)/L961,0)</f>
        <v>0</v>
      </c>
    </row>
    <row r="962" spans="1:25" ht="87" customHeight="1" x14ac:dyDescent="0.25">
      <c r="A962" s="67">
        <v>2</v>
      </c>
      <c r="B962" s="68" t="s">
        <v>54</v>
      </c>
      <c r="C962" s="142"/>
      <c r="D962" s="144"/>
      <c r="E962" s="69">
        <v>0</v>
      </c>
      <c r="F962" s="70">
        <v>0</v>
      </c>
      <c r="G962" s="71">
        <v>0</v>
      </c>
      <c r="H962" s="72">
        <v>0</v>
      </c>
      <c r="I962" s="71">
        <v>30</v>
      </c>
      <c r="J962" s="73">
        <v>2537718.4</v>
      </c>
      <c r="K962" s="57">
        <f t="shared" ref="K962:L973" si="168">G962+I962</f>
        <v>30</v>
      </c>
      <c r="L962" s="58">
        <f t="shared" si="168"/>
        <v>2537718.4</v>
      </c>
      <c r="M962" s="74">
        <v>0</v>
      </c>
      <c r="N962" s="75">
        <v>0</v>
      </c>
      <c r="O962" s="74">
        <v>0</v>
      </c>
      <c r="P962" s="75">
        <v>0</v>
      </c>
      <c r="Q962" s="76">
        <v>0</v>
      </c>
      <c r="R962" s="77">
        <v>0</v>
      </c>
      <c r="S962" s="76">
        <v>30</v>
      </c>
      <c r="T962" s="77">
        <v>2482528.1</v>
      </c>
      <c r="U962" s="57">
        <f t="shared" ref="U962:V973" si="169">Q962+S962</f>
        <v>30</v>
      </c>
      <c r="V962" s="63">
        <f>R962+T962</f>
        <v>2482528.1</v>
      </c>
      <c r="W962" s="64">
        <f t="shared" ref="W962:W973" si="170">IFERROR(R962/H962,0)</f>
        <v>0</v>
      </c>
      <c r="X962" s="65">
        <f t="shared" ref="X962:X974" si="171">IFERROR((T962+P962)/J962,0)</f>
        <v>0.97825199990668787</v>
      </c>
      <c r="Y962" s="66">
        <f t="shared" ref="Y962:Y974" si="172">IFERROR((V962+P962)/L962,0)</f>
        <v>0.97825199990668787</v>
      </c>
    </row>
    <row r="963" spans="1:25" ht="85.5" customHeight="1" x14ac:dyDescent="0.25">
      <c r="A963" s="67">
        <v>3</v>
      </c>
      <c r="B963" s="68" t="s">
        <v>172</v>
      </c>
      <c r="C963" s="142"/>
      <c r="D963" s="144"/>
      <c r="E963" s="69"/>
      <c r="F963" s="70"/>
      <c r="G963" s="71"/>
      <c r="H963" s="72"/>
      <c r="I963" s="71"/>
      <c r="J963" s="73"/>
      <c r="K963" s="57">
        <f t="shared" si="168"/>
        <v>0</v>
      </c>
      <c r="L963" s="58">
        <f t="shared" si="168"/>
        <v>0</v>
      </c>
      <c r="M963" s="74"/>
      <c r="N963" s="75"/>
      <c r="O963" s="74"/>
      <c r="P963" s="75"/>
      <c r="Q963" s="76"/>
      <c r="R963" s="77"/>
      <c r="S963" s="76"/>
      <c r="T963" s="77"/>
      <c r="U963" s="57">
        <f t="shared" si="169"/>
        <v>0</v>
      </c>
      <c r="V963" s="63">
        <f t="shared" si="169"/>
        <v>0</v>
      </c>
      <c r="W963" s="64">
        <f t="shared" si="170"/>
        <v>0</v>
      </c>
      <c r="X963" s="65">
        <f t="shared" si="171"/>
        <v>0</v>
      </c>
      <c r="Y963" s="66">
        <f t="shared" si="172"/>
        <v>0</v>
      </c>
    </row>
    <row r="964" spans="1:25" ht="137.25" customHeight="1" x14ac:dyDescent="0.25">
      <c r="A964" s="67">
        <v>4</v>
      </c>
      <c r="B964" s="68" t="s">
        <v>32</v>
      </c>
      <c r="C964" s="142"/>
      <c r="D964" s="144"/>
      <c r="E964" s="69"/>
      <c r="F964" s="70"/>
      <c r="G964" s="71"/>
      <c r="H964" s="72"/>
      <c r="I964" s="71"/>
      <c r="J964" s="73"/>
      <c r="K964" s="57">
        <f t="shared" si="168"/>
        <v>0</v>
      </c>
      <c r="L964" s="58">
        <f t="shared" si="168"/>
        <v>0</v>
      </c>
      <c r="M964" s="74"/>
      <c r="N964" s="75"/>
      <c r="O964" s="74"/>
      <c r="P964" s="75"/>
      <c r="Q964" s="76"/>
      <c r="R964" s="77"/>
      <c r="S964" s="76"/>
      <c r="T964" s="77"/>
      <c r="U964" s="57">
        <f t="shared" si="169"/>
        <v>0</v>
      </c>
      <c r="V964" s="63">
        <f t="shared" si="169"/>
        <v>0</v>
      </c>
      <c r="W964" s="64">
        <f t="shared" si="170"/>
        <v>0</v>
      </c>
      <c r="X964" s="65">
        <f t="shared" si="171"/>
        <v>0</v>
      </c>
      <c r="Y964" s="66">
        <f t="shared" si="172"/>
        <v>0</v>
      </c>
    </row>
    <row r="965" spans="1:25" ht="171.75" customHeight="1" x14ac:dyDescent="0.25">
      <c r="A965" s="67">
        <v>5</v>
      </c>
      <c r="B965" s="68" t="s">
        <v>71</v>
      </c>
      <c r="C965" s="142"/>
      <c r="D965" s="144"/>
      <c r="E965" s="69">
        <v>9</v>
      </c>
      <c r="F965" s="70">
        <v>375123.72</v>
      </c>
      <c r="G965" s="71">
        <v>2</v>
      </c>
      <c r="H965" s="72">
        <v>151200</v>
      </c>
      <c r="I965" s="71">
        <v>9</v>
      </c>
      <c r="J965" s="73">
        <v>684081.79999999993</v>
      </c>
      <c r="K965" s="57">
        <f t="shared" si="168"/>
        <v>11</v>
      </c>
      <c r="L965" s="58">
        <f t="shared" si="168"/>
        <v>835281.79999999993</v>
      </c>
      <c r="M965" s="74">
        <v>0</v>
      </c>
      <c r="N965" s="75">
        <v>0</v>
      </c>
      <c r="O965" s="74">
        <v>0</v>
      </c>
      <c r="P965" s="75">
        <v>0</v>
      </c>
      <c r="Q965" s="76">
        <v>2</v>
      </c>
      <c r="R965" s="77">
        <v>151153</v>
      </c>
      <c r="S965" s="76">
        <v>9</v>
      </c>
      <c r="T965" s="77">
        <v>610286.4</v>
      </c>
      <c r="U965" s="57">
        <f t="shared" si="169"/>
        <v>11</v>
      </c>
      <c r="V965" s="63">
        <f t="shared" si="169"/>
        <v>761439.4</v>
      </c>
      <c r="W965" s="64">
        <f t="shared" si="170"/>
        <v>0.99968915343915343</v>
      </c>
      <c r="X965" s="65">
        <f t="shared" si="171"/>
        <v>0.8921248891579926</v>
      </c>
      <c r="Y965" s="66">
        <f t="shared" si="172"/>
        <v>0.91159582311023668</v>
      </c>
    </row>
    <row r="966" spans="1:25" ht="116.25" customHeight="1" x14ac:dyDescent="0.25">
      <c r="A966" s="67">
        <v>6</v>
      </c>
      <c r="B966" s="68" t="s">
        <v>33</v>
      </c>
      <c r="C966" s="142"/>
      <c r="D966" s="144"/>
      <c r="E966" s="69"/>
      <c r="F966" s="70"/>
      <c r="G966" s="71"/>
      <c r="H966" s="72"/>
      <c r="I966" s="71"/>
      <c r="J966" s="73"/>
      <c r="K966" s="57">
        <f t="shared" si="168"/>
        <v>0</v>
      </c>
      <c r="L966" s="58">
        <f t="shared" si="168"/>
        <v>0</v>
      </c>
      <c r="M966" s="74"/>
      <c r="N966" s="75"/>
      <c r="O966" s="74"/>
      <c r="P966" s="75"/>
      <c r="Q966" s="76"/>
      <c r="R966" s="77"/>
      <c r="S966" s="76"/>
      <c r="T966" s="77"/>
      <c r="U966" s="57">
        <f t="shared" si="169"/>
        <v>0</v>
      </c>
      <c r="V966" s="63">
        <f t="shared" si="169"/>
        <v>0</v>
      </c>
      <c r="W966" s="64">
        <f t="shared" si="170"/>
        <v>0</v>
      </c>
      <c r="X966" s="65">
        <f t="shared" si="171"/>
        <v>0</v>
      </c>
      <c r="Y966" s="66">
        <f t="shared" si="172"/>
        <v>0</v>
      </c>
    </row>
    <row r="967" spans="1:25" ht="65.25" customHeight="1" x14ac:dyDescent="0.25">
      <c r="A967" s="67">
        <v>7</v>
      </c>
      <c r="B967" s="68" t="s">
        <v>34</v>
      </c>
      <c r="C967" s="142"/>
      <c r="D967" s="144"/>
      <c r="E967" s="69"/>
      <c r="F967" s="70"/>
      <c r="G967" s="71"/>
      <c r="H967" s="72"/>
      <c r="I967" s="71"/>
      <c r="J967" s="73"/>
      <c r="K967" s="57">
        <f t="shared" si="168"/>
        <v>0</v>
      </c>
      <c r="L967" s="58">
        <f t="shared" si="168"/>
        <v>0</v>
      </c>
      <c r="M967" s="74"/>
      <c r="N967" s="75"/>
      <c r="O967" s="74"/>
      <c r="P967" s="75"/>
      <c r="Q967" s="76"/>
      <c r="R967" s="77"/>
      <c r="S967" s="76"/>
      <c r="T967" s="77"/>
      <c r="U967" s="57">
        <f t="shared" si="169"/>
        <v>0</v>
      </c>
      <c r="V967" s="63">
        <f t="shared" si="169"/>
        <v>0</v>
      </c>
      <c r="W967" s="64">
        <f t="shared" si="170"/>
        <v>0</v>
      </c>
      <c r="X967" s="65">
        <f t="shared" si="171"/>
        <v>0</v>
      </c>
      <c r="Y967" s="66">
        <f t="shared" si="172"/>
        <v>0</v>
      </c>
    </row>
    <row r="968" spans="1:25" ht="59.25" customHeight="1" x14ac:dyDescent="0.25">
      <c r="A968" s="67">
        <v>8</v>
      </c>
      <c r="B968" s="68" t="s">
        <v>117</v>
      </c>
      <c r="C968" s="142"/>
      <c r="D968" s="144"/>
      <c r="E968" s="69"/>
      <c r="F968" s="70"/>
      <c r="G968" s="71"/>
      <c r="H968" s="72"/>
      <c r="I968" s="71"/>
      <c r="J968" s="73"/>
      <c r="K968" s="57">
        <f t="shared" si="168"/>
        <v>0</v>
      </c>
      <c r="L968" s="58">
        <f t="shared" si="168"/>
        <v>0</v>
      </c>
      <c r="M968" s="74"/>
      <c r="N968" s="75"/>
      <c r="O968" s="74"/>
      <c r="P968" s="75"/>
      <c r="Q968" s="76"/>
      <c r="R968" s="77"/>
      <c r="S968" s="76"/>
      <c r="T968" s="77"/>
      <c r="U968" s="57">
        <f t="shared" si="169"/>
        <v>0</v>
      </c>
      <c r="V968" s="63">
        <f t="shared" si="169"/>
        <v>0</v>
      </c>
      <c r="W968" s="64">
        <f t="shared" si="170"/>
        <v>0</v>
      </c>
      <c r="X968" s="65">
        <f t="shared" si="171"/>
        <v>0</v>
      </c>
      <c r="Y968" s="66">
        <f t="shared" si="172"/>
        <v>0</v>
      </c>
    </row>
    <row r="969" spans="1:25" ht="71.25" customHeight="1" x14ac:dyDescent="0.25">
      <c r="A969" s="67">
        <v>9</v>
      </c>
      <c r="B969" s="68" t="s">
        <v>35</v>
      </c>
      <c r="C969" s="142"/>
      <c r="D969" s="144"/>
      <c r="E969" s="69"/>
      <c r="F969" s="70"/>
      <c r="G969" s="71"/>
      <c r="H969" s="72"/>
      <c r="I969" s="71"/>
      <c r="J969" s="73"/>
      <c r="K969" s="57">
        <f t="shared" si="168"/>
        <v>0</v>
      </c>
      <c r="L969" s="58">
        <f t="shared" si="168"/>
        <v>0</v>
      </c>
      <c r="M969" s="74"/>
      <c r="N969" s="75"/>
      <c r="O969" s="74"/>
      <c r="P969" s="75"/>
      <c r="Q969" s="76"/>
      <c r="R969" s="77"/>
      <c r="S969" s="76"/>
      <c r="T969" s="77"/>
      <c r="U969" s="57">
        <f t="shared" si="169"/>
        <v>0</v>
      </c>
      <c r="V969" s="63">
        <f t="shared" si="169"/>
        <v>0</v>
      </c>
      <c r="W969" s="64">
        <f t="shared" si="170"/>
        <v>0</v>
      </c>
      <c r="X969" s="65">
        <f t="shared" si="171"/>
        <v>0</v>
      </c>
      <c r="Y969" s="66">
        <f t="shared" si="172"/>
        <v>0</v>
      </c>
    </row>
    <row r="970" spans="1:25" ht="92.25" customHeight="1" x14ac:dyDescent="0.25">
      <c r="A970" s="67">
        <v>10</v>
      </c>
      <c r="B970" s="68" t="s">
        <v>36</v>
      </c>
      <c r="C970" s="142"/>
      <c r="D970" s="144"/>
      <c r="E970" s="69"/>
      <c r="F970" s="70"/>
      <c r="G970" s="71"/>
      <c r="H970" s="72"/>
      <c r="I970" s="71"/>
      <c r="J970" s="73"/>
      <c r="K970" s="57">
        <f t="shared" si="168"/>
        <v>0</v>
      </c>
      <c r="L970" s="58">
        <f t="shared" si="168"/>
        <v>0</v>
      </c>
      <c r="M970" s="74"/>
      <c r="N970" s="75"/>
      <c r="O970" s="74"/>
      <c r="P970" s="75"/>
      <c r="Q970" s="76"/>
      <c r="R970" s="77"/>
      <c r="S970" s="76"/>
      <c r="T970" s="77"/>
      <c r="U970" s="57">
        <f t="shared" si="169"/>
        <v>0</v>
      </c>
      <c r="V970" s="63">
        <f t="shared" si="169"/>
        <v>0</v>
      </c>
      <c r="W970" s="64">
        <f t="shared" si="170"/>
        <v>0</v>
      </c>
      <c r="X970" s="65">
        <f t="shared" si="171"/>
        <v>0</v>
      </c>
      <c r="Y970" s="66">
        <f t="shared" si="172"/>
        <v>0</v>
      </c>
    </row>
    <row r="971" spans="1:25" ht="153.75" customHeight="1" x14ac:dyDescent="0.25">
      <c r="A971" s="67">
        <v>11</v>
      </c>
      <c r="B971" s="68" t="s">
        <v>37</v>
      </c>
      <c r="C971" s="142"/>
      <c r="D971" s="144"/>
      <c r="E971" s="69"/>
      <c r="F971" s="70"/>
      <c r="G971" s="71"/>
      <c r="H971" s="72"/>
      <c r="I971" s="71"/>
      <c r="J971" s="73"/>
      <c r="K971" s="57">
        <f t="shared" si="168"/>
        <v>0</v>
      </c>
      <c r="L971" s="58">
        <f t="shared" si="168"/>
        <v>0</v>
      </c>
      <c r="M971" s="74"/>
      <c r="N971" s="75"/>
      <c r="O971" s="74"/>
      <c r="P971" s="75"/>
      <c r="Q971" s="76"/>
      <c r="R971" s="77"/>
      <c r="S971" s="76"/>
      <c r="T971" s="77"/>
      <c r="U971" s="57">
        <f t="shared" si="169"/>
        <v>0</v>
      </c>
      <c r="V971" s="63">
        <f t="shared" si="169"/>
        <v>0</v>
      </c>
      <c r="W971" s="64">
        <f t="shared" si="170"/>
        <v>0</v>
      </c>
      <c r="X971" s="65">
        <f t="shared" si="171"/>
        <v>0</v>
      </c>
      <c r="Y971" s="66">
        <f t="shared" si="172"/>
        <v>0</v>
      </c>
    </row>
    <row r="972" spans="1:25" ht="87" customHeight="1" x14ac:dyDescent="0.25">
      <c r="A972" s="67">
        <v>12</v>
      </c>
      <c r="B972" s="68" t="s">
        <v>38</v>
      </c>
      <c r="C972" s="142"/>
      <c r="D972" s="144"/>
      <c r="E972" s="69"/>
      <c r="F972" s="70"/>
      <c r="G972" s="71"/>
      <c r="H972" s="72"/>
      <c r="I972" s="71"/>
      <c r="J972" s="73"/>
      <c r="K972" s="57">
        <f t="shared" si="168"/>
        <v>0</v>
      </c>
      <c r="L972" s="58">
        <f t="shared" si="168"/>
        <v>0</v>
      </c>
      <c r="M972" s="74"/>
      <c r="N972" s="75"/>
      <c r="O972" s="74"/>
      <c r="P972" s="75"/>
      <c r="Q972" s="76"/>
      <c r="R972" s="77"/>
      <c r="S972" s="76"/>
      <c r="T972" s="77"/>
      <c r="U972" s="57">
        <f t="shared" si="169"/>
        <v>0</v>
      </c>
      <c r="V972" s="63">
        <f t="shared" si="169"/>
        <v>0</v>
      </c>
      <c r="W972" s="64">
        <f t="shared" si="170"/>
        <v>0</v>
      </c>
      <c r="X972" s="65">
        <f t="shared" si="171"/>
        <v>0</v>
      </c>
      <c r="Y972" s="66">
        <f t="shared" si="172"/>
        <v>0</v>
      </c>
    </row>
    <row r="973" spans="1:25" ht="62.25" customHeight="1" thickBot="1" x14ac:dyDescent="0.3">
      <c r="A973" s="78">
        <v>13</v>
      </c>
      <c r="B973" s="79" t="s">
        <v>39</v>
      </c>
      <c r="C973" s="143"/>
      <c r="D973" s="145"/>
      <c r="E973" s="80"/>
      <c r="F973" s="81"/>
      <c r="G973" s="82"/>
      <c r="H973" s="83"/>
      <c r="I973" s="82"/>
      <c r="J973" s="84"/>
      <c r="K973" s="85">
        <f t="shared" si="168"/>
        <v>0</v>
      </c>
      <c r="L973" s="86">
        <f t="shared" si="168"/>
        <v>0</v>
      </c>
      <c r="M973" s="87"/>
      <c r="N973" s="88"/>
      <c r="O973" s="87"/>
      <c r="P973" s="88"/>
      <c r="Q973" s="89"/>
      <c r="R973" s="90"/>
      <c r="S973" s="89"/>
      <c r="T973" s="90"/>
      <c r="U973" s="57">
        <f t="shared" si="169"/>
        <v>0</v>
      </c>
      <c r="V973" s="63">
        <f t="shared" si="169"/>
        <v>0</v>
      </c>
      <c r="W973" s="64">
        <f t="shared" si="170"/>
        <v>0</v>
      </c>
      <c r="X973" s="65">
        <f t="shared" si="171"/>
        <v>0</v>
      </c>
      <c r="Y973" s="66">
        <f t="shared" si="172"/>
        <v>0</v>
      </c>
    </row>
    <row r="974" spans="1:25" ht="29.25" customHeight="1" thickBot="1" x14ac:dyDescent="0.3">
      <c r="A974" s="123" t="s">
        <v>118</v>
      </c>
      <c r="B974" s="124"/>
      <c r="C974" s="91">
        <f>C961</f>
        <v>3373000.1999999997</v>
      </c>
      <c r="D974" s="91">
        <f>D961</f>
        <v>129032.69999999972</v>
      </c>
      <c r="E974" s="92">
        <f>SUM(E961:E973)</f>
        <v>9</v>
      </c>
      <c r="F974" s="93">
        <f>SUM(F961:F973)</f>
        <v>375123.72</v>
      </c>
      <c r="G974" s="92">
        <f>SUM(G961:G973)</f>
        <v>2</v>
      </c>
      <c r="H974" s="93">
        <f>SUM(H961:H973)</f>
        <v>151200</v>
      </c>
      <c r="I974" s="92">
        <f t="shared" ref="I974:V974" si="173">SUM(I961:I973)</f>
        <v>39</v>
      </c>
      <c r="J974" s="93">
        <f t="shared" si="173"/>
        <v>3221800.1999999997</v>
      </c>
      <c r="K974" s="92">
        <f t="shared" si="173"/>
        <v>41</v>
      </c>
      <c r="L974" s="93">
        <f t="shared" si="173"/>
        <v>3373000.1999999997</v>
      </c>
      <c r="M974" s="92">
        <f t="shared" si="173"/>
        <v>0</v>
      </c>
      <c r="N974" s="94">
        <f t="shared" si="173"/>
        <v>0</v>
      </c>
      <c r="O974" s="95">
        <f t="shared" si="173"/>
        <v>0</v>
      </c>
      <c r="P974" s="96">
        <f t="shared" si="173"/>
        <v>0</v>
      </c>
      <c r="Q974" s="95">
        <f t="shared" si="173"/>
        <v>2</v>
      </c>
      <c r="R974" s="97">
        <f t="shared" si="173"/>
        <v>151153</v>
      </c>
      <c r="S974" s="95">
        <f t="shared" si="173"/>
        <v>39</v>
      </c>
      <c r="T974" s="97">
        <f t="shared" si="173"/>
        <v>3092814.5</v>
      </c>
      <c r="U974" s="95">
        <f t="shared" si="173"/>
        <v>41</v>
      </c>
      <c r="V974" s="97">
        <f t="shared" si="173"/>
        <v>3243967.5</v>
      </c>
      <c r="W974" s="98">
        <f>IFERROR(R974/H974,0)</f>
        <v>0.99968915343915343</v>
      </c>
      <c r="X974" s="99">
        <f t="shared" si="171"/>
        <v>0.95996471165406227</v>
      </c>
      <c r="Y974" s="99">
        <f t="shared" si="172"/>
        <v>0.96174542177613875</v>
      </c>
    </row>
    <row r="975" spans="1:25" ht="29.25" customHeight="1" thickBot="1" x14ac:dyDescent="0.3">
      <c r="A975" s="100"/>
      <c r="B975" s="101" t="s">
        <v>28</v>
      </c>
      <c r="C975" s="102"/>
      <c r="D975" s="102"/>
      <c r="E975" s="102"/>
      <c r="F975" s="102"/>
      <c r="G975" s="102"/>
      <c r="H975" s="102"/>
      <c r="I975" s="102"/>
      <c r="J975" s="102"/>
      <c r="K975" s="102"/>
      <c r="L975" s="102"/>
      <c r="M975" s="102"/>
      <c r="N975" s="102"/>
      <c r="O975" s="102"/>
      <c r="P975" s="102"/>
      <c r="Q975" s="102"/>
      <c r="R975" s="102"/>
      <c r="S975" s="102"/>
      <c r="T975" s="102"/>
      <c r="U975" s="102"/>
      <c r="V975" s="103">
        <v>1585757.75</v>
      </c>
      <c r="W975" s="104"/>
      <c r="X975" s="104"/>
      <c r="Y975" s="105"/>
    </row>
    <row r="976" spans="1:25" ht="29.25" customHeight="1" thickBot="1" x14ac:dyDescent="0.45">
      <c r="A976" s="106"/>
      <c r="B976" s="106"/>
      <c r="C976" s="107"/>
      <c r="D976" s="107"/>
      <c r="E976" s="108"/>
      <c r="F976" s="107"/>
      <c r="G976" s="108"/>
      <c r="H976" s="109"/>
      <c r="I976" s="110"/>
      <c r="J976" s="109"/>
      <c r="K976" s="111"/>
      <c r="L976" s="109"/>
      <c r="M976" s="110"/>
      <c r="N976" s="109"/>
      <c r="O976" s="110"/>
      <c r="P976" s="109"/>
      <c r="Q976" s="110"/>
      <c r="R976" s="109"/>
      <c r="S976" s="110"/>
      <c r="T976" s="112" t="s">
        <v>119</v>
      </c>
      <c r="U976" s="113">
        <v>4.4112999999999998</v>
      </c>
      <c r="V976" s="114">
        <f>(V974+P974)/U976</f>
        <v>735376.75968535361</v>
      </c>
      <c r="W976" s="115"/>
      <c r="X976" s="115"/>
      <c r="Y976" s="116"/>
    </row>
    <row r="977" spans="1:25" ht="15.75" thickTop="1" x14ac:dyDescent="0.25">
      <c r="A977" s="125" t="s">
        <v>120</v>
      </c>
      <c r="B977" s="126"/>
      <c r="C977" s="126"/>
      <c r="D977" s="126"/>
      <c r="E977" s="126"/>
      <c r="F977" s="126"/>
      <c r="G977" s="126"/>
      <c r="H977" s="126"/>
      <c r="I977" s="126"/>
      <c r="J977" s="126"/>
      <c r="K977" s="126"/>
      <c r="L977" s="126"/>
      <c r="M977" s="126"/>
      <c r="N977" s="126"/>
      <c r="O977" s="127"/>
      <c r="P977" s="117"/>
      <c r="U977" s="21"/>
    </row>
    <row r="978" spans="1:25" ht="18.75" x14ac:dyDescent="0.3">
      <c r="A978" s="128"/>
      <c r="B978" s="129"/>
      <c r="C978" s="129"/>
      <c r="D978" s="129"/>
      <c r="E978" s="129"/>
      <c r="F978" s="129"/>
      <c r="G978" s="129"/>
      <c r="H978" s="129"/>
      <c r="I978" s="129"/>
      <c r="J978" s="129"/>
      <c r="K978" s="129"/>
      <c r="L978" s="129"/>
      <c r="M978" s="129"/>
      <c r="N978" s="129"/>
      <c r="O978" s="130"/>
      <c r="P978" s="117"/>
      <c r="T978" s="118"/>
      <c r="U978" s="21"/>
    </row>
    <row r="979" spans="1:25" ht="15.75" x14ac:dyDescent="0.25">
      <c r="A979" s="128"/>
      <c r="B979" s="129"/>
      <c r="C979" s="129"/>
      <c r="D979" s="129"/>
      <c r="E979" s="129"/>
      <c r="F979" s="129"/>
      <c r="G979" s="129"/>
      <c r="H979" s="129"/>
      <c r="I979" s="129"/>
      <c r="J979" s="129"/>
      <c r="K979" s="129"/>
      <c r="L979" s="129"/>
      <c r="M979" s="129"/>
      <c r="N979" s="129"/>
      <c r="O979" s="130"/>
      <c r="P979" s="117"/>
      <c r="S979" s="119"/>
      <c r="T979" s="120"/>
      <c r="U979" s="21"/>
    </row>
    <row r="980" spans="1:25" ht="15.75" x14ac:dyDescent="0.25">
      <c r="A980" s="128"/>
      <c r="B980" s="129"/>
      <c r="C980" s="129"/>
      <c r="D980" s="129"/>
      <c r="E980" s="129"/>
      <c r="F980" s="129"/>
      <c r="G980" s="129"/>
      <c r="H980" s="129"/>
      <c r="I980" s="129"/>
      <c r="J980" s="129"/>
      <c r="K980" s="129"/>
      <c r="L980" s="129"/>
      <c r="M980" s="129"/>
      <c r="N980" s="129"/>
      <c r="O980" s="130"/>
      <c r="P980" s="117"/>
      <c r="S980" s="119"/>
      <c r="T980" s="121"/>
      <c r="U980" s="21"/>
    </row>
    <row r="981" spans="1:25" ht="15.75" x14ac:dyDescent="0.25">
      <c r="A981" s="128"/>
      <c r="B981" s="129"/>
      <c r="C981" s="129"/>
      <c r="D981" s="129"/>
      <c r="E981" s="129"/>
      <c r="F981" s="129"/>
      <c r="G981" s="129"/>
      <c r="H981" s="129"/>
      <c r="I981" s="129"/>
      <c r="J981" s="129"/>
      <c r="K981" s="129"/>
      <c r="L981" s="129"/>
      <c r="M981" s="129"/>
      <c r="N981" s="129"/>
      <c r="O981" s="130"/>
      <c r="P981" s="117"/>
      <c r="S981" s="119"/>
      <c r="T981" s="121"/>
      <c r="U981" s="21"/>
    </row>
    <row r="982" spans="1:25" ht="15.75" x14ac:dyDescent="0.25">
      <c r="A982" s="128"/>
      <c r="B982" s="129"/>
      <c r="C982" s="129"/>
      <c r="D982" s="129"/>
      <c r="E982" s="129"/>
      <c r="F982" s="129"/>
      <c r="G982" s="129"/>
      <c r="H982" s="129"/>
      <c r="I982" s="129"/>
      <c r="J982" s="129"/>
      <c r="K982" s="129"/>
      <c r="L982" s="129"/>
      <c r="M982" s="129"/>
      <c r="N982" s="129"/>
      <c r="O982" s="130"/>
      <c r="P982" s="117"/>
      <c r="S982" s="119"/>
      <c r="T982" s="121"/>
      <c r="U982" s="21"/>
    </row>
    <row r="983" spans="1:25" ht="15.75" x14ac:dyDescent="0.25">
      <c r="A983" s="128"/>
      <c r="B983" s="129"/>
      <c r="C983" s="129"/>
      <c r="D983" s="129"/>
      <c r="E983" s="129"/>
      <c r="F983" s="129"/>
      <c r="G983" s="129"/>
      <c r="H983" s="129"/>
      <c r="I983" s="129"/>
      <c r="J983" s="129"/>
      <c r="K983" s="129"/>
      <c r="L983" s="129"/>
      <c r="M983" s="129"/>
      <c r="N983" s="129"/>
      <c r="O983" s="130"/>
      <c r="P983" s="117"/>
      <c r="S983" s="119"/>
      <c r="T983" s="122"/>
      <c r="U983" s="21"/>
    </row>
    <row r="984" spans="1:25" x14ac:dyDescent="0.25">
      <c r="A984" s="128"/>
      <c r="B984" s="129"/>
      <c r="C984" s="129"/>
      <c r="D984" s="129"/>
      <c r="E984" s="129"/>
      <c r="F984" s="129"/>
      <c r="G984" s="129"/>
      <c r="H984" s="129"/>
      <c r="I984" s="129"/>
      <c r="J984" s="129"/>
      <c r="K984" s="129"/>
      <c r="L984" s="129"/>
      <c r="M984" s="129"/>
      <c r="N984" s="129"/>
      <c r="O984" s="130"/>
      <c r="P984" s="117"/>
      <c r="U984" s="21"/>
    </row>
    <row r="985" spans="1:25" ht="15.75" thickBot="1" x14ac:dyDescent="0.3">
      <c r="A985" s="131"/>
      <c r="B985" s="132"/>
      <c r="C985" s="132"/>
      <c r="D985" s="132"/>
      <c r="E985" s="132"/>
      <c r="F985" s="132"/>
      <c r="G985" s="132"/>
      <c r="H985" s="132"/>
      <c r="I985" s="132"/>
      <c r="J985" s="132"/>
      <c r="K985" s="132"/>
      <c r="L985" s="132"/>
      <c r="M985" s="132"/>
      <c r="N985" s="132"/>
      <c r="O985" s="133"/>
      <c r="P985" s="117"/>
      <c r="U985" s="21"/>
    </row>
    <row r="986" spans="1:25" ht="15.75" thickTop="1" x14ac:dyDescent="0.25">
      <c r="K986" s="21"/>
      <c r="U986" s="21"/>
    </row>
    <row r="989" spans="1:25" ht="26.25" x14ac:dyDescent="0.4">
      <c r="A989" s="25"/>
      <c r="B989" s="26" t="s">
        <v>149</v>
      </c>
      <c r="C989" s="27"/>
      <c r="D989" s="27"/>
      <c r="E989" s="27"/>
      <c r="F989" s="28"/>
      <c r="G989" s="27"/>
      <c r="H989" s="28"/>
      <c r="I989" s="29"/>
      <c r="J989" s="28"/>
      <c r="K989" s="29"/>
      <c r="L989" s="28"/>
      <c r="M989" s="29"/>
      <c r="N989" s="28"/>
      <c r="O989" s="27"/>
      <c r="P989" s="28"/>
      <c r="Q989" s="27"/>
      <c r="R989" s="28"/>
      <c r="S989" s="29"/>
      <c r="T989" s="28"/>
      <c r="U989" s="27"/>
      <c r="V989" s="28"/>
      <c r="W989" s="28"/>
      <c r="X989" s="29"/>
      <c r="Y989" s="28"/>
    </row>
    <row r="990" spans="1:25" ht="15.75" thickBot="1" x14ac:dyDescent="0.3"/>
    <row r="991" spans="1:25" ht="52.5" customHeight="1" thickBot="1" x14ac:dyDescent="0.3">
      <c r="A991" s="169" t="s">
        <v>159</v>
      </c>
      <c r="B991" s="170"/>
      <c r="C991" s="173" t="s">
        <v>102</v>
      </c>
      <c r="D991" s="174"/>
      <c r="E991" s="175" t="s">
        <v>0</v>
      </c>
      <c r="F991" s="176"/>
      <c r="G991" s="177" t="s">
        <v>103</v>
      </c>
      <c r="H991" s="177"/>
      <c r="I991" s="177"/>
      <c r="J991" s="177"/>
      <c r="K991" s="177"/>
      <c r="L991" s="178"/>
      <c r="M991" s="179" t="s">
        <v>104</v>
      </c>
      <c r="N991" s="180"/>
      <c r="O991" s="180"/>
      <c r="P991" s="181"/>
      <c r="Q991" s="154" t="s">
        <v>105</v>
      </c>
      <c r="R991" s="152"/>
      <c r="S991" s="152"/>
      <c r="T991" s="152"/>
      <c r="U991" s="152"/>
      <c r="V991" s="153"/>
      <c r="W991" s="155" t="s">
        <v>106</v>
      </c>
      <c r="X991" s="156"/>
      <c r="Y991" s="138"/>
    </row>
    <row r="992" spans="1:25" ht="52.5" customHeight="1" thickBot="1" x14ac:dyDescent="0.3">
      <c r="A992" s="171"/>
      <c r="B992" s="172"/>
      <c r="C992" s="157" t="s">
        <v>107</v>
      </c>
      <c r="D992" s="159" t="s">
        <v>108</v>
      </c>
      <c r="E992" s="161" t="s">
        <v>10</v>
      </c>
      <c r="F992" s="161" t="s">
        <v>11</v>
      </c>
      <c r="G992" s="163" t="s">
        <v>12</v>
      </c>
      <c r="H992" s="165" t="s">
        <v>13</v>
      </c>
      <c r="I992" s="165" t="s">
        <v>14</v>
      </c>
      <c r="J992" s="167" t="s">
        <v>15</v>
      </c>
      <c r="K992" s="146" t="s">
        <v>2</v>
      </c>
      <c r="L992" s="147"/>
      <c r="M992" s="148" t="s">
        <v>109</v>
      </c>
      <c r="N992" s="149"/>
      <c r="O992" s="148" t="s">
        <v>110</v>
      </c>
      <c r="P992" s="149"/>
      <c r="Q992" s="150" t="s">
        <v>111</v>
      </c>
      <c r="R992" s="151"/>
      <c r="S992" s="152" t="s">
        <v>112</v>
      </c>
      <c r="T992" s="153"/>
      <c r="U992" s="154" t="s">
        <v>2</v>
      </c>
      <c r="V992" s="153"/>
      <c r="W992" s="134" t="s">
        <v>113</v>
      </c>
      <c r="X992" s="136" t="s">
        <v>114</v>
      </c>
      <c r="Y992" s="138" t="s">
        <v>115</v>
      </c>
    </row>
    <row r="993" spans="1:25" ht="139.5" customHeight="1" thickBot="1" x14ac:dyDescent="0.3">
      <c r="A993" s="171"/>
      <c r="B993" s="172"/>
      <c r="C993" s="158"/>
      <c r="D993" s="160"/>
      <c r="E993" s="162"/>
      <c r="F993" s="162"/>
      <c r="G993" s="164"/>
      <c r="H993" s="166"/>
      <c r="I993" s="166"/>
      <c r="J993" s="168"/>
      <c r="K993" s="30" t="s">
        <v>16</v>
      </c>
      <c r="L993" s="31" t="s">
        <v>17</v>
      </c>
      <c r="M993" s="32" t="s">
        <v>18</v>
      </c>
      <c r="N993" s="33" t="s">
        <v>19</v>
      </c>
      <c r="O993" s="32" t="s">
        <v>20</v>
      </c>
      <c r="P993" s="33" t="s">
        <v>21</v>
      </c>
      <c r="Q993" s="34" t="s">
        <v>12</v>
      </c>
      <c r="R993" s="35" t="s">
        <v>13</v>
      </c>
      <c r="S993" s="36" t="s">
        <v>22</v>
      </c>
      <c r="T993" s="37" t="s">
        <v>23</v>
      </c>
      <c r="U993" s="38" t="s">
        <v>24</v>
      </c>
      <c r="V993" s="39" t="s">
        <v>25</v>
      </c>
      <c r="W993" s="135"/>
      <c r="X993" s="137"/>
      <c r="Y993" s="139"/>
    </row>
    <row r="994" spans="1:25" ht="38.25" customHeight="1" thickBot="1" x14ac:dyDescent="0.3">
      <c r="A994" s="140">
        <v>1</v>
      </c>
      <c r="B994" s="141"/>
      <c r="C994" s="40">
        <v>2</v>
      </c>
      <c r="D994" s="41">
        <v>3</v>
      </c>
      <c r="E994" s="42">
        <v>4</v>
      </c>
      <c r="F994" s="43">
        <v>5</v>
      </c>
      <c r="G994" s="44">
        <v>6</v>
      </c>
      <c r="H994" s="45">
        <v>7</v>
      </c>
      <c r="I994" s="45">
        <v>8</v>
      </c>
      <c r="J994" s="45">
        <v>9</v>
      </c>
      <c r="K994" s="45">
        <v>10</v>
      </c>
      <c r="L994" s="45">
        <v>11</v>
      </c>
      <c r="M994" s="46">
        <v>12</v>
      </c>
      <c r="N994" s="46">
        <v>13</v>
      </c>
      <c r="O994" s="46">
        <v>14</v>
      </c>
      <c r="P994" s="46">
        <v>15</v>
      </c>
      <c r="Q994" s="47">
        <v>16</v>
      </c>
      <c r="R994" s="47">
        <v>17</v>
      </c>
      <c r="S994" s="47">
        <v>18</v>
      </c>
      <c r="T994" s="47">
        <v>19</v>
      </c>
      <c r="U994" s="47">
        <v>20</v>
      </c>
      <c r="V994" s="47">
        <v>21</v>
      </c>
      <c r="W994" s="48">
        <v>22</v>
      </c>
      <c r="X994" s="48">
        <v>23</v>
      </c>
      <c r="Y994" s="49">
        <v>24</v>
      </c>
    </row>
    <row r="995" spans="1:25" ht="108.75" customHeight="1" x14ac:dyDescent="0.25">
      <c r="A995" s="50">
        <v>1</v>
      </c>
      <c r="B995" s="51" t="s">
        <v>116</v>
      </c>
      <c r="C995" s="142">
        <f>L1008</f>
        <v>2074760.18</v>
      </c>
      <c r="D995" s="144">
        <f>C995-V1008</f>
        <v>211023.51</v>
      </c>
      <c r="E995" s="52"/>
      <c r="F995" s="53"/>
      <c r="G995" s="54"/>
      <c r="H995" s="55"/>
      <c r="I995" s="54"/>
      <c r="J995" s="56"/>
      <c r="K995" s="57">
        <f>G995+I995</f>
        <v>0</v>
      </c>
      <c r="L995" s="58">
        <f>H995+J995</f>
        <v>0</v>
      </c>
      <c r="M995" s="59"/>
      <c r="N995" s="60"/>
      <c r="O995" s="59"/>
      <c r="P995" s="60"/>
      <c r="Q995" s="61"/>
      <c r="R995" s="62"/>
      <c r="S995" s="61"/>
      <c r="T995" s="62"/>
      <c r="U995" s="57">
        <f>Q995+S995</f>
        <v>0</v>
      </c>
      <c r="V995" s="63">
        <f>R995+T995</f>
        <v>0</v>
      </c>
      <c r="W995" s="64">
        <f>IFERROR(R995/H995,0)</f>
        <v>0</v>
      </c>
      <c r="X995" s="65">
        <f>IFERROR((T995+P995)/J995,0)</f>
        <v>0</v>
      </c>
      <c r="Y995" s="66">
        <f>IFERROR((V995+P995)/L995,0)</f>
        <v>0</v>
      </c>
    </row>
    <row r="996" spans="1:25" ht="87" customHeight="1" x14ac:dyDescent="0.25">
      <c r="A996" s="67">
        <v>2</v>
      </c>
      <c r="B996" s="68" t="s">
        <v>54</v>
      </c>
      <c r="C996" s="142"/>
      <c r="D996" s="144"/>
      <c r="E996" s="69">
        <v>0</v>
      </c>
      <c r="F996" s="70">
        <v>0</v>
      </c>
      <c r="G996" s="71">
        <v>0</v>
      </c>
      <c r="H996" s="72">
        <v>0</v>
      </c>
      <c r="I996" s="71">
        <v>66</v>
      </c>
      <c r="J996" s="73">
        <v>1690905.66</v>
      </c>
      <c r="K996" s="57">
        <f t="shared" ref="K996:L1007" si="174">G996+I996</f>
        <v>66</v>
      </c>
      <c r="L996" s="58">
        <f t="shared" si="174"/>
        <v>1690905.66</v>
      </c>
      <c r="M996" s="74">
        <v>0</v>
      </c>
      <c r="N996" s="75">
        <v>0</v>
      </c>
      <c r="O996" s="74">
        <v>0</v>
      </c>
      <c r="P996" s="75">
        <v>0</v>
      </c>
      <c r="Q996" s="76">
        <v>0</v>
      </c>
      <c r="R996" s="77">
        <v>0</v>
      </c>
      <c r="S996" s="76">
        <v>63</v>
      </c>
      <c r="T996" s="77">
        <v>1524020.69</v>
      </c>
      <c r="U996" s="57">
        <f t="shared" ref="U996:V1007" si="175">Q996+S996</f>
        <v>63</v>
      </c>
      <c r="V996" s="63">
        <f>R996+T996</f>
        <v>1524020.69</v>
      </c>
      <c r="W996" s="64">
        <f t="shared" ref="W996:W1007" si="176">IFERROR(R996/H996,0)</f>
        <v>0</v>
      </c>
      <c r="X996" s="65">
        <f t="shared" ref="X996:X1008" si="177">IFERROR((T996+P996)/J996,0)</f>
        <v>0.90130438737782692</v>
      </c>
      <c r="Y996" s="66">
        <f t="shared" ref="Y996:Y1008" si="178">IFERROR((V996+P996)/L996,0)</f>
        <v>0.90130438737782692</v>
      </c>
    </row>
    <row r="997" spans="1:25" ht="85.5" customHeight="1" x14ac:dyDescent="0.25">
      <c r="A997" s="67">
        <v>3</v>
      </c>
      <c r="B997" s="68" t="s">
        <v>172</v>
      </c>
      <c r="C997" s="142"/>
      <c r="D997" s="144"/>
      <c r="E997" s="69"/>
      <c r="F997" s="70"/>
      <c r="G997" s="71"/>
      <c r="H997" s="72"/>
      <c r="I997" s="71"/>
      <c r="J997" s="73"/>
      <c r="K997" s="57">
        <f t="shared" si="174"/>
        <v>0</v>
      </c>
      <c r="L997" s="58">
        <f t="shared" si="174"/>
        <v>0</v>
      </c>
      <c r="M997" s="74"/>
      <c r="N997" s="75"/>
      <c r="O997" s="74"/>
      <c r="P997" s="75"/>
      <c r="Q997" s="76"/>
      <c r="R997" s="77"/>
      <c r="S997" s="76"/>
      <c r="T997" s="77"/>
      <c r="U997" s="57">
        <f t="shared" si="175"/>
        <v>0</v>
      </c>
      <c r="V997" s="63">
        <f t="shared" si="175"/>
        <v>0</v>
      </c>
      <c r="W997" s="64">
        <f t="shared" si="176"/>
        <v>0</v>
      </c>
      <c r="X997" s="65">
        <f t="shared" si="177"/>
        <v>0</v>
      </c>
      <c r="Y997" s="66">
        <f t="shared" si="178"/>
        <v>0</v>
      </c>
    </row>
    <row r="998" spans="1:25" ht="137.25" customHeight="1" x14ac:dyDescent="0.25">
      <c r="A998" s="67">
        <v>4</v>
      </c>
      <c r="B998" s="68" t="s">
        <v>32</v>
      </c>
      <c r="C998" s="142"/>
      <c r="D998" s="144"/>
      <c r="E998" s="69"/>
      <c r="F998" s="70"/>
      <c r="G998" s="71"/>
      <c r="H998" s="72"/>
      <c r="I998" s="71"/>
      <c r="J998" s="73"/>
      <c r="K998" s="57">
        <f t="shared" si="174"/>
        <v>0</v>
      </c>
      <c r="L998" s="58">
        <f t="shared" si="174"/>
        <v>0</v>
      </c>
      <c r="M998" s="74"/>
      <c r="N998" s="75"/>
      <c r="O998" s="74"/>
      <c r="P998" s="75"/>
      <c r="Q998" s="76"/>
      <c r="R998" s="77"/>
      <c r="S998" s="76"/>
      <c r="T998" s="77"/>
      <c r="U998" s="57">
        <f t="shared" si="175"/>
        <v>0</v>
      </c>
      <c r="V998" s="63">
        <f t="shared" si="175"/>
        <v>0</v>
      </c>
      <c r="W998" s="64">
        <f t="shared" si="176"/>
        <v>0</v>
      </c>
      <c r="X998" s="65">
        <f t="shared" si="177"/>
        <v>0</v>
      </c>
      <c r="Y998" s="66">
        <f t="shared" si="178"/>
        <v>0</v>
      </c>
    </row>
    <row r="999" spans="1:25" ht="171.75" customHeight="1" x14ac:dyDescent="0.25">
      <c r="A999" s="67">
        <v>5</v>
      </c>
      <c r="B999" s="68" t="s">
        <v>71</v>
      </c>
      <c r="C999" s="142"/>
      <c r="D999" s="144"/>
      <c r="E999" s="69">
        <v>11</v>
      </c>
      <c r="F999" s="70">
        <v>262570.65999999997</v>
      </c>
      <c r="G999" s="71">
        <v>4</v>
      </c>
      <c r="H999" s="72">
        <v>118496.53</v>
      </c>
      <c r="I999" s="71">
        <v>11</v>
      </c>
      <c r="J999" s="73">
        <v>265357.99</v>
      </c>
      <c r="K999" s="57">
        <f t="shared" si="174"/>
        <v>15</v>
      </c>
      <c r="L999" s="58">
        <f t="shared" si="174"/>
        <v>383854.52</v>
      </c>
      <c r="M999" s="74">
        <v>0</v>
      </c>
      <c r="N999" s="75">
        <v>0</v>
      </c>
      <c r="O999" s="74">
        <v>0</v>
      </c>
      <c r="P999" s="75">
        <v>0</v>
      </c>
      <c r="Q999" s="76">
        <v>4</v>
      </c>
      <c r="R999" s="77">
        <v>110611.84</v>
      </c>
      <c r="S999" s="76">
        <v>12</v>
      </c>
      <c r="T999" s="77">
        <v>229104.13999999998</v>
      </c>
      <c r="U999" s="57">
        <f t="shared" si="175"/>
        <v>16</v>
      </c>
      <c r="V999" s="63">
        <f t="shared" si="175"/>
        <v>339715.98</v>
      </c>
      <c r="W999" s="64">
        <f t="shared" si="176"/>
        <v>0.93346058319176095</v>
      </c>
      <c r="X999" s="65">
        <f t="shared" si="177"/>
        <v>0.86337758286456723</v>
      </c>
      <c r="Y999" s="66">
        <f t="shared" si="178"/>
        <v>0.88501232185568623</v>
      </c>
    </row>
    <row r="1000" spans="1:25" ht="116.25" customHeight="1" x14ac:dyDescent="0.25">
      <c r="A1000" s="67">
        <v>6</v>
      </c>
      <c r="B1000" s="68" t="s">
        <v>33</v>
      </c>
      <c r="C1000" s="142"/>
      <c r="D1000" s="144"/>
      <c r="E1000" s="69"/>
      <c r="F1000" s="70"/>
      <c r="G1000" s="71"/>
      <c r="H1000" s="72"/>
      <c r="I1000" s="71"/>
      <c r="J1000" s="73"/>
      <c r="K1000" s="57">
        <f t="shared" si="174"/>
        <v>0</v>
      </c>
      <c r="L1000" s="58">
        <f t="shared" si="174"/>
        <v>0</v>
      </c>
      <c r="M1000" s="74"/>
      <c r="N1000" s="75"/>
      <c r="O1000" s="74"/>
      <c r="P1000" s="75"/>
      <c r="Q1000" s="76"/>
      <c r="R1000" s="77"/>
      <c r="S1000" s="76"/>
      <c r="T1000" s="77"/>
      <c r="U1000" s="57">
        <f t="shared" si="175"/>
        <v>0</v>
      </c>
      <c r="V1000" s="63">
        <f t="shared" si="175"/>
        <v>0</v>
      </c>
      <c r="W1000" s="64">
        <f t="shared" si="176"/>
        <v>0</v>
      </c>
      <c r="X1000" s="65">
        <f t="shared" si="177"/>
        <v>0</v>
      </c>
      <c r="Y1000" s="66">
        <f t="shared" si="178"/>
        <v>0</v>
      </c>
    </row>
    <row r="1001" spans="1:25" ht="65.25" customHeight="1" x14ac:dyDescent="0.25">
      <c r="A1001" s="67">
        <v>7</v>
      </c>
      <c r="B1001" s="68" t="s">
        <v>34</v>
      </c>
      <c r="C1001" s="142"/>
      <c r="D1001" s="144"/>
      <c r="E1001" s="69"/>
      <c r="F1001" s="70"/>
      <c r="G1001" s="71"/>
      <c r="H1001" s="72"/>
      <c r="I1001" s="71"/>
      <c r="J1001" s="73"/>
      <c r="K1001" s="57">
        <f t="shared" si="174"/>
        <v>0</v>
      </c>
      <c r="L1001" s="58">
        <f t="shared" si="174"/>
        <v>0</v>
      </c>
      <c r="M1001" s="74"/>
      <c r="N1001" s="75"/>
      <c r="O1001" s="74"/>
      <c r="P1001" s="75"/>
      <c r="Q1001" s="76"/>
      <c r="R1001" s="77"/>
      <c r="S1001" s="76"/>
      <c r="T1001" s="77"/>
      <c r="U1001" s="57">
        <f t="shared" si="175"/>
        <v>0</v>
      </c>
      <c r="V1001" s="63">
        <f t="shared" si="175"/>
        <v>0</v>
      </c>
      <c r="W1001" s="64">
        <f t="shared" si="176"/>
        <v>0</v>
      </c>
      <c r="X1001" s="65">
        <f t="shared" si="177"/>
        <v>0</v>
      </c>
      <c r="Y1001" s="66">
        <f t="shared" si="178"/>
        <v>0</v>
      </c>
    </row>
    <row r="1002" spans="1:25" ht="59.25" customHeight="1" x14ac:dyDescent="0.25">
      <c r="A1002" s="67">
        <v>8</v>
      </c>
      <c r="B1002" s="68" t="s">
        <v>117</v>
      </c>
      <c r="C1002" s="142"/>
      <c r="D1002" s="144"/>
      <c r="E1002" s="69"/>
      <c r="F1002" s="70"/>
      <c r="G1002" s="71"/>
      <c r="H1002" s="72"/>
      <c r="I1002" s="71"/>
      <c r="J1002" s="73"/>
      <c r="K1002" s="57">
        <f t="shared" si="174"/>
        <v>0</v>
      </c>
      <c r="L1002" s="58">
        <f t="shared" si="174"/>
        <v>0</v>
      </c>
      <c r="M1002" s="74"/>
      <c r="N1002" s="75"/>
      <c r="O1002" s="74"/>
      <c r="P1002" s="75"/>
      <c r="Q1002" s="76"/>
      <c r="R1002" s="77"/>
      <c r="S1002" s="76"/>
      <c r="T1002" s="77"/>
      <c r="U1002" s="57">
        <f t="shared" si="175"/>
        <v>0</v>
      </c>
      <c r="V1002" s="63">
        <f t="shared" si="175"/>
        <v>0</v>
      </c>
      <c r="W1002" s="64">
        <f t="shared" si="176"/>
        <v>0</v>
      </c>
      <c r="X1002" s="65">
        <f t="shared" si="177"/>
        <v>0</v>
      </c>
      <c r="Y1002" s="66">
        <f t="shared" si="178"/>
        <v>0</v>
      </c>
    </row>
    <row r="1003" spans="1:25" ht="71.25" customHeight="1" x14ac:dyDescent="0.25">
      <c r="A1003" s="67">
        <v>9</v>
      </c>
      <c r="B1003" s="68" t="s">
        <v>35</v>
      </c>
      <c r="C1003" s="142"/>
      <c r="D1003" s="144"/>
      <c r="E1003" s="69"/>
      <c r="F1003" s="70"/>
      <c r="G1003" s="71"/>
      <c r="H1003" s="72"/>
      <c r="I1003" s="71"/>
      <c r="J1003" s="73"/>
      <c r="K1003" s="57">
        <f t="shared" si="174"/>
        <v>0</v>
      </c>
      <c r="L1003" s="58">
        <f t="shared" si="174"/>
        <v>0</v>
      </c>
      <c r="M1003" s="74"/>
      <c r="N1003" s="75"/>
      <c r="O1003" s="74"/>
      <c r="P1003" s="75"/>
      <c r="Q1003" s="76"/>
      <c r="R1003" s="77"/>
      <c r="S1003" s="76"/>
      <c r="T1003" s="77"/>
      <c r="U1003" s="57">
        <f t="shared" si="175"/>
        <v>0</v>
      </c>
      <c r="V1003" s="63">
        <f t="shared" si="175"/>
        <v>0</v>
      </c>
      <c r="W1003" s="64">
        <f t="shared" si="176"/>
        <v>0</v>
      </c>
      <c r="X1003" s="65">
        <f t="shared" si="177"/>
        <v>0</v>
      </c>
      <c r="Y1003" s="66">
        <f t="shared" si="178"/>
        <v>0</v>
      </c>
    </row>
    <row r="1004" spans="1:25" ht="92.25" customHeight="1" x14ac:dyDescent="0.25">
      <c r="A1004" s="67">
        <v>10</v>
      </c>
      <c r="B1004" s="68" t="s">
        <v>36</v>
      </c>
      <c r="C1004" s="142"/>
      <c r="D1004" s="144"/>
      <c r="E1004" s="69"/>
      <c r="F1004" s="70"/>
      <c r="G1004" s="71"/>
      <c r="H1004" s="72"/>
      <c r="I1004" s="71"/>
      <c r="J1004" s="73"/>
      <c r="K1004" s="57">
        <f t="shared" si="174"/>
        <v>0</v>
      </c>
      <c r="L1004" s="58">
        <f t="shared" si="174"/>
        <v>0</v>
      </c>
      <c r="M1004" s="74"/>
      <c r="N1004" s="75"/>
      <c r="O1004" s="74"/>
      <c r="P1004" s="75"/>
      <c r="Q1004" s="76"/>
      <c r="R1004" s="77"/>
      <c r="S1004" s="76"/>
      <c r="T1004" s="77"/>
      <c r="U1004" s="57">
        <f t="shared" si="175"/>
        <v>0</v>
      </c>
      <c r="V1004" s="63">
        <f t="shared" si="175"/>
        <v>0</v>
      </c>
      <c r="W1004" s="64">
        <f t="shared" si="176"/>
        <v>0</v>
      </c>
      <c r="X1004" s="65">
        <f t="shared" si="177"/>
        <v>0</v>
      </c>
      <c r="Y1004" s="66">
        <f t="shared" si="178"/>
        <v>0</v>
      </c>
    </row>
    <row r="1005" spans="1:25" ht="153.75" customHeight="1" x14ac:dyDescent="0.25">
      <c r="A1005" s="67">
        <v>11</v>
      </c>
      <c r="B1005" s="68" t="s">
        <v>37</v>
      </c>
      <c r="C1005" s="142"/>
      <c r="D1005" s="144"/>
      <c r="E1005" s="69"/>
      <c r="F1005" s="70"/>
      <c r="G1005" s="71"/>
      <c r="H1005" s="72"/>
      <c r="I1005" s="71"/>
      <c r="J1005" s="73"/>
      <c r="K1005" s="57">
        <f t="shared" si="174"/>
        <v>0</v>
      </c>
      <c r="L1005" s="58">
        <f t="shared" si="174"/>
        <v>0</v>
      </c>
      <c r="M1005" s="74"/>
      <c r="N1005" s="75"/>
      <c r="O1005" s="74"/>
      <c r="P1005" s="75"/>
      <c r="Q1005" s="76"/>
      <c r="R1005" s="77"/>
      <c r="S1005" s="76"/>
      <c r="T1005" s="77"/>
      <c r="U1005" s="57">
        <f t="shared" si="175"/>
        <v>0</v>
      </c>
      <c r="V1005" s="63">
        <f t="shared" si="175"/>
        <v>0</v>
      </c>
      <c r="W1005" s="64">
        <f t="shared" si="176"/>
        <v>0</v>
      </c>
      <c r="X1005" s="65">
        <f t="shared" si="177"/>
        <v>0</v>
      </c>
      <c r="Y1005" s="66">
        <f t="shared" si="178"/>
        <v>0</v>
      </c>
    </row>
    <row r="1006" spans="1:25" ht="87" customHeight="1" x14ac:dyDescent="0.25">
      <c r="A1006" s="67">
        <v>12</v>
      </c>
      <c r="B1006" s="68" t="s">
        <v>38</v>
      </c>
      <c r="C1006" s="142"/>
      <c r="D1006" s="144"/>
      <c r="E1006" s="69"/>
      <c r="F1006" s="70"/>
      <c r="G1006" s="71"/>
      <c r="H1006" s="72"/>
      <c r="I1006" s="71"/>
      <c r="J1006" s="73"/>
      <c r="K1006" s="57">
        <f t="shared" si="174"/>
        <v>0</v>
      </c>
      <c r="L1006" s="58">
        <f t="shared" si="174"/>
        <v>0</v>
      </c>
      <c r="M1006" s="74"/>
      <c r="N1006" s="75"/>
      <c r="O1006" s="74"/>
      <c r="P1006" s="75"/>
      <c r="Q1006" s="76"/>
      <c r="R1006" s="77"/>
      <c r="S1006" s="76"/>
      <c r="T1006" s="77"/>
      <c r="U1006" s="57">
        <f t="shared" si="175"/>
        <v>0</v>
      </c>
      <c r="V1006" s="63">
        <f t="shared" si="175"/>
        <v>0</v>
      </c>
      <c r="W1006" s="64">
        <f t="shared" si="176"/>
        <v>0</v>
      </c>
      <c r="X1006" s="65">
        <f t="shared" si="177"/>
        <v>0</v>
      </c>
      <c r="Y1006" s="66">
        <f t="shared" si="178"/>
        <v>0</v>
      </c>
    </row>
    <row r="1007" spans="1:25" ht="62.25" customHeight="1" thickBot="1" x14ac:dyDescent="0.3">
      <c r="A1007" s="78">
        <v>13</v>
      </c>
      <c r="B1007" s="79" t="s">
        <v>39</v>
      </c>
      <c r="C1007" s="143"/>
      <c r="D1007" s="145"/>
      <c r="E1007" s="80"/>
      <c r="F1007" s="81"/>
      <c r="G1007" s="82"/>
      <c r="H1007" s="83"/>
      <c r="I1007" s="82"/>
      <c r="J1007" s="84"/>
      <c r="K1007" s="85">
        <f t="shared" si="174"/>
        <v>0</v>
      </c>
      <c r="L1007" s="86">
        <f t="shared" si="174"/>
        <v>0</v>
      </c>
      <c r="M1007" s="87"/>
      <c r="N1007" s="88"/>
      <c r="O1007" s="87"/>
      <c r="P1007" s="88"/>
      <c r="Q1007" s="89"/>
      <c r="R1007" s="90"/>
      <c r="S1007" s="89"/>
      <c r="T1007" s="90"/>
      <c r="U1007" s="57">
        <f t="shared" si="175"/>
        <v>0</v>
      </c>
      <c r="V1007" s="63">
        <f t="shared" si="175"/>
        <v>0</v>
      </c>
      <c r="W1007" s="64">
        <f t="shared" si="176"/>
        <v>0</v>
      </c>
      <c r="X1007" s="65">
        <f t="shared" si="177"/>
        <v>0</v>
      </c>
      <c r="Y1007" s="66">
        <f t="shared" si="178"/>
        <v>0</v>
      </c>
    </row>
    <row r="1008" spans="1:25" ht="29.25" customHeight="1" thickBot="1" x14ac:dyDescent="0.3">
      <c r="A1008" s="123" t="s">
        <v>118</v>
      </c>
      <c r="B1008" s="124"/>
      <c r="C1008" s="91">
        <f>C995</f>
        <v>2074760.18</v>
      </c>
      <c r="D1008" s="91">
        <f>D995</f>
        <v>211023.51</v>
      </c>
      <c r="E1008" s="92">
        <f>SUM(E995:E1007)</f>
        <v>11</v>
      </c>
      <c r="F1008" s="93">
        <f>SUM(F995:F1007)</f>
        <v>262570.65999999997</v>
      </c>
      <c r="G1008" s="92">
        <f>SUM(G995:G1007)</f>
        <v>4</v>
      </c>
      <c r="H1008" s="93">
        <f>SUM(H995:H1007)</f>
        <v>118496.53</v>
      </c>
      <c r="I1008" s="92">
        <f t="shared" ref="I1008:V1008" si="179">SUM(I995:I1007)</f>
        <v>77</v>
      </c>
      <c r="J1008" s="93">
        <f t="shared" si="179"/>
        <v>1956263.65</v>
      </c>
      <c r="K1008" s="92">
        <f t="shared" si="179"/>
        <v>81</v>
      </c>
      <c r="L1008" s="93">
        <f t="shared" si="179"/>
        <v>2074760.18</v>
      </c>
      <c r="M1008" s="92">
        <f t="shared" si="179"/>
        <v>0</v>
      </c>
      <c r="N1008" s="94">
        <f t="shared" si="179"/>
        <v>0</v>
      </c>
      <c r="O1008" s="95">
        <f t="shared" si="179"/>
        <v>0</v>
      </c>
      <c r="P1008" s="96">
        <f t="shared" si="179"/>
        <v>0</v>
      </c>
      <c r="Q1008" s="95">
        <f t="shared" si="179"/>
        <v>4</v>
      </c>
      <c r="R1008" s="97">
        <f t="shared" si="179"/>
        <v>110611.84</v>
      </c>
      <c r="S1008" s="95">
        <f t="shared" si="179"/>
        <v>75</v>
      </c>
      <c r="T1008" s="97">
        <f t="shared" si="179"/>
        <v>1753124.8299999998</v>
      </c>
      <c r="U1008" s="95">
        <f t="shared" si="179"/>
        <v>79</v>
      </c>
      <c r="V1008" s="97">
        <f t="shared" si="179"/>
        <v>1863736.67</v>
      </c>
      <c r="W1008" s="98">
        <f>IFERROR(R1008/H1008,0)</f>
        <v>0.93346058319176095</v>
      </c>
      <c r="X1008" s="99">
        <f t="shared" si="177"/>
        <v>0.89615979420769787</v>
      </c>
      <c r="Y1008" s="99">
        <f t="shared" si="178"/>
        <v>0.89829016768579006</v>
      </c>
    </row>
    <row r="1009" spans="1:25" ht="29.25" customHeight="1" thickBot="1" x14ac:dyDescent="0.3">
      <c r="A1009" s="100"/>
      <c r="B1009" s="101" t="s">
        <v>28</v>
      </c>
      <c r="C1009" s="102"/>
      <c r="D1009" s="102"/>
      <c r="E1009" s="102"/>
      <c r="F1009" s="102"/>
      <c r="G1009" s="102"/>
      <c r="H1009" s="102"/>
      <c r="I1009" s="102"/>
      <c r="J1009" s="102"/>
      <c r="K1009" s="102"/>
      <c r="L1009" s="102"/>
      <c r="M1009" s="102"/>
      <c r="N1009" s="102"/>
      <c r="O1009" s="102"/>
      <c r="P1009" s="102"/>
      <c r="Q1009" s="102"/>
      <c r="R1009" s="102"/>
      <c r="S1009" s="102"/>
      <c r="T1009" s="102"/>
      <c r="U1009" s="102"/>
      <c r="V1009" s="103">
        <v>1318800.6100000001</v>
      </c>
      <c r="W1009" s="104"/>
      <c r="X1009" s="104"/>
      <c r="Y1009" s="105"/>
    </row>
    <row r="1010" spans="1:25" ht="29.25" customHeight="1" thickBot="1" x14ac:dyDescent="0.45">
      <c r="A1010" s="106"/>
      <c r="B1010" s="106"/>
      <c r="C1010" s="107"/>
      <c r="D1010" s="107"/>
      <c r="E1010" s="108"/>
      <c r="F1010" s="107"/>
      <c r="G1010" s="108"/>
      <c r="H1010" s="109"/>
      <c r="I1010" s="110"/>
      <c r="J1010" s="109"/>
      <c r="K1010" s="111"/>
      <c r="L1010" s="109"/>
      <c r="M1010" s="110"/>
      <c r="N1010" s="109"/>
      <c r="O1010" s="110"/>
      <c r="P1010" s="109"/>
      <c r="Q1010" s="110"/>
      <c r="R1010" s="109"/>
      <c r="S1010" s="110"/>
      <c r="T1010" s="112" t="s">
        <v>119</v>
      </c>
      <c r="U1010" s="113">
        <v>4.4112999999999998</v>
      </c>
      <c r="V1010" s="114">
        <f>(V1008+P1008)/U1010</f>
        <v>422491.48096932878</v>
      </c>
      <c r="W1010" s="115"/>
      <c r="X1010" s="115"/>
      <c r="Y1010" s="116"/>
    </row>
    <row r="1011" spans="1:25" ht="15.75" thickTop="1" x14ac:dyDescent="0.25">
      <c r="A1011" s="125" t="s">
        <v>182</v>
      </c>
      <c r="B1011" s="126"/>
      <c r="C1011" s="126"/>
      <c r="D1011" s="126"/>
      <c r="E1011" s="126"/>
      <c r="F1011" s="126"/>
      <c r="G1011" s="126"/>
      <c r="H1011" s="126"/>
      <c r="I1011" s="126"/>
      <c r="J1011" s="126"/>
      <c r="K1011" s="126"/>
      <c r="L1011" s="126"/>
      <c r="M1011" s="126"/>
      <c r="N1011" s="126"/>
      <c r="O1011" s="127"/>
      <c r="P1011" s="117"/>
      <c r="U1011" s="21"/>
    </row>
    <row r="1012" spans="1:25" ht="18.75" x14ac:dyDescent="0.3">
      <c r="A1012" s="128"/>
      <c r="B1012" s="129"/>
      <c r="C1012" s="129"/>
      <c r="D1012" s="129"/>
      <c r="E1012" s="129"/>
      <c r="F1012" s="129"/>
      <c r="G1012" s="129"/>
      <c r="H1012" s="129"/>
      <c r="I1012" s="129"/>
      <c r="J1012" s="129"/>
      <c r="K1012" s="129"/>
      <c r="L1012" s="129"/>
      <c r="M1012" s="129"/>
      <c r="N1012" s="129"/>
      <c r="O1012" s="130"/>
      <c r="P1012" s="117"/>
      <c r="T1012" s="118"/>
      <c r="U1012" s="21"/>
    </row>
    <row r="1013" spans="1:25" ht="15.75" x14ac:dyDescent="0.25">
      <c r="A1013" s="128"/>
      <c r="B1013" s="129"/>
      <c r="C1013" s="129"/>
      <c r="D1013" s="129"/>
      <c r="E1013" s="129"/>
      <c r="F1013" s="129"/>
      <c r="G1013" s="129"/>
      <c r="H1013" s="129"/>
      <c r="I1013" s="129"/>
      <c r="J1013" s="129"/>
      <c r="K1013" s="129"/>
      <c r="L1013" s="129"/>
      <c r="M1013" s="129"/>
      <c r="N1013" s="129"/>
      <c r="O1013" s="130"/>
      <c r="P1013" s="117"/>
      <c r="S1013" s="119"/>
      <c r="T1013" s="120"/>
      <c r="U1013" s="21"/>
    </row>
    <row r="1014" spans="1:25" ht="15.75" x14ac:dyDescent="0.25">
      <c r="A1014" s="128"/>
      <c r="B1014" s="129"/>
      <c r="C1014" s="129"/>
      <c r="D1014" s="129"/>
      <c r="E1014" s="129"/>
      <c r="F1014" s="129"/>
      <c r="G1014" s="129"/>
      <c r="H1014" s="129"/>
      <c r="I1014" s="129"/>
      <c r="J1014" s="129"/>
      <c r="K1014" s="129"/>
      <c r="L1014" s="129"/>
      <c r="M1014" s="129"/>
      <c r="N1014" s="129"/>
      <c r="O1014" s="130"/>
      <c r="P1014" s="117"/>
      <c r="S1014" s="119"/>
      <c r="T1014" s="121"/>
      <c r="U1014" s="21"/>
    </row>
    <row r="1015" spans="1:25" ht="15.75" x14ac:dyDescent="0.25">
      <c r="A1015" s="128"/>
      <c r="B1015" s="129"/>
      <c r="C1015" s="129"/>
      <c r="D1015" s="129"/>
      <c r="E1015" s="129"/>
      <c r="F1015" s="129"/>
      <c r="G1015" s="129"/>
      <c r="H1015" s="129"/>
      <c r="I1015" s="129"/>
      <c r="J1015" s="129"/>
      <c r="K1015" s="129"/>
      <c r="L1015" s="129"/>
      <c r="M1015" s="129"/>
      <c r="N1015" s="129"/>
      <c r="O1015" s="130"/>
      <c r="P1015" s="117"/>
      <c r="S1015" s="119"/>
      <c r="T1015" s="121"/>
      <c r="U1015" s="21"/>
    </row>
    <row r="1016" spans="1:25" ht="15.75" x14ac:dyDescent="0.25">
      <c r="A1016" s="128"/>
      <c r="B1016" s="129"/>
      <c r="C1016" s="129"/>
      <c r="D1016" s="129"/>
      <c r="E1016" s="129"/>
      <c r="F1016" s="129"/>
      <c r="G1016" s="129"/>
      <c r="H1016" s="129"/>
      <c r="I1016" s="129"/>
      <c r="J1016" s="129"/>
      <c r="K1016" s="129"/>
      <c r="L1016" s="129"/>
      <c r="M1016" s="129"/>
      <c r="N1016" s="129"/>
      <c r="O1016" s="130"/>
      <c r="P1016" s="117"/>
      <c r="S1016" s="119"/>
      <c r="T1016" s="121"/>
      <c r="U1016" s="21"/>
    </row>
    <row r="1017" spans="1:25" ht="15.75" x14ac:dyDescent="0.25">
      <c r="A1017" s="128"/>
      <c r="B1017" s="129"/>
      <c r="C1017" s="129"/>
      <c r="D1017" s="129"/>
      <c r="E1017" s="129"/>
      <c r="F1017" s="129"/>
      <c r="G1017" s="129"/>
      <c r="H1017" s="129"/>
      <c r="I1017" s="129"/>
      <c r="J1017" s="129"/>
      <c r="K1017" s="129"/>
      <c r="L1017" s="129"/>
      <c r="M1017" s="129"/>
      <c r="N1017" s="129"/>
      <c r="O1017" s="130"/>
      <c r="P1017" s="117"/>
      <c r="S1017" s="119"/>
      <c r="T1017" s="122"/>
      <c r="U1017" s="21"/>
    </row>
    <row r="1018" spans="1:25" x14ac:dyDescent="0.25">
      <c r="A1018" s="128"/>
      <c r="B1018" s="129"/>
      <c r="C1018" s="129"/>
      <c r="D1018" s="129"/>
      <c r="E1018" s="129"/>
      <c r="F1018" s="129"/>
      <c r="G1018" s="129"/>
      <c r="H1018" s="129"/>
      <c r="I1018" s="129"/>
      <c r="J1018" s="129"/>
      <c r="K1018" s="129"/>
      <c r="L1018" s="129"/>
      <c r="M1018" s="129"/>
      <c r="N1018" s="129"/>
      <c r="O1018" s="130"/>
      <c r="P1018" s="117"/>
      <c r="U1018" s="21"/>
    </row>
    <row r="1019" spans="1:25" ht="15.75" thickBot="1" x14ac:dyDescent="0.3">
      <c r="A1019" s="131"/>
      <c r="B1019" s="132"/>
      <c r="C1019" s="132"/>
      <c r="D1019" s="132"/>
      <c r="E1019" s="132"/>
      <c r="F1019" s="132"/>
      <c r="G1019" s="132"/>
      <c r="H1019" s="132"/>
      <c r="I1019" s="132"/>
      <c r="J1019" s="132"/>
      <c r="K1019" s="132"/>
      <c r="L1019" s="132"/>
      <c r="M1019" s="132"/>
      <c r="N1019" s="132"/>
      <c r="O1019" s="133"/>
      <c r="P1019" s="117"/>
      <c r="U1019" s="21"/>
    </row>
    <row r="1020" spans="1:25" ht="15.75" thickTop="1" x14ac:dyDescent="0.25">
      <c r="K1020" s="21"/>
      <c r="U1020" s="21"/>
    </row>
    <row r="1023" spans="1:25" ht="26.25" x14ac:dyDescent="0.4">
      <c r="A1023" s="25"/>
      <c r="B1023" s="26" t="s">
        <v>150</v>
      </c>
      <c r="C1023" s="27"/>
      <c r="D1023" s="27"/>
      <c r="E1023" s="27"/>
      <c r="F1023" s="28"/>
      <c r="G1023" s="27"/>
      <c r="H1023" s="28"/>
      <c r="I1023" s="29"/>
      <c r="J1023" s="28"/>
      <c r="K1023" s="29"/>
      <c r="L1023" s="28"/>
      <c r="M1023" s="29"/>
      <c r="N1023" s="28"/>
      <c r="O1023" s="27"/>
      <c r="P1023" s="28"/>
      <c r="Q1023" s="27"/>
      <c r="R1023" s="28"/>
      <c r="S1023" s="29"/>
      <c r="T1023" s="28"/>
      <c r="U1023" s="27"/>
      <c r="V1023" s="28"/>
      <c r="W1023" s="28"/>
      <c r="X1023" s="29"/>
      <c r="Y1023" s="28"/>
    </row>
    <row r="1024" spans="1:25" ht="15.75" thickBot="1" x14ac:dyDescent="0.3"/>
    <row r="1025" spans="1:25" ht="52.5" customHeight="1" thickBot="1" x14ac:dyDescent="0.3">
      <c r="A1025" s="169" t="s">
        <v>159</v>
      </c>
      <c r="B1025" s="170"/>
      <c r="C1025" s="173" t="s">
        <v>102</v>
      </c>
      <c r="D1025" s="174"/>
      <c r="E1025" s="175" t="s">
        <v>0</v>
      </c>
      <c r="F1025" s="176"/>
      <c r="G1025" s="177" t="s">
        <v>103</v>
      </c>
      <c r="H1025" s="177"/>
      <c r="I1025" s="177"/>
      <c r="J1025" s="177"/>
      <c r="K1025" s="177"/>
      <c r="L1025" s="178"/>
      <c r="M1025" s="179" t="s">
        <v>104</v>
      </c>
      <c r="N1025" s="180"/>
      <c r="O1025" s="180"/>
      <c r="P1025" s="181"/>
      <c r="Q1025" s="154" t="s">
        <v>105</v>
      </c>
      <c r="R1025" s="152"/>
      <c r="S1025" s="152"/>
      <c r="T1025" s="152"/>
      <c r="U1025" s="152"/>
      <c r="V1025" s="153"/>
      <c r="W1025" s="155" t="s">
        <v>106</v>
      </c>
      <c r="X1025" s="156"/>
      <c r="Y1025" s="138"/>
    </row>
    <row r="1026" spans="1:25" ht="52.5" customHeight="1" thickBot="1" x14ac:dyDescent="0.3">
      <c r="A1026" s="171"/>
      <c r="B1026" s="172"/>
      <c r="C1026" s="157" t="s">
        <v>107</v>
      </c>
      <c r="D1026" s="159" t="s">
        <v>108</v>
      </c>
      <c r="E1026" s="161" t="s">
        <v>10</v>
      </c>
      <c r="F1026" s="161" t="s">
        <v>11</v>
      </c>
      <c r="G1026" s="163" t="s">
        <v>12</v>
      </c>
      <c r="H1026" s="165" t="s">
        <v>13</v>
      </c>
      <c r="I1026" s="165" t="s">
        <v>14</v>
      </c>
      <c r="J1026" s="167" t="s">
        <v>15</v>
      </c>
      <c r="K1026" s="146" t="s">
        <v>2</v>
      </c>
      <c r="L1026" s="147"/>
      <c r="M1026" s="148" t="s">
        <v>109</v>
      </c>
      <c r="N1026" s="149"/>
      <c r="O1026" s="148" t="s">
        <v>110</v>
      </c>
      <c r="P1026" s="149"/>
      <c r="Q1026" s="150" t="s">
        <v>111</v>
      </c>
      <c r="R1026" s="151"/>
      <c r="S1026" s="152" t="s">
        <v>112</v>
      </c>
      <c r="T1026" s="153"/>
      <c r="U1026" s="154" t="s">
        <v>2</v>
      </c>
      <c r="V1026" s="153"/>
      <c r="W1026" s="134" t="s">
        <v>113</v>
      </c>
      <c r="X1026" s="136" t="s">
        <v>114</v>
      </c>
      <c r="Y1026" s="138" t="s">
        <v>115</v>
      </c>
    </row>
    <row r="1027" spans="1:25" ht="139.5" customHeight="1" thickBot="1" x14ac:dyDescent="0.3">
      <c r="A1027" s="171"/>
      <c r="B1027" s="172"/>
      <c r="C1027" s="158"/>
      <c r="D1027" s="160"/>
      <c r="E1027" s="162"/>
      <c r="F1027" s="162"/>
      <c r="G1027" s="164"/>
      <c r="H1027" s="166"/>
      <c r="I1027" s="166"/>
      <c r="J1027" s="168"/>
      <c r="K1027" s="30" t="s">
        <v>16</v>
      </c>
      <c r="L1027" s="31" t="s">
        <v>17</v>
      </c>
      <c r="M1027" s="32" t="s">
        <v>18</v>
      </c>
      <c r="N1027" s="33" t="s">
        <v>19</v>
      </c>
      <c r="O1027" s="32" t="s">
        <v>20</v>
      </c>
      <c r="P1027" s="33" t="s">
        <v>21</v>
      </c>
      <c r="Q1027" s="34" t="s">
        <v>12</v>
      </c>
      <c r="R1027" s="35" t="s">
        <v>13</v>
      </c>
      <c r="S1027" s="36" t="s">
        <v>22</v>
      </c>
      <c r="T1027" s="37" t="s">
        <v>23</v>
      </c>
      <c r="U1027" s="38" t="s">
        <v>24</v>
      </c>
      <c r="V1027" s="39" t="s">
        <v>25</v>
      </c>
      <c r="W1027" s="135"/>
      <c r="X1027" s="137"/>
      <c r="Y1027" s="139"/>
    </row>
    <row r="1028" spans="1:25" ht="38.25" customHeight="1" thickBot="1" x14ac:dyDescent="0.3">
      <c r="A1028" s="140">
        <v>1</v>
      </c>
      <c r="B1028" s="141"/>
      <c r="C1028" s="40">
        <v>2</v>
      </c>
      <c r="D1028" s="41">
        <v>3</v>
      </c>
      <c r="E1028" s="42">
        <v>4</v>
      </c>
      <c r="F1028" s="43">
        <v>5</v>
      </c>
      <c r="G1028" s="44">
        <v>6</v>
      </c>
      <c r="H1028" s="45">
        <v>7</v>
      </c>
      <c r="I1028" s="45">
        <v>8</v>
      </c>
      <c r="J1028" s="45">
        <v>9</v>
      </c>
      <c r="K1028" s="45">
        <v>10</v>
      </c>
      <c r="L1028" s="45">
        <v>11</v>
      </c>
      <c r="M1028" s="46">
        <v>12</v>
      </c>
      <c r="N1028" s="46">
        <v>13</v>
      </c>
      <c r="O1028" s="46">
        <v>14</v>
      </c>
      <c r="P1028" s="46">
        <v>15</v>
      </c>
      <c r="Q1028" s="47">
        <v>16</v>
      </c>
      <c r="R1028" s="47">
        <v>17</v>
      </c>
      <c r="S1028" s="47">
        <v>18</v>
      </c>
      <c r="T1028" s="47">
        <v>19</v>
      </c>
      <c r="U1028" s="47">
        <v>20</v>
      </c>
      <c r="V1028" s="47">
        <v>21</v>
      </c>
      <c r="W1028" s="48">
        <v>22</v>
      </c>
      <c r="X1028" s="48">
        <v>23</v>
      </c>
      <c r="Y1028" s="49">
        <v>24</v>
      </c>
    </row>
    <row r="1029" spans="1:25" ht="108.75" customHeight="1" x14ac:dyDescent="0.25">
      <c r="A1029" s="50">
        <v>1</v>
      </c>
      <c r="B1029" s="51" t="s">
        <v>116</v>
      </c>
      <c r="C1029" s="142">
        <f>L1042</f>
        <v>2230228.4500000002</v>
      </c>
      <c r="D1029" s="144">
        <f>C1029-V1042</f>
        <v>263344.92000000016</v>
      </c>
      <c r="E1029" s="52"/>
      <c r="F1029" s="53"/>
      <c r="G1029" s="54"/>
      <c r="H1029" s="55"/>
      <c r="I1029" s="54"/>
      <c r="J1029" s="56"/>
      <c r="K1029" s="57">
        <f>G1029+I1029</f>
        <v>0</v>
      </c>
      <c r="L1029" s="58">
        <f>H1029+J1029</f>
        <v>0</v>
      </c>
      <c r="M1029" s="59"/>
      <c r="N1029" s="60"/>
      <c r="O1029" s="59"/>
      <c r="P1029" s="60"/>
      <c r="Q1029" s="61"/>
      <c r="R1029" s="62"/>
      <c r="S1029" s="61"/>
      <c r="T1029" s="62"/>
      <c r="U1029" s="57">
        <f>Q1029+S1029</f>
        <v>0</v>
      </c>
      <c r="V1029" s="63">
        <f>R1029+T1029</f>
        <v>0</v>
      </c>
      <c r="W1029" s="64">
        <f>IFERROR(R1029/H1029,0)</f>
        <v>0</v>
      </c>
      <c r="X1029" s="65">
        <f>IFERROR((T1029+P1029)/J1029,0)</f>
        <v>0</v>
      </c>
      <c r="Y1029" s="66">
        <f>IFERROR((V1029+P1029)/L1029,0)</f>
        <v>0</v>
      </c>
    </row>
    <row r="1030" spans="1:25" ht="87" customHeight="1" x14ac:dyDescent="0.25">
      <c r="A1030" s="67">
        <v>2</v>
      </c>
      <c r="B1030" s="68" t="s">
        <v>54</v>
      </c>
      <c r="C1030" s="142"/>
      <c r="D1030" s="144"/>
      <c r="E1030" s="69">
        <v>0</v>
      </c>
      <c r="F1030" s="70">
        <v>0</v>
      </c>
      <c r="G1030" s="71">
        <v>0</v>
      </c>
      <c r="H1030" s="72">
        <v>0</v>
      </c>
      <c r="I1030" s="71">
        <v>28</v>
      </c>
      <c r="J1030" s="73">
        <v>1537584.72</v>
      </c>
      <c r="K1030" s="57">
        <f t="shared" ref="K1030:L1041" si="180">G1030+I1030</f>
        <v>28</v>
      </c>
      <c r="L1030" s="58">
        <f t="shared" si="180"/>
        <v>1537584.72</v>
      </c>
      <c r="M1030" s="74">
        <v>0</v>
      </c>
      <c r="N1030" s="75">
        <v>0</v>
      </c>
      <c r="O1030" s="74">
        <v>1</v>
      </c>
      <c r="P1030" s="75">
        <v>29552</v>
      </c>
      <c r="Q1030" s="76">
        <v>0</v>
      </c>
      <c r="R1030" s="77">
        <v>0</v>
      </c>
      <c r="S1030" s="76">
        <v>27</v>
      </c>
      <c r="T1030" s="77">
        <v>1408814.49</v>
      </c>
      <c r="U1030" s="57">
        <f t="shared" ref="U1030:V1041" si="181">Q1030+S1030</f>
        <v>27</v>
      </c>
      <c r="V1030" s="63">
        <f>R1030+T1030</f>
        <v>1408814.49</v>
      </c>
      <c r="W1030" s="64">
        <f t="shared" ref="W1030:W1041" si="182">IFERROR(R1030/H1030,0)</f>
        <v>0</v>
      </c>
      <c r="X1030" s="65">
        <f t="shared" ref="X1030:X1042" si="183">IFERROR((T1030+P1030)/J1030,0)</f>
        <v>0.93547137357088206</v>
      </c>
      <c r="Y1030" s="66">
        <f t="shared" ref="Y1030:Y1042" si="184">IFERROR((V1030+P1030)/L1030,0)</f>
        <v>0.93547137357088206</v>
      </c>
    </row>
    <row r="1031" spans="1:25" ht="85.5" customHeight="1" x14ac:dyDescent="0.25">
      <c r="A1031" s="67">
        <v>3</v>
      </c>
      <c r="B1031" s="68" t="s">
        <v>172</v>
      </c>
      <c r="C1031" s="142"/>
      <c r="D1031" s="144"/>
      <c r="E1031" s="69"/>
      <c r="F1031" s="70"/>
      <c r="G1031" s="71"/>
      <c r="H1031" s="72"/>
      <c r="I1031" s="71"/>
      <c r="J1031" s="73"/>
      <c r="K1031" s="57">
        <f t="shared" si="180"/>
        <v>0</v>
      </c>
      <c r="L1031" s="58">
        <f t="shared" si="180"/>
        <v>0</v>
      </c>
      <c r="M1031" s="74"/>
      <c r="N1031" s="75"/>
      <c r="O1031" s="74"/>
      <c r="P1031" s="75"/>
      <c r="Q1031" s="76"/>
      <c r="R1031" s="77"/>
      <c r="S1031" s="76"/>
      <c r="T1031" s="77"/>
      <c r="U1031" s="57">
        <f t="shared" si="181"/>
        <v>0</v>
      </c>
      <c r="V1031" s="63">
        <f t="shared" si="181"/>
        <v>0</v>
      </c>
      <c r="W1031" s="64">
        <f t="shared" si="182"/>
        <v>0</v>
      </c>
      <c r="X1031" s="65">
        <f t="shared" si="183"/>
        <v>0</v>
      </c>
      <c r="Y1031" s="66">
        <f t="shared" si="184"/>
        <v>0</v>
      </c>
    </row>
    <row r="1032" spans="1:25" ht="137.25" customHeight="1" x14ac:dyDescent="0.25">
      <c r="A1032" s="67">
        <v>4</v>
      </c>
      <c r="B1032" s="68" t="s">
        <v>32</v>
      </c>
      <c r="C1032" s="142"/>
      <c r="D1032" s="144"/>
      <c r="E1032" s="69"/>
      <c r="F1032" s="70"/>
      <c r="G1032" s="71"/>
      <c r="H1032" s="72"/>
      <c r="I1032" s="71"/>
      <c r="J1032" s="73"/>
      <c r="K1032" s="57">
        <f t="shared" si="180"/>
        <v>0</v>
      </c>
      <c r="L1032" s="58">
        <f t="shared" si="180"/>
        <v>0</v>
      </c>
      <c r="M1032" s="74"/>
      <c r="N1032" s="75"/>
      <c r="O1032" s="74"/>
      <c r="P1032" s="75"/>
      <c r="Q1032" s="76"/>
      <c r="R1032" s="77"/>
      <c r="S1032" s="76"/>
      <c r="T1032" s="77"/>
      <c r="U1032" s="57">
        <f t="shared" si="181"/>
        <v>0</v>
      </c>
      <c r="V1032" s="63">
        <f t="shared" si="181"/>
        <v>0</v>
      </c>
      <c r="W1032" s="64">
        <f t="shared" si="182"/>
        <v>0</v>
      </c>
      <c r="X1032" s="65">
        <f t="shared" si="183"/>
        <v>0</v>
      </c>
      <c r="Y1032" s="66">
        <f t="shared" si="184"/>
        <v>0</v>
      </c>
    </row>
    <row r="1033" spans="1:25" ht="171.75" customHeight="1" x14ac:dyDescent="0.25">
      <c r="A1033" s="67">
        <v>5</v>
      </c>
      <c r="B1033" s="68" t="s">
        <v>71</v>
      </c>
      <c r="C1033" s="142"/>
      <c r="D1033" s="144"/>
      <c r="E1033" s="69">
        <v>10</v>
      </c>
      <c r="F1033" s="70">
        <v>381077.88</v>
      </c>
      <c r="G1033" s="71">
        <v>2</v>
      </c>
      <c r="H1033" s="72">
        <v>46614.5</v>
      </c>
      <c r="I1033" s="71">
        <v>13</v>
      </c>
      <c r="J1033" s="73">
        <v>646029.23</v>
      </c>
      <c r="K1033" s="57">
        <f t="shared" si="180"/>
        <v>15</v>
      </c>
      <c r="L1033" s="58">
        <f t="shared" si="180"/>
        <v>692643.73</v>
      </c>
      <c r="M1033" s="74">
        <v>0</v>
      </c>
      <c r="N1033" s="75">
        <v>0</v>
      </c>
      <c r="O1033" s="74">
        <v>0</v>
      </c>
      <c r="P1033" s="75">
        <v>0</v>
      </c>
      <c r="Q1033" s="76">
        <v>2</v>
      </c>
      <c r="R1033" s="77">
        <v>45399.35</v>
      </c>
      <c r="S1033" s="76">
        <v>13</v>
      </c>
      <c r="T1033" s="77">
        <v>512669.69</v>
      </c>
      <c r="U1033" s="57">
        <f t="shared" si="181"/>
        <v>15</v>
      </c>
      <c r="V1033" s="63">
        <f t="shared" si="181"/>
        <v>558069.04</v>
      </c>
      <c r="W1033" s="64">
        <f t="shared" si="182"/>
        <v>0.97393193105149678</v>
      </c>
      <c r="X1033" s="65">
        <f t="shared" si="183"/>
        <v>0.79357042405031741</v>
      </c>
      <c r="Y1033" s="66">
        <f t="shared" si="184"/>
        <v>0.80570864331652881</v>
      </c>
    </row>
    <row r="1034" spans="1:25" ht="116.25" customHeight="1" x14ac:dyDescent="0.25">
      <c r="A1034" s="67">
        <v>6</v>
      </c>
      <c r="B1034" s="68" t="s">
        <v>33</v>
      </c>
      <c r="C1034" s="142"/>
      <c r="D1034" s="144"/>
      <c r="E1034" s="69"/>
      <c r="F1034" s="70"/>
      <c r="G1034" s="71"/>
      <c r="H1034" s="72"/>
      <c r="I1034" s="71"/>
      <c r="J1034" s="73"/>
      <c r="K1034" s="57">
        <f t="shared" si="180"/>
        <v>0</v>
      </c>
      <c r="L1034" s="58">
        <f t="shared" si="180"/>
        <v>0</v>
      </c>
      <c r="M1034" s="74"/>
      <c r="N1034" s="75"/>
      <c r="O1034" s="74"/>
      <c r="P1034" s="75"/>
      <c r="Q1034" s="76"/>
      <c r="R1034" s="77"/>
      <c r="S1034" s="76"/>
      <c r="T1034" s="77"/>
      <c r="U1034" s="57">
        <f t="shared" si="181"/>
        <v>0</v>
      </c>
      <c r="V1034" s="63">
        <f t="shared" si="181"/>
        <v>0</v>
      </c>
      <c r="W1034" s="64">
        <f t="shared" si="182"/>
        <v>0</v>
      </c>
      <c r="X1034" s="65">
        <f t="shared" si="183"/>
        <v>0</v>
      </c>
      <c r="Y1034" s="66">
        <f t="shared" si="184"/>
        <v>0</v>
      </c>
    </row>
    <row r="1035" spans="1:25" ht="65.25" customHeight="1" x14ac:dyDescent="0.25">
      <c r="A1035" s="67">
        <v>7</v>
      </c>
      <c r="B1035" s="68" t="s">
        <v>34</v>
      </c>
      <c r="C1035" s="142"/>
      <c r="D1035" s="144"/>
      <c r="E1035" s="69"/>
      <c r="F1035" s="70"/>
      <c r="G1035" s="71"/>
      <c r="H1035" s="72"/>
      <c r="I1035" s="71"/>
      <c r="J1035" s="73"/>
      <c r="K1035" s="57">
        <f t="shared" si="180"/>
        <v>0</v>
      </c>
      <c r="L1035" s="58">
        <f t="shared" si="180"/>
        <v>0</v>
      </c>
      <c r="M1035" s="74"/>
      <c r="N1035" s="75"/>
      <c r="O1035" s="74"/>
      <c r="P1035" s="75"/>
      <c r="Q1035" s="76"/>
      <c r="R1035" s="77"/>
      <c r="S1035" s="76"/>
      <c r="T1035" s="77"/>
      <c r="U1035" s="57">
        <f t="shared" si="181"/>
        <v>0</v>
      </c>
      <c r="V1035" s="63">
        <f t="shared" si="181"/>
        <v>0</v>
      </c>
      <c r="W1035" s="64">
        <f t="shared" si="182"/>
        <v>0</v>
      </c>
      <c r="X1035" s="65">
        <f t="shared" si="183"/>
        <v>0</v>
      </c>
      <c r="Y1035" s="66">
        <f t="shared" si="184"/>
        <v>0</v>
      </c>
    </row>
    <row r="1036" spans="1:25" ht="59.25" customHeight="1" x14ac:dyDescent="0.25">
      <c r="A1036" s="67">
        <v>8</v>
      </c>
      <c r="B1036" s="68" t="s">
        <v>117</v>
      </c>
      <c r="C1036" s="142"/>
      <c r="D1036" s="144"/>
      <c r="E1036" s="69"/>
      <c r="F1036" s="70"/>
      <c r="G1036" s="71"/>
      <c r="H1036" s="72"/>
      <c r="I1036" s="71"/>
      <c r="J1036" s="73"/>
      <c r="K1036" s="57">
        <f t="shared" si="180"/>
        <v>0</v>
      </c>
      <c r="L1036" s="58">
        <f t="shared" si="180"/>
        <v>0</v>
      </c>
      <c r="M1036" s="74"/>
      <c r="N1036" s="75"/>
      <c r="O1036" s="74"/>
      <c r="P1036" s="75"/>
      <c r="Q1036" s="76"/>
      <c r="R1036" s="77"/>
      <c r="S1036" s="76"/>
      <c r="T1036" s="77"/>
      <c r="U1036" s="57">
        <f t="shared" si="181"/>
        <v>0</v>
      </c>
      <c r="V1036" s="63">
        <f t="shared" si="181"/>
        <v>0</v>
      </c>
      <c r="W1036" s="64">
        <f t="shared" si="182"/>
        <v>0</v>
      </c>
      <c r="X1036" s="65">
        <f t="shared" si="183"/>
        <v>0</v>
      </c>
      <c r="Y1036" s="66">
        <f t="shared" si="184"/>
        <v>0</v>
      </c>
    </row>
    <row r="1037" spans="1:25" ht="71.25" customHeight="1" x14ac:dyDescent="0.25">
      <c r="A1037" s="67">
        <v>9</v>
      </c>
      <c r="B1037" s="68" t="s">
        <v>35</v>
      </c>
      <c r="C1037" s="142"/>
      <c r="D1037" s="144"/>
      <c r="E1037" s="69"/>
      <c r="F1037" s="70"/>
      <c r="G1037" s="71"/>
      <c r="H1037" s="72"/>
      <c r="I1037" s="71"/>
      <c r="J1037" s="73"/>
      <c r="K1037" s="57">
        <f t="shared" si="180"/>
        <v>0</v>
      </c>
      <c r="L1037" s="58">
        <f t="shared" si="180"/>
        <v>0</v>
      </c>
      <c r="M1037" s="74"/>
      <c r="N1037" s="75"/>
      <c r="O1037" s="74"/>
      <c r="P1037" s="75"/>
      <c r="Q1037" s="76"/>
      <c r="R1037" s="77"/>
      <c r="S1037" s="76"/>
      <c r="T1037" s="77"/>
      <c r="U1037" s="57">
        <f t="shared" si="181"/>
        <v>0</v>
      </c>
      <c r="V1037" s="63">
        <f t="shared" si="181"/>
        <v>0</v>
      </c>
      <c r="W1037" s="64">
        <f t="shared" si="182"/>
        <v>0</v>
      </c>
      <c r="X1037" s="65">
        <f t="shared" si="183"/>
        <v>0</v>
      </c>
      <c r="Y1037" s="66">
        <f t="shared" si="184"/>
        <v>0</v>
      </c>
    </row>
    <row r="1038" spans="1:25" ht="92.25" customHeight="1" x14ac:dyDescent="0.25">
      <c r="A1038" s="67">
        <v>10</v>
      </c>
      <c r="B1038" s="68" t="s">
        <v>36</v>
      </c>
      <c r="C1038" s="142"/>
      <c r="D1038" s="144"/>
      <c r="E1038" s="69"/>
      <c r="F1038" s="70"/>
      <c r="G1038" s="71"/>
      <c r="H1038" s="72"/>
      <c r="I1038" s="71"/>
      <c r="J1038" s="73"/>
      <c r="K1038" s="57">
        <f t="shared" si="180"/>
        <v>0</v>
      </c>
      <c r="L1038" s="58">
        <f t="shared" si="180"/>
        <v>0</v>
      </c>
      <c r="M1038" s="74"/>
      <c r="N1038" s="75"/>
      <c r="O1038" s="74"/>
      <c r="P1038" s="75"/>
      <c r="Q1038" s="76"/>
      <c r="R1038" s="77"/>
      <c r="S1038" s="76"/>
      <c r="T1038" s="77"/>
      <c r="U1038" s="57">
        <f t="shared" si="181"/>
        <v>0</v>
      </c>
      <c r="V1038" s="63">
        <f t="shared" si="181"/>
        <v>0</v>
      </c>
      <c r="W1038" s="64">
        <f t="shared" si="182"/>
        <v>0</v>
      </c>
      <c r="X1038" s="65">
        <f t="shared" si="183"/>
        <v>0</v>
      </c>
      <c r="Y1038" s="66">
        <f t="shared" si="184"/>
        <v>0</v>
      </c>
    </row>
    <row r="1039" spans="1:25" ht="153.75" customHeight="1" x14ac:dyDescent="0.25">
      <c r="A1039" s="67">
        <v>11</v>
      </c>
      <c r="B1039" s="68" t="s">
        <v>37</v>
      </c>
      <c r="C1039" s="142"/>
      <c r="D1039" s="144"/>
      <c r="E1039" s="69"/>
      <c r="F1039" s="70"/>
      <c r="G1039" s="71"/>
      <c r="H1039" s="72"/>
      <c r="I1039" s="71"/>
      <c r="J1039" s="73"/>
      <c r="K1039" s="57">
        <f t="shared" si="180"/>
        <v>0</v>
      </c>
      <c r="L1039" s="58">
        <f t="shared" si="180"/>
        <v>0</v>
      </c>
      <c r="M1039" s="74"/>
      <c r="N1039" s="75"/>
      <c r="O1039" s="74"/>
      <c r="P1039" s="75"/>
      <c r="Q1039" s="76"/>
      <c r="R1039" s="77"/>
      <c r="S1039" s="76"/>
      <c r="T1039" s="77"/>
      <c r="U1039" s="57">
        <f t="shared" si="181"/>
        <v>0</v>
      </c>
      <c r="V1039" s="63">
        <f t="shared" si="181"/>
        <v>0</v>
      </c>
      <c r="W1039" s="64">
        <f t="shared" si="182"/>
        <v>0</v>
      </c>
      <c r="X1039" s="65">
        <f t="shared" si="183"/>
        <v>0</v>
      </c>
      <c r="Y1039" s="66">
        <f t="shared" si="184"/>
        <v>0</v>
      </c>
    </row>
    <row r="1040" spans="1:25" ht="87" customHeight="1" x14ac:dyDescent="0.25">
      <c r="A1040" s="67">
        <v>12</v>
      </c>
      <c r="B1040" s="68" t="s">
        <v>38</v>
      </c>
      <c r="C1040" s="142"/>
      <c r="D1040" s="144"/>
      <c r="E1040" s="69"/>
      <c r="F1040" s="70"/>
      <c r="G1040" s="71"/>
      <c r="H1040" s="72"/>
      <c r="I1040" s="71"/>
      <c r="J1040" s="73"/>
      <c r="K1040" s="57">
        <f t="shared" si="180"/>
        <v>0</v>
      </c>
      <c r="L1040" s="58">
        <f t="shared" si="180"/>
        <v>0</v>
      </c>
      <c r="M1040" s="74"/>
      <c r="N1040" s="75"/>
      <c r="O1040" s="74"/>
      <c r="P1040" s="75"/>
      <c r="Q1040" s="76"/>
      <c r="R1040" s="77"/>
      <c r="S1040" s="76"/>
      <c r="T1040" s="77"/>
      <c r="U1040" s="57">
        <f t="shared" si="181"/>
        <v>0</v>
      </c>
      <c r="V1040" s="63">
        <f t="shared" si="181"/>
        <v>0</v>
      </c>
      <c r="W1040" s="64">
        <f t="shared" si="182"/>
        <v>0</v>
      </c>
      <c r="X1040" s="65">
        <f t="shared" si="183"/>
        <v>0</v>
      </c>
      <c r="Y1040" s="66">
        <f t="shared" si="184"/>
        <v>0</v>
      </c>
    </row>
    <row r="1041" spans="1:25" ht="62.25" customHeight="1" thickBot="1" x14ac:dyDescent="0.3">
      <c r="A1041" s="78">
        <v>13</v>
      </c>
      <c r="B1041" s="79" t="s">
        <v>39</v>
      </c>
      <c r="C1041" s="143"/>
      <c r="D1041" s="145"/>
      <c r="E1041" s="80"/>
      <c r="F1041" s="81"/>
      <c r="G1041" s="82"/>
      <c r="H1041" s="83"/>
      <c r="I1041" s="82"/>
      <c r="J1041" s="84"/>
      <c r="K1041" s="85">
        <f t="shared" si="180"/>
        <v>0</v>
      </c>
      <c r="L1041" s="86">
        <f t="shared" si="180"/>
        <v>0</v>
      </c>
      <c r="M1041" s="87"/>
      <c r="N1041" s="88"/>
      <c r="O1041" s="87"/>
      <c r="P1041" s="88"/>
      <c r="Q1041" s="89"/>
      <c r="R1041" s="90"/>
      <c r="S1041" s="89"/>
      <c r="T1041" s="90"/>
      <c r="U1041" s="57">
        <f t="shared" si="181"/>
        <v>0</v>
      </c>
      <c r="V1041" s="63">
        <f t="shared" si="181"/>
        <v>0</v>
      </c>
      <c r="W1041" s="64">
        <f t="shared" si="182"/>
        <v>0</v>
      </c>
      <c r="X1041" s="65">
        <f t="shared" si="183"/>
        <v>0</v>
      </c>
      <c r="Y1041" s="66">
        <f t="shared" si="184"/>
        <v>0</v>
      </c>
    </row>
    <row r="1042" spans="1:25" ht="29.25" customHeight="1" thickBot="1" x14ac:dyDescent="0.3">
      <c r="A1042" s="123" t="s">
        <v>118</v>
      </c>
      <c r="B1042" s="124"/>
      <c r="C1042" s="91">
        <f>C1029</f>
        <v>2230228.4500000002</v>
      </c>
      <c r="D1042" s="91">
        <f>D1029</f>
        <v>263344.92000000016</v>
      </c>
      <c r="E1042" s="92">
        <f>SUM(E1029:E1041)</f>
        <v>10</v>
      </c>
      <c r="F1042" s="93">
        <f>SUM(F1029:F1041)</f>
        <v>381077.88</v>
      </c>
      <c r="G1042" s="92">
        <f>SUM(G1029:G1041)</f>
        <v>2</v>
      </c>
      <c r="H1042" s="93">
        <f>SUM(H1029:H1041)</f>
        <v>46614.5</v>
      </c>
      <c r="I1042" s="92">
        <f t="shared" ref="I1042:V1042" si="185">SUM(I1029:I1041)</f>
        <v>41</v>
      </c>
      <c r="J1042" s="93">
        <f t="shared" si="185"/>
        <v>2183613.9500000002</v>
      </c>
      <c r="K1042" s="92">
        <f t="shared" si="185"/>
        <v>43</v>
      </c>
      <c r="L1042" s="93">
        <f t="shared" si="185"/>
        <v>2230228.4500000002</v>
      </c>
      <c r="M1042" s="92">
        <f t="shared" si="185"/>
        <v>0</v>
      </c>
      <c r="N1042" s="94">
        <f t="shared" si="185"/>
        <v>0</v>
      </c>
      <c r="O1042" s="95">
        <f t="shared" si="185"/>
        <v>1</v>
      </c>
      <c r="P1042" s="96">
        <f t="shared" si="185"/>
        <v>29552</v>
      </c>
      <c r="Q1042" s="95">
        <f t="shared" si="185"/>
        <v>2</v>
      </c>
      <c r="R1042" s="97">
        <f t="shared" si="185"/>
        <v>45399.35</v>
      </c>
      <c r="S1042" s="95">
        <f t="shared" si="185"/>
        <v>40</v>
      </c>
      <c r="T1042" s="97">
        <f t="shared" si="185"/>
        <v>1921484.18</v>
      </c>
      <c r="U1042" s="95">
        <f t="shared" si="185"/>
        <v>42</v>
      </c>
      <c r="V1042" s="97">
        <f t="shared" si="185"/>
        <v>1966883.53</v>
      </c>
      <c r="W1042" s="98">
        <f>IFERROR(R1042/H1042,0)</f>
        <v>0.97393193105149678</v>
      </c>
      <c r="X1042" s="99">
        <f t="shared" si="183"/>
        <v>0.89348951997673387</v>
      </c>
      <c r="Y1042" s="99">
        <f t="shared" si="184"/>
        <v>0.89517086467083673</v>
      </c>
    </row>
    <row r="1043" spans="1:25" ht="29.25" customHeight="1" thickBot="1" x14ac:dyDescent="0.3">
      <c r="A1043" s="100"/>
      <c r="B1043" s="101" t="s">
        <v>28</v>
      </c>
      <c r="C1043" s="102"/>
      <c r="D1043" s="102"/>
      <c r="E1043" s="102"/>
      <c r="F1043" s="102"/>
      <c r="G1043" s="102"/>
      <c r="H1043" s="102"/>
      <c r="I1043" s="102"/>
      <c r="J1043" s="102"/>
      <c r="K1043" s="102"/>
      <c r="L1043" s="102"/>
      <c r="M1043" s="102"/>
      <c r="N1043" s="102"/>
      <c r="O1043" s="102"/>
      <c r="P1043" s="102"/>
      <c r="Q1043" s="102"/>
      <c r="R1043" s="102"/>
      <c r="S1043" s="102"/>
      <c r="T1043" s="102"/>
      <c r="U1043" s="102"/>
      <c r="V1043" s="103">
        <v>2401085.66</v>
      </c>
      <c r="W1043" s="104"/>
      <c r="X1043" s="104"/>
      <c r="Y1043" s="105"/>
    </row>
    <row r="1044" spans="1:25" ht="29.25" customHeight="1" thickBot="1" x14ac:dyDescent="0.45">
      <c r="A1044" s="106"/>
      <c r="B1044" s="106"/>
      <c r="C1044" s="107"/>
      <c r="D1044" s="107"/>
      <c r="E1044" s="108"/>
      <c r="F1044" s="107"/>
      <c r="G1044" s="108"/>
      <c r="H1044" s="109"/>
      <c r="I1044" s="110"/>
      <c r="J1044" s="109"/>
      <c r="K1044" s="111"/>
      <c r="L1044" s="109"/>
      <c r="M1044" s="110"/>
      <c r="N1044" s="109"/>
      <c r="O1044" s="110"/>
      <c r="P1044" s="109"/>
      <c r="Q1044" s="110"/>
      <c r="R1044" s="109"/>
      <c r="S1044" s="110"/>
      <c r="T1044" s="112" t="s">
        <v>119</v>
      </c>
      <c r="U1044" s="113">
        <v>4.4112999999999998</v>
      </c>
      <c r="V1044" s="114">
        <f>(V1042+P1042)/U1044</f>
        <v>452573.05782875797</v>
      </c>
      <c r="W1044" s="115"/>
      <c r="X1044" s="115"/>
      <c r="Y1044" s="116"/>
    </row>
    <row r="1045" spans="1:25" ht="15.75" thickTop="1" x14ac:dyDescent="0.25">
      <c r="A1045" s="125" t="s">
        <v>120</v>
      </c>
      <c r="B1045" s="126"/>
      <c r="C1045" s="126"/>
      <c r="D1045" s="126"/>
      <c r="E1045" s="126"/>
      <c r="F1045" s="126"/>
      <c r="G1045" s="126"/>
      <c r="H1045" s="126"/>
      <c r="I1045" s="126"/>
      <c r="J1045" s="126"/>
      <c r="K1045" s="126"/>
      <c r="L1045" s="126"/>
      <c r="M1045" s="126"/>
      <c r="N1045" s="126"/>
      <c r="O1045" s="127"/>
      <c r="P1045" s="117"/>
      <c r="U1045" s="21"/>
    </row>
    <row r="1046" spans="1:25" ht="18.75" x14ac:dyDescent="0.3">
      <c r="A1046" s="128"/>
      <c r="B1046" s="129"/>
      <c r="C1046" s="129"/>
      <c r="D1046" s="129"/>
      <c r="E1046" s="129"/>
      <c r="F1046" s="129"/>
      <c r="G1046" s="129"/>
      <c r="H1046" s="129"/>
      <c r="I1046" s="129"/>
      <c r="J1046" s="129"/>
      <c r="K1046" s="129"/>
      <c r="L1046" s="129"/>
      <c r="M1046" s="129"/>
      <c r="N1046" s="129"/>
      <c r="O1046" s="130"/>
      <c r="P1046" s="117"/>
      <c r="T1046" s="118"/>
      <c r="U1046" s="21"/>
    </row>
    <row r="1047" spans="1:25" ht="15.75" x14ac:dyDescent="0.25">
      <c r="A1047" s="128"/>
      <c r="B1047" s="129"/>
      <c r="C1047" s="129"/>
      <c r="D1047" s="129"/>
      <c r="E1047" s="129"/>
      <c r="F1047" s="129"/>
      <c r="G1047" s="129"/>
      <c r="H1047" s="129"/>
      <c r="I1047" s="129"/>
      <c r="J1047" s="129"/>
      <c r="K1047" s="129"/>
      <c r="L1047" s="129"/>
      <c r="M1047" s="129"/>
      <c r="N1047" s="129"/>
      <c r="O1047" s="130"/>
      <c r="P1047" s="117"/>
      <c r="S1047" s="119"/>
      <c r="T1047" s="120"/>
      <c r="U1047" s="21"/>
    </row>
    <row r="1048" spans="1:25" ht="15.75" x14ac:dyDescent="0.25">
      <c r="A1048" s="128"/>
      <c r="B1048" s="129"/>
      <c r="C1048" s="129"/>
      <c r="D1048" s="129"/>
      <c r="E1048" s="129"/>
      <c r="F1048" s="129"/>
      <c r="G1048" s="129"/>
      <c r="H1048" s="129"/>
      <c r="I1048" s="129"/>
      <c r="J1048" s="129"/>
      <c r="K1048" s="129"/>
      <c r="L1048" s="129"/>
      <c r="M1048" s="129"/>
      <c r="N1048" s="129"/>
      <c r="O1048" s="130"/>
      <c r="P1048" s="117"/>
      <c r="S1048" s="119"/>
      <c r="T1048" s="121"/>
      <c r="U1048" s="21"/>
    </row>
    <row r="1049" spans="1:25" ht="15.75" x14ac:dyDescent="0.25">
      <c r="A1049" s="128"/>
      <c r="B1049" s="129"/>
      <c r="C1049" s="129"/>
      <c r="D1049" s="129"/>
      <c r="E1049" s="129"/>
      <c r="F1049" s="129"/>
      <c r="G1049" s="129"/>
      <c r="H1049" s="129"/>
      <c r="I1049" s="129"/>
      <c r="J1049" s="129"/>
      <c r="K1049" s="129"/>
      <c r="L1049" s="129"/>
      <c r="M1049" s="129"/>
      <c r="N1049" s="129"/>
      <c r="O1049" s="130"/>
      <c r="P1049" s="117"/>
      <c r="S1049" s="119"/>
      <c r="T1049" s="121"/>
      <c r="U1049" s="21"/>
    </row>
    <row r="1050" spans="1:25" ht="15.75" x14ac:dyDescent="0.25">
      <c r="A1050" s="128"/>
      <c r="B1050" s="129"/>
      <c r="C1050" s="129"/>
      <c r="D1050" s="129"/>
      <c r="E1050" s="129"/>
      <c r="F1050" s="129"/>
      <c r="G1050" s="129"/>
      <c r="H1050" s="129"/>
      <c r="I1050" s="129"/>
      <c r="J1050" s="129"/>
      <c r="K1050" s="129"/>
      <c r="L1050" s="129"/>
      <c r="M1050" s="129"/>
      <c r="N1050" s="129"/>
      <c r="O1050" s="130"/>
      <c r="P1050" s="117"/>
      <c r="S1050" s="119"/>
      <c r="T1050" s="121"/>
      <c r="U1050" s="21"/>
    </row>
    <row r="1051" spans="1:25" ht="15.75" x14ac:dyDescent="0.25">
      <c r="A1051" s="128"/>
      <c r="B1051" s="129"/>
      <c r="C1051" s="129"/>
      <c r="D1051" s="129"/>
      <c r="E1051" s="129"/>
      <c r="F1051" s="129"/>
      <c r="G1051" s="129"/>
      <c r="H1051" s="129"/>
      <c r="I1051" s="129"/>
      <c r="J1051" s="129"/>
      <c r="K1051" s="129"/>
      <c r="L1051" s="129"/>
      <c r="M1051" s="129"/>
      <c r="N1051" s="129"/>
      <c r="O1051" s="130"/>
      <c r="P1051" s="117"/>
      <c r="S1051" s="119"/>
      <c r="T1051" s="122"/>
      <c r="U1051" s="21"/>
    </row>
    <row r="1052" spans="1:25" x14ac:dyDescent="0.25">
      <c r="A1052" s="128"/>
      <c r="B1052" s="129"/>
      <c r="C1052" s="129"/>
      <c r="D1052" s="129"/>
      <c r="E1052" s="129"/>
      <c r="F1052" s="129"/>
      <c r="G1052" s="129"/>
      <c r="H1052" s="129"/>
      <c r="I1052" s="129"/>
      <c r="J1052" s="129"/>
      <c r="K1052" s="129"/>
      <c r="L1052" s="129"/>
      <c r="M1052" s="129"/>
      <c r="N1052" s="129"/>
      <c r="O1052" s="130"/>
      <c r="P1052" s="117"/>
      <c r="U1052" s="21"/>
    </row>
    <row r="1053" spans="1:25" ht="15.75" thickBot="1" x14ac:dyDescent="0.3">
      <c r="A1053" s="131"/>
      <c r="B1053" s="132"/>
      <c r="C1053" s="132"/>
      <c r="D1053" s="132"/>
      <c r="E1053" s="132"/>
      <c r="F1053" s="132"/>
      <c r="G1053" s="132"/>
      <c r="H1053" s="132"/>
      <c r="I1053" s="132"/>
      <c r="J1053" s="132"/>
      <c r="K1053" s="132"/>
      <c r="L1053" s="132"/>
      <c r="M1053" s="132"/>
      <c r="N1053" s="132"/>
      <c r="O1053" s="133"/>
      <c r="P1053" s="117"/>
      <c r="U1053" s="21"/>
    </row>
    <row r="1054" spans="1:25" ht="15.75" thickTop="1" x14ac:dyDescent="0.25">
      <c r="K1054" s="21"/>
      <c r="U1054" s="21"/>
    </row>
    <row r="1057" spans="1:25" ht="26.25" x14ac:dyDescent="0.4">
      <c r="A1057" s="25"/>
      <c r="B1057" s="26" t="s">
        <v>151</v>
      </c>
      <c r="C1057" s="27"/>
      <c r="D1057" s="27"/>
      <c r="E1057" s="27"/>
      <c r="F1057" s="28"/>
      <c r="G1057" s="27"/>
      <c r="H1057" s="28"/>
      <c r="I1057" s="29"/>
      <c r="J1057" s="28"/>
      <c r="K1057" s="29"/>
      <c r="L1057" s="28"/>
      <c r="M1057" s="29"/>
      <c r="N1057" s="28"/>
      <c r="O1057" s="27"/>
      <c r="P1057" s="28"/>
      <c r="Q1057" s="27"/>
      <c r="R1057" s="28"/>
      <c r="S1057" s="29"/>
      <c r="T1057" s="28"/>
      <c r="U1057" s="27"/>
      <c r="V1057" s="28"/>
      <c r="W1057" s="28"/>
      <c r="X1057" s="29"/>
      <c r="Y1057" s="28"/>
    </row>
    <row r="1058" spans="1:25" ht="15.75" thickBot="1" x14ac:dyDescent="0.3"/>
    <row r="1059" spans="1:25" ht="52.5" customHeight="1" thickBot="1" x14ac:dyDescent="0.3">
      <c r="A1059" s="169" t="s">
        <v>159</v>
      </c>
      <c r="B1059" s="170"/>
      <c r="C1059" s="173" t="s">
        <v>102</v>
      </c>
      <c r="D1059" s="174"/>
      <c r="E1059" s="175" t="s">
        <v>0</v>
      </c>
      <c r="F1059" s="176"/>
      <c r="G1059" s="177" t="s">
        <v>103</v>
      </c>
      <c r="H1059" s="177"/>
      <c r="I1059" s="177"/>
      <c r="J1059" s="177"/>
      <c r="K1059" s="177"/>
      <c r="L1059" s="178"/>
      <c r="M1059" s="179" t="s">
        <v>104</v>
      </c>
      <c r="N1059" s="180"/>
      <c r="O1059" s="180"/>
      <c r="P1059" s="181"/>
      <c r="Q1059" s="154" t="s">
        <v>105</v>
      </c>
      <c r="R1059" s="152"/>
      <c r="S1059" s="152"/>
      <c r="T1059" s="152"/>
      <c r="U1059" s="152"/>
      <c r="V1059" s="153"/>
      <c r="W1059" s="155" t="s">
        <v>106</v>
      </c>
      <c r="X1059" s="156"/>
      <c r="Y1059" s="138"/>
    </row>
    <row r="1060" spans="1:25" ht="52.5" customHeight="1" thickBot="1" x14ac:dyDescent="0.3">
      <c r="A1060" s="171"/>
      <c r="B1060" s="172"/>
      <c r="C1060" s="157" t="s">
        <v>107</v>
      </c>
      <c r="D1060" s="159" t="s">
        <v>108</v>
      </c>
      <c r="E1060" s="161" t="s">
        <v>10</v>
      </c>
      <c r="F1060" s="161" t="s">
        <v>11</v>
      </c>
      <c r="G1060" s="163" t="s">
        <v>12</v>
      </c>
      <c r="H1060" s="165" t="s">
        <v>13</v>
      </c>
      <c r="I1060" s="165" t="s">
        <v>14</v>
      </c>
      <c r="J1060" s="167" t="s">
        <v>15</v>
      </c>
      <c r="K1060" s="146" t="s">
        <v>2</v>
      </c>
      <c r="L1060" s="147"/>
      <c r="M1060" s="148" t="s">
        <v>109</v>
      </c>
      <c r="N1060" s="149"/>
      <c r="O1060" s="148" t="s">
        <v>110</v>
      </c>
      <c r="P1060" s="149"/>
      <c r="Q1060" s="150" t="s">
        <v>111</v>
      </c>
      <c r="R1060" s="151"/>
      <c r="S1060" s="152" t="s">
        <v>112</v>
      </c>
      <c r="T1060" s="153"/>
      <c r="U1060" s="154" t="s">
        <v>2</v>
      </c>
      <c r="V1060" s="153"/>
      <c r="W1060" s="134" t="s">
        <v>113</v>
      </c>
      <c r="X1060" s="136" t="s">
        <v>114</v>
      </c>
      <c r="Y1060" s="138" t="s">
        <v>115</v>
      </c>
    </row>
    <row r="1061" spans="1:25" ht="139.5" customHeight="1" thickBot="1" x14ac:dyDescent="0.3">
      <c r="A1061" s="171"/>
      <c r="B1061" s="172"/>
      <c r="C1061" s="158"/>
      <c r="D1061" s="160"/>
      <c r="E1061" s="162"/>
      <c r="F1061" s="162"/>
      <c r="G1061" s="164"/>
      <c r="H1061" s="166"/>
      <c r="I1061" s="166"/>
      <c r="J1061" s="168"/>
      <c r="K1061" s="30" t="s">
        <v>16</v>
      </c>
      <c r="L1061" s="31" t="s">
        <v>17</v>
      </c>
      <c r="M1061" s="32" t="s">
        <v>18</v>
      </c>
      <c r="N1061" s="33" t="s">
        <v>19</v>
      </c>
      <c r="O1061" s="32" t="s">
        <v>20</v>
      </c>
      <c r="P1061" s="33" t="s">
        <v>21</v>
      </c>
      <c r="Q1061" s="34" t="s">
        <v>12</v>
      </c>
      <c r="R1061" s="35" t="s">
        <v>13</v>
      </c>
      <c r="S1061" s="36" t="s">
        <v>22</v>
      </c>
      <c r="T1061" s="37" t="s">
        <v>23</v>
      </c>
      <c r="U1061" s="38" t="s">
        <v>24</v>
      </c>
      <c r="V1061" s="39" t="s">
        <v>25</v>
      </c>
      <c r="W1061" s="135"/>
      <c r="X1061" s="137"/>
      <c r="Y1061" s="139"/>
    </row>
    <row r="1062" spans="1:25" ht="38.25" customHeight="1" thickBot="1" x14ac:dyDescent="0.3">
      <c r="A1062" s="140">
        <v>1</v>
      </c>
      <c r="B1062" s="141"/>
      <c r="C1062" s="40">
        <v>2</v>
      </c>
      <c r="D1062" s="41">
        <v>3</v>
      </c>
      <c r="E1062" s="42">
        <v>4</v>
      </c>
      <c r="F1062" s="43">
        <v>5</v>
      </c>
      <c r="G1062" s="44">
        <v>6</v>
      </c>
      <c r="H1062" s="45">
        <v>7</v>
      </c>
      <c r="I1062" s="45">
        <v>8</v>
      </c>
      <c r="J1062" s="45">
        <v>9</v>
      </c>
      <c r="K1062" s="45">
        <v>10</v>
      </c>
      <c r="L1062" s="45">
        <v>11</v>
      </c>
      <c r="M1062" s="46">
        <v>12</v>
      </c>
      <c r="N1062" s="46">
        <v>13</v>
      </c>
      <c r="O1062" s="46">
        <v>14</v>
      </c>
      <c r="P1062" s="46">
        <v>15</v>
      </c>
      <c r="Q1062" s="47">
        <v>16</v>
      </c>
      <c r="R1062" s="47">
        <v>17</v>
      </c>
      <c r="S1062" s="47">
        <v>18</v>
      </c>
      <c r="T1062" s="47">
        <v>19</v>
      </c>
      <c r="U1062" s="47">
        <v>20</v>
      </c>
      <c r="V1062" s="47">
        <v>21</v>
      </c>
      <c r="W1062" s="48">
        <v>22</v>
      </c>
      <c r="X1062" s="48">
        <v>23</v>
      </c>
      <c r="Y1062" s="49">
        <v>24</v>
      </c>
    </row>
    <row r="1063" spans="1:25" ht="108.75" customHeight="1" x14ac:dyDescent="0.25">
      <c r="A1063" s="50">
        <v>1</v>
      </c>
      <c r="B1063" s="51" t="s">
        <v>116</v>
      </c>
      <c r="C1063" s="142">
        <f>L1076</f>
        <v>2683995.7699999996</v>
      </c>
      <c r="D1063" s="144">
        <f>C1063-V1076</f>
        <v>284657.29999999981</v>
      </c>
      <c r="E1063" s="52"/>
      <c r="F1063" s="53"/>
      <c r="G1063" s="54"/>
      <c r="H1063" s="55"/>
      <c r="I1063" s="54"/>
      <c r="J1063" s="56"/>
      <c r="K1063" s="57">
        <f>G1063+I1063</f>
        <v>0</v>
      </c>
      <c r="L1063" s="58">
        <f>H1063+J1063</f>
        <v>0</v>
      </c>
      <c r="M1063" s="59"/>
      <c r="N1063" s="60"/>
      <c r="O1063" s="59"/>
      <c r="P1063" s="60"/>
      <c r="Q1063" s="61"/>
      <c r="R1063" s="62"/>
      <c r="S1063" s="61"/>
      <c r="T1063" s="62"/>
      <c r="U1063" s="57">
        <f>Q1063+S1063</f>
        <v>0</v>
      </c>
      <c r="V1063" s="63">
        <f>R1063+T1063</f>
        <v>0</v>
      </c>
      <c r="W1063" s="64">
        <f>IFERROR(R1063/H1063,0)</f>
        <v>0</v>
      </c>
      <c r="X1063" s="65">
        <f>IFERROR((T1063+P1063)/J1063,0)</f>
        <v>0</v>
      </c>
      <c r="Y1063" s="66">
        <f>IFERROR((V1063+P1063)/L1063,0)</f>
        <v>0</v>
      </c>
    </row>
    <row r="1064" spans="1:25" ht="87" customHeight="1" x14ac:dyDescent="0.25">
      <c r="A1064" s="67">
        <v>2</v>
      </c>
      <c r="B1064" s="68" t="s">
        <v>54</v>
      </c>
      <c r="C1064" s="142"/>
      <c r="D1064" s="144"/>
      <c r="E1064" s="69">
        <v>0</v>
      </c>
      <c r="F1064" s="70">
        <v>0</v>
      </c>
      <c r="G1064" s="71">
        <v>0</v>
      </c>
      <c r="H1064" s="72">
        <v>0</v>
      </c>
      <c r="I1064" s="71">
        <v>45</v>
      </c>
      <c r="J1064" s="73">
        <v>1338315.24</v>
      </c>
      <c r="K1064" s="57">
        <f t="shared" ref="K1064:L1075" si="186">G1064+I1064</f>
        <v>45</v>
      </c>
      <c r="L1064" s="58">
        <f t="shared" si="186"/>
        <v>1338315.24</v>
      </c>
      <c r="M1064" s="74">
        <v>0</v>
      </c>
      <c r="N1064" s="75">
        <v>0</v>
      </c>
      <c r="O1064" s="74">
        <v>0</v>
      </c>
      <c r="P1064" s="75">
        <v>0</v>
      </c>
      <c r="Q1064" s="76">
        <v>0</v>
      </c>
      <c r="R1064" s="77">
        <v>0</v>
      </c>
      <c r="S1064" s="76">
        <v>44</v>
      </c>
      <c r="T1064" s="77">
        <v>1193886.43</v>
      </c>
      <c r="U1064" s="57">
        <f t="shared" ref="U1064:V1075" si="187">Q1064+S1064</f>
        <v>44</v>
      </c>
      <c r="V1064" s="63">
        <f>R1064+T1064</f>
        <v>1193886.43</v>
      </c>
      <c r="W1064" s="64">
        <f t="shared" ref="W1064:W1075" si="188">IFERROR(R1064/H1064,0)</f>
        <v>0</v>
      </c>
      <c r="X1064" s="65">
        <f t="shared" ref="X1064:X1076" si="189">IFERROR((T1064+P1064)/J1064,0)</f>
        <v>0.89208162196524032</v>
      </c>
      <c r="Y1064" s="66">
        <f t="shared" ref="Y1064:Y1076" si="190">IFERROR((V1064+P1064)/L1064,0)</f>
        <v>0.89208162196524032</v>
      </c>
    </row>
    <row r="1065" spans="1:25" ht="85.5" customHeight="1" x14ac:dyDescent="0.25">
      <c r="A1065" s="67">
        <v>3</v>
      </c>
      <c r="B1065" s="68" t="s">
        <v>172</v>
      </c>
      <c r="C1065" s="142"/>
      <c r="D1065" s="144"/>
      <c r="E1065" s="69"/>
      <c r="F1065" s="70"/>
      <c r="G1065" s="71"/>
      <c r="H1065" s="72"/>
      <c r="I1065" s="71"/>
      <c r="J1065" s="73"/>
      <c r="K1065" s="57">
        <f t="shared" si="186"/>
        <v>0</v>
      </c>
      <c r="L1065" s="58">
        <f t="shared" si="186"/>
        <v>0</v>
      </c>
      <c r="M1065" s="74"/>
      <c r="N1065" s="75"/>
      <c r="O1065" s="74"/>
      <c r="P1065" s="75"/>
      <c r="Q1065" s="76"/>
      <c r="R1065" s="77"/>
      <c r="S1065" s="76"/>
      <c r="T1065" s="77"/>
      <c r="U1065" s="57">
        <f t="shared" si="187"/>
        <v>0</v>
      </c>
      <c r="V1065" s="63">
        <f t="shared" si="187"/>
        <v>0</v>
      </c>
      <c r="W1065" s="64">
        <f t="shared" si="188"/>
        <v>0</v>
      </c>
      <c r="X1065" s="65">
        <f t="shared" si="189"/>
        <v>0</v>
      </c>
      <c r="Y1065" s="66">
        <f t="shared" si="190"/>
        <v>0</v>
      </c>
    </row>
    <row r="1066" spans="1:25" ht="137.25" customHeight="1" x14ac:dyDescent="0.25">
      <c r="A1066" s="67">
        <v>4</v>
      </c>
      <c r="B1066" s="68" t="s">
        <v>32</v>
      </c>
      <c r="C1066" s="142"/>
      <c r="D1066" s="144"/>
      <c r="E1066" s="69"/>
      <c r="F1066" s="70"/>
      <c r="G1066" s="71"/>
      <c r="H1066" s="72"/>
      <c r="I1066" s="71"/>
      <c r="J1066" s="73"/>
      <c r="K1066" s="57">
        <f t="shared" si="186"/>
        <v>0</v>
      </c>
      <c r="L1066" s="58">
        <f t="shared" si="186"/>
        <v>0</v>
      </c>
      <c r="M1066" s="74"/>
      <c r="N1066" s="75"/>
      <c r="O1066" s="74"/>
      <c r="P1066" s="75"/>
      <c r="Q1066" s="76"/>
      <c r="R1066" s="77"/>
      <c r="S1066" s="76"/>
      <c r="T1066" s="77"/>
      <c r="U1066" s="57">
        <f t="shared" si="187"/>
        <v>0</v>
      </c>
      <c r="V1066" s="63">
        <f t="shared" si="187"/>
        <v>0</v>
      </c>
      <c r="W1066" s="64">
        <f t="shared" si="188"/>
        <v>0</v>
      </c>
      <c r="X1066" s="65">
        <f t="shared" si="189"/>
        <v>0</v>
      </c>
      <c r="Y1066" s="66">
        <f t="shared" si="190"/>
        <v>0</v>
      </c>
    </row>
    <row r="1067" spans="1:25" ht="171.75" customHeight="1" x14ac:dyDescent="0.25">
      <c r="A1067" s="67">
        <v>5</v>
      </c>
      <c r="B1067" s="68" t="s">
        <v>71</v>
      </c>
      <c r="C1067" s="142"/>
      <c r="D1067" s="144"/>
      <c r="E1067" s="69">
        <v>8</v>
      </c>
      <c r="F1067" s="70">
        <v>241541.28</v>
      </c>
      <c r="G1067" s="71">
        <v>2</v>
      </c>
      <c r="H1067" s="72">
        <v>73673.14</v>
      </c>
      <c r="I1067" s="71">
        <v>18</v>
      </c>
      <c r="J1067" s="73">
        <v>1272007.3899999999</v>
      </c>
      <c r="K1067" s="57">
        <f t="shared" si="186"/>
        <v>20</v>
      </c>
      <c r="L1067" s="58">
        <f t="shared" si="186"/>
        <v>1345680.5299999998</v>
      </c>
      <c r="M1067" s="74">
        <v>0</v>
      </c>
      <c r="N1067" s="75">
        <v>0</v>
      </c>
      <c r="O1067" s="74">
        <v>0</v>
      </c>
      <c r="P1067" s="75">
        <v>0</v>
      </c>
      <c r="Q1067" s="76">
        <v>2</v>
      </c>
      <c r="R1067" s="77">
        <v>73673.14</v>
      </c>
      <c r="S1067" s="76">
        <v>18</v>
      </c>
      <c r="T1067" s="77">
        <v>1131778.8999999999</v>
      </c>
      <c r="U1067" s="57">
        <f t="shared" si="187"/>
        <v>20</v>
      </c>
      <c r="V1067" s="63">
        <f t="shared" si="187"/>
        <v>1205452.0399999998</v>
      </c>
      <c r="W1067" s="64">
        <f t="shared" si="188"/>
        <v>1</v>
      </c>
      <c r="X1067" s="65">
        <f t="shared" si="189"/>
        <v>0.88975811689270135</v>
      </c>
      <c r="Y1067" s="66">
        <f t="shared" si="190"/>
        <v>0.89579362495495118</v>
      </c>
    </row>
    <row r="1068" spans="1:25" ht="116.25" customHeight="1" x14ac:dyDescent="0.25">
      <c r="A1068" s="67">
        <v>6</v>
      </c>
      <c r="B1068" s="68" t="s">
        <v>33</v>
      </c>
      <c r="C1068" s="142"/>
      <c r="D1068" s="144"/>
      <c r="E1068" s="69"/>
      <c r="F1068" s="70"/>
      <c r="G1068" s="71"/>
      <c r="H1068" s="72"/>
      <c r="I1068" s="71"/>
      <c r="J1068" s="73"/>
      <c r="K1068" s="57">
        <f t="shared" si="186"/>
        <v>0</v>
      </c>
      <c r="L1068" s="58">
        <f t="shared" si="186"/>
        <v>0</v>
      </c>
      <c r="M1068" s="74"/>
      <c r="N1068" s="75"/>
      <c r="O1068" s="74"/>
      <c r="P1068" s="75"/>
      <c r="Q1068" s="76"/>
      <c r="R1068" s="77"/>
      <c r="S1068" s="76"/>
      <c r="T1068" s="77"/>
      <c r="U1068" s="57">
        <f t="shared" si="187"/>
        <v>0</v>
      </c>
      <c r="V1068" s="63">
        <f t="shared" si="187"/>
        <v>0</v>
      </c>
      <c r="W1068" s="64">
        <f t="shared" si="188"/>
        <v>0</v>
      </c>
      <c r="X1068" s="65">
        <f t="shared" si="189"/>
        <v>0</v>
      </c>
      <c r="Y1068" s="66">
        <f t="shared" si="190"/>
        <v>0</v>
      </c>
    </row>
    <row r="1069" spans="1:25" ht="65.25" customHeight="1" x14ac:dyDescent="0.25">
      <c r="A1069" s="67">
        <v>7</v>
      </c>
      <c r="B1069" s="68" t="s">
        <v>34</v>
      </c>
      <c r="C1069" s="142"/>
      <c r="D1069" s="144"/>
      <c r="E1069" s="69"/>
      <c r="F1069" s="70"/>
      <c r="G1069" s="71"/>
      <c r="H1069" s="72"/>
      <c r="I1069" s="71"/>
      <c r="J1069" s="73"/>
      <c r="K1069" s="57">
        <f t="shared" si="186"/>
        <v>0</v>
      </c>
      <c r="L1069" s="58">
        <f t="shared" si="186"/>
        <v>0</v>
      </c>
      <c r="M1069" s="74"/>
      <c r="N1069" s="75"/>
      <c r="O1069" s="74"/>
      <c r="P1069" s="75"/>
      <c r="Q1069" s="76"/>
      <c r="R1069" s="77"/>
      <c r="S1069" s="76"/>
      <c r="T1069" s="77"/>
      <c r="U1069" s="57">
        <f t="shared" si="187"/>
        <v>0</v>
      </c>
      <c r="V1069" s="63">
        <f t="shared" si="187"/>
        <v>0</v>
      </c>
      <c r="W1069" s="64">
        <f t="shared" si="188"/>
        <v>0</v>
      </c>
      <c r="X1069" s="65">
        <f t="shared" si="189"/>
        <v>0</v>
      </c>
      <c r="Y1069" s="66">
        <f t="shared" si="190"/>
        <v>0</v>
      </c>
    </row>
    <row r="1070" spans="1:25" ht="59.25" customHeight="1" x14ac:dyDescent="0.25">
      <c r="A1070" s="67">
        <v>8</v>
      </c>
      <c r="B1070" s="68" t="s">
        <v>117</v>
      </c>
      <c r="C1070" s="142"/>
      <c r="D1070" s="144"/>
      <c r="E1070" s="69"/>
      <c r="F1070" s="70"/>
      <c r="G1070" s="71"/>
      <c r="H1070" s="72"/>
      <c r="I1070" s="71"/>
      <c r="J1070" s="73"/>
      <c r="K1070" s="57">
        <f t="shared" si="186"/>
        <v>0</v>
      </c>
      <c r="L1070" s="58">
        <f t="shared" si="186"/>
        <v>0</v>
      </c>
      <c r="M1070" s="74"/>
      <c r="N1070" s="75"/>
      <c r="O1070" s="74"/>
      <c r="P1070" s="75"/>
      <c r="Q1070" s="76"/>
      <c r="R1070" s="77"/>
      <c r="S1070" s="76"/>
      <c r="T1070" s="77"/>
      <c r="U1070" s="57">
        <f t="shared" si="187"/>
        <v>0</v>
      </c>
      <c r="V1070" s="63">
        <f t="shared" si="187"/>
        <v>0</v>
      </c>
      <c r="W1070" s="64">
        <f t="shared" si="188"/>
        <v>0</v>
      </c>
      <c r="X1070" s="65">
        <f t="shared" si="189"/>
        <v>0</v>
      </c>
      <c r="Y1070" s="66">
        <f t="shared" si="190"/>
        <v>0</v>
      </c>
    </row>
    <row r="1071" spans="1:25" ht="71.25" customHeight="1" x14ac:dyDescent="0.25">
      <c r="A1071" s="67">
        <v>9</v>
      </c>
      <c r="B1071" s="68" t="s">
        <v>35</v>
      </c>
      <c r="C1071" s="142"/>
      <c r="D1071" s="144"/>
      <c r="E1071" s="69"/>
      <c r="F1071" s="70"/>
      <c r="G1071" s="71"/>
      <c r="H1071" s="72"/>
      <c r="I1071" s="71"/>
      <c r="J1071" s="73"/>
      <c r="K1071" s="57">
        <f t="shared" si="186"/>
        <v>0</v>
      </c>
      <c r="L1071" s="58">
        <f t="shared" si="186"/>
        <v>0</v>
      </c>
      <c r="M1071" s="74"/>
      <c r="N1071" s="75"/>
      <c r="O1071" s="74"/>
      <c r="P1071" s="75"/>
      <c r="Q1071" s="76"/>
      <c r="R1071" s="77"/>
      <c r="S1071" s="76"/>
      <c r="T1071" s="77"/>
      <c r="U1071" s="57">
        <f t="shared" si="187"/>
        <v>0</v>
      </c>
      <c r="V1071" s="63">
        <f t="shared" si="187"/>
        <v>0</v>
      </c>
      <c r="W1071" s="64">
        <f t="shared" si="188"/>
        <v>0</v>
      </c>
      <c r="X1071" s="65">
        <f t="shared" si="189"/>
        <v>0</v>
      </c>
      <c r="Y1071" s="66">
        <f t="shared" si="190"/>
        <v>0</v>
      </c>
    </row>
    <row r="1072" spans="1:25" ht="92.25" customHeight="1" x14ac:dyDescent="0.25">
      <c r="A1072" s="67">
        <v>10</v>
      </c>
      <c r="B1072" s="68" t="s">
        <v>36</v>
      </c>
      <c r="C1072" s="142"/>
      <c r="D1072" s="144"/>
      <c r="E1072" s="69"/>
      <c r="F1072" s="70"/>
      <c r="G1072" s="71"/>
      <c r="H1072" s="72"/>
      <c r="I1072" s="71"/>
      <c r="J1072" s="73"/>
      <c r="K1072" s="57">
        <f t="shared" si="186"/>
        <v>0</v>
      </c>
      <c r="L1072" s="58">
        <f t="shared" si="186"/>
        <v>0</v>
      </c>
      <c r="M1072" s="74"/>
      <c r="N1072" s="75"/>
      <c r="O1072" s="74"/>
      <c r="P1072" s="75"/>
      <c r="Q1072" s="76"/>
      <c r="R1072" s="77"/>
      <c r="S1072" s="76"/>
      <c r="T1072" s="77"/>
      <c r="U1072" s="57">
        <f t="shared" si="187"/>
        <v>0</v>
      </c>
      <c r="V1072" s="63">
        <f t="shared" si="187"/>
        <v>0</v>
      </c>
      <c r="W1072" s="64">
        <f t="shared" si="188"/>
        <v>0</v>
      </c>
      <c r="X1072" s="65">
        <f t="shared" si="189"/>
        <v>0</v>
      </c>
      <c r="Y1072" s="66">
        <f t="shared" si="190"/>
        <v>0</v>
      </c>
    </row>
    <row r="1073" spans="1:25" ht="153.75" customHeight="1" x14ac:dyDescent="0.25">
      <c r="A1073" s="67">
        <v>11</v>
      </c>
      <c r="B1073" s="68" t="s">
        <v>37</v>
      </c>
      <c r="C1073" s="142"/>
      <c r="D1073" s="144"/>
      <c r="E1073" s="69"/>
      <c r="F1073" s="70"/>
      <c r="G1073" s="71"/>
      <c r="H1073" s="72"/>
      <c r="I1073" s="71"/>
      <c r="J1073" s="73"/>
      <c r="K1073" s="57">
        <f t="shared" si="186"/>
        <v>0</v>
      </c>
      <c r="L1073" s="58">
        <f t="shared" si="186"/>
        <v>0</v>
      </c>
      <c r="M1073" s="74"/>
      <c r="N1073" s="75"/>
      <c r="O1073" s="74"/>
      <c r="P1073" s="75"/>
      <c r="Q1073" s="76"/>
      <c r="R1073" s="77"/>
      <c r="S1073" s="76"/>
      <c r="T1073" s="77"/>
      <c r="U1073" s="57">
        <f t="shared" si="187"/>
        <v>0</v>
      </c>
      <c r="V1073" s="63">
        <f t="shared" si="187"/>
        <v>0</v>
      </c>
      <c r="W1073" s="64">
        <f t="shared" si="188"/>
        <v>0</v>
      </c>
      <c r="X1073" s="65">
        <f t="shared" si="189"/>
        <v>0</v>
      </c>
      <c r="Y1073" s="66">
        <f t="shared" si="190"/>
        <v>0</v>
      </c>
    </row>
    <row r="1074" spans="1:25" ht="87" customHeight="1" x14ac:dyDescent="0.25">
      <c r="A1074" s="67">
        <v>12</v>
      </c>
      <c r="B1074" s="68" t="s">
        <v>38</v>
      </c>
      <c r="C1074" s="142"/>
      <c r="D1074" s="144"/>
      <c r="E1074" s="69"/>
      <c r="F1074" s="70"/>
      <c r="G1074" s="71"/>
      <c r="H1074" s="72"/>
      <c r="I1074" s="71"/>
      <c r="J1074" s="73"/>
      <c r="K1074" s="57">
        <f t="shared" si="186"/>
        <v>0</v>
      </c>
      <c r="L1074" s="58">
        <f t="shared" si="186"/>
        <v>0</v>
      </c>
      <c r="M1074" s="74"/>
      <c r="N1074" s="75"/>
      <c r="O1074" s="74"/>
      <c r="P1074" s="75"/>
      <c r="Q1074" s="76"/>
      <c r="R1074" s="77"/>
      <c r="S1074" s="76"/>
      <c r="T1074" s="77"/>
      <c r="U1074" s="57">
        <f t="shared" si="187"/>
        <v>0</v>
      </c>
      <c r="V1074" s="63">
        <f t="shared" si="187"/>
        <v>0</v>
      </c>
      <c r="W1074" s="64">
        <f t="shared" si="188"/>
        <v>0</v>
      </c>
      <c r="X1074" s="65">
        <f t="shared" si="189"/>
        <v>0</v>
      </c>
      <c r="Y1074" s="66">
        <f t="shared" si="190"/>
        <v>0</v>
      </c>
    </row>
    <row r="1075" spans="1:25" ht="62.25" customHeight="1" thickBot="1" x14ac:dyDescent="0.3">
      <c r="A1075" s="78">
        <v>13</v>
      </c>
      <c r="B1075" s="79" t="s">
        <v>39</v>
      </c>
      <c r="C1075" s="143"/>
      <c r="D1075" s="145"/>
      <c r="E1075" s="80"/>
      <c r="F1075" s="81"/>
      <c r="G1075" s="82"/>
      <c r="H1075" s="83"/>
      <c r="I1075" s="82"/>
      <c r="J1075" s="84"/>
      <c r="K1075" s="85">
        <f t="shared" si="186"/>
        <v>0</v>
      </c>
      <c r="L1075" s="86">
        <f t="shared" si="186"/>
        <v>0</v>
      </c>
      <c r="M1075" s="87"/>
      <c r="N1075" s="88"/>
      <c r="O1075" s="87"/>
      <c r="P1075" s="88"/>
      <c r="Q1075" s="89"/>
      <c r="R1075" s="90"/>
      <c r="S1075" s="89"/>
      <c r="T1075" s="90"/>
      <c r="U1075" s="57">
        <f t="shared" si="187"/>
        <v>0</v>
      </c>
      <c r="V1075" s="63">
        <f t="shared" si="187"/>
        <v>0</v>
      </c>
      <c r="W1075" s="64">
        <f t="shared" si="188"/>
        <v>0</v>
      </c>
      <c r="X1075" s="65">
        <f t="shared" si="189"/>
        <v>0</v>
      </c>
      <c r="Y1075" s="66">
        <f t="shared" si="190"/>
        <v>0</v>
      </c>
    </row>
    <row r="1076" spans="1:25" ht="29.25" customHeight="1" thickBot="1" x14ac:dyDescent="0.3">
      <c r="A1076" s="123" t="s">
        <v>118</v>
      </c>
      <c r="B1076" s="124"/>
      <c r="C1076" s="91">
        <f>C1063</f>
        <v>2683995.7699999996</v>
      </c>
      <c r="D1076" s="91">
        <f>D1063</f>
        <v>284657.29999999981</v>
      </c>
      <c r="E1076" s="92">
        <f>SUM(E1063:E1075)</f>
        <v>8</v>
      </c>
      <c r="F1076" s="93">
        <f>SUM(F1063:F1075)</f>
        <v>241541.28</v>
      </c>
      <c r="G1076" s="92">
        <f>SUM(G1063:G1075)</f>
        <v>2</v>
      </c>
      <c r="H1076" s="93">
        <f>SUM(H1063:H1075)</f>
        <v>73673.14</v>
      </c>
      <c r="I1076" s="92">
        <f t="shared" ref="I1076:V1076" si="191">SUM(I1063:I1075)</f>
        <v>63</v>
      </c>
      <c r="J1076" s="93">
        <f t="shared" si="191"/>
        <v>2610322.63</v>
      </c>
      <c r="K1076" s="92">
        <f t="shared" si="191"/>
        <v>65</v>
      </c>
      <c r="L1076" s="93">
        <f t="shared" si="191"/>
        <v>2683995.7699999996</v>
      </c>
      <c r="M1076" s="92">
        <f t="shared" si="191"/>
        <v>0</v>
      </c>
      <c r="N1076" s="94">
        <f t="shared" si="191"/>
        <v>0</v>
      </c>
      <c r="O1076" s="95">
        <f t="shared" si="191"/>
        <v>0</v>
      </c>
      <c r="P1076" s="96">
        <f t="shared" si="191"/>
        <v>0</v>
      </c>
      <c r="Q1076" s="95">
        <f t="shared" si="191"/>
        <v>2</v>
      </c>
      <c r="R1076" s="97">
        <f t="shared" si="191"/>
        <v>73673.14</v>
      </c>
      <c r="S1076" s="95">
        <f t="shared" si="191"/>
        <v>62</v>
      </c>
      <c r="T1076" s="97">
        <f t="shared" si="191"/>
        <v>2325665.33</v>
      </c>
      <c r="U1076" s="95">
        <f t="shared" si="191"/>
        <v>64</v>
      </c>
      <c r="V1076" s="97">
        <f t="shared" si="191"/>
        <v>2399338.4699999997</v>
      </c>
      <c r="W1076" s="98">
        <f>IFERROR(R1076/H1076,0)</f>
        <v>1</v>
      </c>
      <c r="X1076" s="99">
        <f t="shared" si="189"/>
        <v>0.8909493804602997</v>
      </c>
      <c r="Y1076" s="99">
        <f t="shared" si="190"/>
        <v>0.89394271660867786</v>
      </c>
    </row>
    <row r="1077" spans="1:25" ht="29.25" customHeight="1" thickBot="1" x14ac:dyDescent="0.3">
      <c r="A1077" s="100"/>
      <c r="B1077" s="101" t="s">
        <v>28</v>
      </c>
      <c r="C1077" s="102"/>
      <c r="D1077" s="102"/>
      <c r="E1077" s="102"/>
      <c r="F1077" s="102"/>
      <c r="G1077" s="102"/>
      <c r="H1077" s="102"/>
      <c r="I1077" s="102"/>
      <c r="J1077" s="102"/>
      <c r="K1077" s="102"/>
      <c r="L1077" s="102"/>
      <c r="M1077" s="102"/>
      <c r="N1077" s="102"/>
      <c r="O1077" s="102"/>
      <c r="P1077" s="102"/>
      <c r="Q1077" s="102"/>
      <c r="R1077" s="102"/>
      <c r="S1077" s="102"/>
      <c r="T1077" s="102"/>
      <c r="U1077" s="102"/>
      <c r="V1077" s="103">
        <v>1620496.27</v>
      </c>
      <c r="W1077" s="104"/>
      <c r="X1077" s="104"/>
      <c r="Y1077" s="105"/>
    </row>
    <row r="1078" spans="1:25" ht="29.25" customHeight="1" thickBot="1" x14ac:dyDescent="0.45">
      <c r="A1078" s="106"/>
      <c r="B1078" s="106"/>
      <c r="C1078" s="107"/>
      <c r="D1078" s="107"/>
      <c r="E1078" s="108"/>
      <c r="F1078" s="107"/>
      <c r="G1078" s="108"/>
      <c r="H1078" s="109"/>
      <c r="I1078" s="110"/>
      <c r="J1078" s="109"/>
      <c r="K1078" s="111"/>
      <c r="L1078" s="109"/>
      <c r="M1078" s="110"/>
      <c r="N1078" s="109"/>
      <c r="O1078" s="110"/>
      <c r="P1078" s="109"/>
      <c r="Q1078" s="110"/>
      <c r="R1078" s="109"/>
      <c r="S1078" s="110"/>
      <c r="T1078" s="112" t="s">
        <v>119</v>
      </c>
      <c r="U1078" s="113">
        <v>4.4112999999999998</v>
      </c>
      <c r="V1078" s="114">
        <f>(V1076+P1076)/U1078</f>
        <v>543907.34477364947</v>
      </c>
      <c r="W1078" s="115"/>
      <c r="X1078" s="115"/>
      <c r="Y1078" s="116"/>
    </row>
    <row r="1079" spans="1:25" ht="15.75" thickTop="1" x14ac:dyDescent="0.25">
      <c r="A1079" s="125" t="s">
        <v>183</v>
      </c>
      <c r="B1079" s="126"/>
      <c r="C1079" s="126"/>
      <c r="D1079" s="126"/>
      <c r="E1079" s="126"/>
      <c r="F1079" s="126"/>
      <c r="G1079" s="126"/>
      <c r="H1079" s="126"/>
      <c r="I1079" s="126"/>
      <c r="J1079" s="126"/>
      <c r="K1079" s="126"/>
      <c r="L1079" s="126"/>
      <c r="M1079" s="126"/>
      <c r="N1079" s="126"/>
      <c r="O1079" s="127"/>
      <c r="P1079" s="117"/>
      <c r="U1079" s="21"/>
    </row>
    <row r="1080" spans="1:25" ht="18.75" x14ac:dyDescent="0.3">
      <c r="A1080" s="128"/>
      <c r="B1080" s="129"/>
      <c r="C1080" s="129"/>
      <c r="D1080" s="129"/>
      <c r="E1080" s="129"/>
      <c r="F1080" s="129"/>
      <c r="G1080" s="129"/>
      <c r="H1080" s="129"/>
      <c r="I1080" s="129"/>
      <c r="J1080" s="129"/>
      <c r="K1080" s="129"/>
      <c r="L1080" s="129"/>
      <c r="M1080" s="129"/>
      <c r="N1080" s="129"/>
      <c r="O1080" s="130"/>
      <c r="P1080" s="117"/>
      <c r="T1080" s="118"/>
      <c r="U1080" s="21"/>
    </row>
    <row r="1081" spans="1:25" ht="15.75" x14ac:dyDescent="0.25">
      <c r="A1081" s="128"/>
      <c r="B1081" s="129"/>
      <c r="C1081" s="129"/>
      <c r="D1081" s="129"/>
      <c r="E1081" s="129"/>
      <c r="F1081" s="129"/>
      <c r="G1081" s="129"/>
      <c r="H1081" s="129"/>
      <c r="I1081" s="129"/>
      <c r="J1081" s="129"/>
      <c r="K1081" s="129"/>
      <c r="L1081" s="129"/>
      <c r="M1081" s="129"/>
      <c r="N1081" s="129"/>
      <c r="O1081" s="130"/>
      <c r="P1081" s="117"/>
      <c r="S1081" s="119"/>
      <c r="T1081" s="120"/>
      <c r="U1081" s="21"/>
    </row>
    <row r="1082" spans="1:25" ht="15.75" x14ac:dyDescent="0.25">
      <c r="A1082" s="128"/>
      <c r="B1082" s="129"/>
      <c r="C1082" s="129"/>
      <c r="D1082" s="129"/>
      <c r="E1082" s="129"/>
      <c r="F1082" s="129"/>
      <c r="G1082" s="129"/>
      <c r="H1082" s="129"/>
      <c r="I1082" s="129"/>
      <c r="J1082" s="129"/>
      <c r="K1082" s="129"/>
      <c r="L1082" s="129"/>
      <c r="M1082" s="129"/>
      <c r="N1082" s="129"/>
      <c r="O1082" s="130"/>
      <c r="P1082" s="117"/>
      <c r="S1082" s="119"/>
      <c r="T1082" s="121"/>
      <c r="U1082" s="21"/>
    </row>
    <row r="1083" spans="1:25" ht="15.75" x14ac:dyDescent="0.25">
      <c r="A1083" s="128"/>
      <c r="B1083" s="129"/>
      <c r="C1083" s="129"/>
      <c r="D1083" s="129"/>
      <c r="E1083" s="129"/>
      <c r="F1083" s="129"/>
      <c r="G1083" s="129"/>
      <c r="H1083" s="129"/>
      <c r="I1083" s="129"/>
      <c r="J1083" s="129"/>
      <c r="K1083" s="129"/>
      <c r="L1083" s="129"/>
      <c r="M1083" s="129"/>
      <c r="N1083" s="129"/>
      <c r="O1083" s="130"/>
      <c r="P1083" s="117"/>
      <c r="S1083" s="119"/>
      <c r="T1083" s="121"/>
      <c r="U1083" s="21"/>
    </row>
    <row r="1084" spans="1:25" ht="15.75" x14ac:dyDescent="0.25">
      <c r="A1084" s="128"/>
      <c r="B1084" s="129"/>
      <c r="C1084" s="129"/>
      <c r="D1084" s="129"/>
      <c r="E1084" s="129"/>
      <c r="F1084" s="129"/>
      <c r="G1084" s="129"/>
      <c r="H1084" s="129"/>
      <c r="I1084" s="129"/>
      <c r="J1084" s="129"/>
      <c r="K1084" s="129"/>
      <c r="L1084" s="129"/>
      <c r="M1084" s="129"/>
      <c r="N1084" s="129"/>
      <c r="O1084" s="130"/>
      <c r="P1084" s="117"/>
      <c r="S1084" s="119"/>
      <c r="T1084" s="121"/>
      <c r="U1084" s="21"/>
    </row>
    <row r="1085" spans="1:25" ht="15.75" x14ac:dyDescent="0.25">
      <c r="A1085" s="128"/>
      <c r="B1085" s="129"/>
      <c r="C1085" s="129"/>
      <c r="D1085" s="129"/>
      <c r="E1085" s="129"/>
      <c r="F1085" s="129"/>
      <c r="G1085" s="129"/>
      <c r="H1085" s="129"/>
      <c r="I1085" s="129"/>
      <c r="J1085" s="129"/>
      <c r="K1085" s="129"/>
      <c r="L1085" s="129"/>
      <c r="M1085" s="129"/>
      <c r="N1085" s="129"/>
      <c r="O1085" s="130"/>
      <c r="P1085" s="117"/>
      <c r="S1085" s="119"/>
      <c r="T1085" s="122"/>
      <c r="U1085" s="21"/>
    </row>
    <row r="1086" spans="1:25" x14ac:dyDescent="0.25">
      <c r="A1086" s="128"/>
      <c r="B1086" s="129"/>
      <c r="C1086" s="129"/>
      <c r="D1086" s="129"/>
      <c r="E1086" s="129"/>
      <c r="F1086" s="129"/>
      <c r="G1086" s="129"/>
      <c r="H1086" s="129"/>
      <c r="I1086" s="129"/>
      <c r="J1086" s="129"/>
      <c r="K1086" s="129"/>
      <c r="L1086" s="129"/>
      <c r="M1086" s="129"/>
      <c r="N1086" s="129"/>
      <c r="O1086" s="130"/>
      <c r="P1086" s="117"/>
      <c r="U1086" s="21"/>
    </row>
    <row r="1087" spans="1:25" ht="15.75" thickBot="1" x14ac:dyDescent="0.3">
      <c r="A1087" s="131"/>
      <c r="B1087" s="132"/>
      <c r="C1087" s="132"/>
      <c r="D1087" s="132"/>
      <c r="E1087" s="132"/>
      <c r="F1087" s="132"/>
      <c r="G1087" s="132"/>
      <c r="H1087" s="132"/>
      <c r="I1087" s="132"/>
      <c r="J1087" s="132"/>
      <c r="K1087" s="132"/>
      <c r="L1087" s="132"/>
      <c r="M1087" s="132"/>
      <c r="N1087" s="132"/>
      <c r="O1087" s="133"/>
      <c r="P1087" s="117"/>
      <c r="U1087" s="21"/>
    </row>
    <row r="1088" spans="1:25" ht="15.75" thickTop="1" x14ac:dyDescent="0.25">
      <c r="K1088" s="21"/>
      <c r="U1088" s="21"/>
    </row>
    <row r="1091" spans="1:25" ht="26.25" x14ac:dyDescent="0.4">
      <c r="A1091" s="25"/>
      <c r="B1091" s="26" t="s">
        <v>152</v>
      </c>
      <c r="C1091" s="27"/>
      <c r="D1091" s="27"/>
      <c r="E1091" s="27"/>
      <c r="F1091" s="28"/>
      <c r="G1091" s="27"/>
      <c r="H1091" s="28"/>
      <c r="I1091" s="29"/>
      <c r="J1091" s="28"/>
      <c r="K1091" s="29"/>
      <c r="L1091" s="28"/>
      <c r="M1091" s="29"/>
      <c r="N1091" s="28"/>
      <c r="O1091" s="27"/>
      <c r="P1091" s="28"/>
      <c r="Q1091" s="27"/>
      <c r="R1091" s="28"/>
      <c r="S1091" s="29"/>
      <c r="T1091" s="28"/>
      <c r="U1091" s="27"/>
      <c r="V1091" s="28"/>
      <c r="W1091" s="28"/>
      <c r="X1091" s="29"/>
      <c r="Y1091" s="28"/>
    </row>
    <row r="1092" spans="1:25" ht="15.75" thickBot="1" x14ac:dyDescent="0.3"/>
    <row r="1093" spans="1:25" ht="52.5" customHeight="1" thickBot="1" x14ac:dyDescent="0.3">
      <c r="A1093" s="169" t="s">
        <v>159</v>
      </c>
      <c r="B1093" s="170"/>
      <c r="C1093" s="173" t="s">
        <v>102</v>
      </c>
      <c r="D1093" s="174"/>
      <c r="E1093" s="175" t="s">
        <v>0</v>
      </c>
      <c r="F1093" s="176"/>
      <c r="G1093" s="177" t="s">
        <v>103</v>
      </c>
      <c r="H1093" s="177"/>
      <c r="I1093" s="177"/>
      <c r="J1093" s="177"/>
      <c r="K1093" s="177"/>
      <c r="L1093" s="178"/>
      <c r="M1093" s="179" t="s">
        <v>104</v>
      </c>
      <c r="N1093" s="180"/>
      <c r="O1093" s="180"/>
      <c r="P1093" s="181"/>
      <c r="Q1093" s="154" t="s">
        <v>105</v>
      </c>
      <c r="R1093" s="152"/>
      <c r="S1093" s="152"/>
      <c r="T1093" s="152"/>
      <c r="U1093" s="152"/>
      <c r="V1093" s="153"/>
      <c r="W1093" s="155" t="s">
        <v>106</v>
      </c>
      <c r="X1093" s="156"/>
      <c r="Y1093" s="138"/>
    </row>
    <row r="1094" spans="1:25" ht="52.5" customHeight="1" thickBot="1" x14ac:dyDescent="0.3">
      <c r="A1094" s="171"/>
      <c r="B1094" s="172"/>
      <c r="C1094" s="157" t="s">
        <v>107</v>
      </c>
      <c r="D1094" s="159" t="s">
        <v>108</v>
      </c>
      <c r="E1094" s="161" t="s">
        <v>10</v>
      </c>
      <c r="F1094" s="161" t="s">
        <v>11</v>
      </c>
      <c r="G1094" s="163" t="s">
        <v>12</v>
      </c>
      <c r="H1094" s="165" t="s">
        <v>13</v>
      </c>
      <c r="I1094" s="165" t="s">
        <v>14</v>
      </c>
      <c r="J1094" s="167" t="s">
        <v>15</v>
      </c>
      <c r="K1094" s="146" t="s">
        <v>2</v>
      </c>
      <c r="L1094" s="147"/>
      <c r="M1094" s="148" t="s">
        <v>109</v>
      </c>
      <c r="N1094" s="149"/>
      <c r="O1094" s="148" t="s">
        <v>110</v>
      </c>
      <c r="P1094" s="149"/>
      <c r="Q1094" s="150" t="s">
        <v>111</v>
      </c>
      <c r="R1094" s="151"/>
      <c r="S1094" s="152" t="s">
        <v>112</v>
      </c>
      <c r="T1094" s="153"/>
      <c r="U1094" s="154" t="s">
        <v>2</v>
      </c>
      <c r="V1094" s="153"/>
      <c r="W1094" s="134" t="s">
        <v>113</v>
      </c>
      <c r="X1094" s="136" t="s">
        <v>114</v>
      </c>
      <c r="Y1094" s="138" t="s">
        <v>115</v>
      </c>
    </row>
    <row r="1095" spans="1:25" ht="139.5" customHeight="1" thickBot="1" x14ac:dyDescent="0.3">
      <c r="A1095" s="171"/>
      <c r="B1095" s="172"/>
      <c r="C1095" s="158"/>
      <c r="D1095" s="160"/>
      <c r="E1095" s="162"/>
      <c r="F1095" s="162"/>
      <c r="G1095" s="164"/>
      <c r="H1095" s="166"/>
      <c r="I1095" s="166"/>
      <c r="J1095" s="168"/>
      <c r="K1095" s="30" t="s">
        <v>16</v>
      </c>
      <c r="L1095" s="31" t="s">
        <v>17</v>
      </c>
      <c r="M1095" s="32" t="s">
        <v>18</v>
      </c>
      <c r="N1095" s="33" t="s">
        <v>19</v>
      </c>
      <c r="O1095" s="32" t="s">
        <v>20</v>
      </c>
      <c r="P1095" s="33" t="s">
        <v>21</v>
      </c>
      <c r="Q1095" s="34" t="s">
        <v>12</v>
      </c>
      <c r="R1095" s="35" t="s">
        <v>13</v>
      </c>
      <c r="S1095" s="36" t="s">
        <v>22</v>
      </c>
      <c r="T1095" s="37" t="s">
        <v>23</v>
      </c>
      <c r="U1095" s="38" t="s">
        <v>24</v>
      </c>
      <c r="V1095" s="39" t="s">
        <v>25</v>
      </c>
      <c r="W1095" s="135"/>
      <c r="X1095" s="137"/>
      <c r="Y1095" s="139"/>
    </row>
    <row r="1096" spans="1:25" ht="38.25" customHeight="1" thickBot="1" x14ac:dyDescent="0.3">
      <c r="A1096" s="140">
        <v>1</v>
      </c>
      <c r="B1096" s="141"/>
      <c r="C1096" s="40">
        <v>2</v>
      </c>
      <c r="D1096" s="41">
        <v>3</v>
      </c>
      <c r="E1096" s="42">
        <v>4</v>
      </c>
      <c r="F1096" s="43">
        <v>5</v>
      </c>
      <c r="G1096" s="44">
        <v>6</v>
      </c>
      <c r="H1096" s="45">
        <v>7</v>
      </c>
      <c r="I1096" s="45">
        <v>8</v>
      </c>
      <c r="J1096" s="45">
        <v>9</v>
      </c>
      <c r="K1096" s="45">
        <v>10</v>
      </c>
      <c r="L1096" s="45">
        <v>11</v>
      </c>
      <c r="M1096" s="46">
        <v>12</v>
      </c>
      <c r="N1096" s="46">
        <v>13</v>
      </c>
      <c r="O1096" s="46">
        <v>14</v>
      </c>
      <c r="P1096" s="46">
        <v>15</v>
      </c>
      <c r="Q1096" s="47">
        <v>16</v>
      </c>
      <c r="R1096" s="47">
        <v>17</v>
      </c>
      <c r="S1096" s="47">
        <v>18</v>
      </c>
      <c r="T1096" s="47">
        <v>19</v>
      </c>
      <c r="U1096" s="47">
        <v>20</v>
      </c>
      <c r="V1096" s="47">
        <v>21</v>
      </c>
      <c r="W1096" s="48">
        <v>22</v>
      </c>
      <c r="X1096" s="48">
        <v>23</v>
      </c>
      <c r="Y1096" s="49">
        <v>24</v>
      </c>
    </row>
    <row r="1097" spans="1:25" ht="108.75" customHeight="1" x14ac:dyDescent="0.25">
      <c r="A1097" s="50">
        <v>1</v>
      </c>
      <c r="B1097" s="51" t="s">
        <v>116</v>
      </c>
      <c r="C1097" s="142">
        <f>L1110</f>
        <v>2575524.6599999997</v>
      </c>
      <c r="D1097" s="144">
        <f>C1097-V1110</f>
        <v>417092.29277499998</v>
      </c>
      <c r="E1097" s="52"/>
      <c r="F1097" s="53"/>
      <c r="G1097" s="54"/>
      <c r="H1097" s="55"/>
      <c r="I1097" s="54"/>
      <c r="J1097" s="56"/>
      <c r="K1097" s="57">
        <f>G1097+I1097</f>
        <v>0</v>
      </c>
      <c r="L1097" s="58">
        <f>H1097+J1097</f>
        <v>0</v>
      </c>
      <c r="M1097" s="59"/>
      <c r="N1097" s="60"/>
      <c r="O1097" s="59"/>
      <c r="P1097" s="60"/>
      <c r="Q1097" s="61"/>
      <c r="R1097" s="62"/>
      <c r="S1097" s="61"/>
      <c r="T1097" s="62"/>
      <c r="U1097" s="57">
        <f>Q1097+S1097</f>
        <v>0</v>
      </c>
      <c r="V1097" s="63">
        <f>R1097+T1097</f>
        <v>0</v>
      </c>
      <c r="W1097" s="64">
        <f>IFERROR(R1097/H1097,0)</f>
        <v>0</v>
      </c>
      <c r="X1097" s="65">
        <f>IFERROR((T1097+P1097)/J1097,0)</f>
        <v>0</v>
      </c>
      <c r="Y1097" s="66">
        <f>IFERROR((V1097+P1097)/L1097,0)</f>
        <v>0</v>
      </c>
    </row>
    <row r="1098" spans="1:25" ht="87" customHeight="1" x14ac:dyDescent="0.25">
      <c r="A1098" s="67">
        <v>2</v>
      </c>
      <c r="B1098" s="68" t="s">
        <v>54</v>
      </c>
      <c r="C1098" s="142"/>
      <c r="D1098" s="144"/>
      <c r="E1098" s="69">
        <v>0</v>
      </c>
      <c r="F1098" s="70">
        <v>0</v>
      </c>
      <c r="G1098" s="71">
        <v>0</v>
      </c>
      <c r="H1098" s="72">
        <v>0</v>
      </c>
      <c r="I1098" s="71">
        <v>45</v>
      </c>
      <c r="J1098" s="73">
        <v>2109844.7599999998</v>
      </c>
      <c r="K1098" s="57">
        <f t="shared" ref="K1098:L1109" si="192">G1098+I1098</f>
        <v>45</v>
      </c>
      <c r="L1098" s="58">
        <f t="shared" si="192"/>
        <v>2109844.7599999998</v>
      </c>
      <c r="M1098" s="74">
        <v>0</v>
      </c>
      <c r="N1098" s="75">
        <v>0</v>
      </c>
      <c r="O1098" s="74">
        <v>0</v>
      </c>
      <c r="P1098" s="75">
        <v>0</v>
      </c>
      <c r="Q1098" s="76">
        <v>0</v>
      </c>
      <c r="R1098" s="77">
        <v>0</v>
      </c>
      <c r="S1098" s="76">
        <v>44</v>
      </c>
      <c r="T1098" s="77">
        <v>1686089.2172249998</v>
      </c>
      <c r="U1098" s="57">
        <f t="shared" ref="U1098:V1109" si="193">Q1098+S1098</f>
        <v>44</v>
      </c>
      <c r="V1098" s="63">
        <f>R1098+T1098</f>
        <v>1686089.2172249998</v>
      </c>
      <c r="W1098" s="64">
        <f t="shared" ref="W1098:W1109" si="194">IFERROR(R1098/H1098,0)</f>
        <v>0</v>
      </c>
      <c r="X1098" s="65">
        <f t="shared" ref="X1098:X1110" si="195">IFERROR((T1098+P1098)/J1098,0)</f>
        <v>0.79915321221311086</v>
      </c>
      <c r="Y1098" s="66">
        <f t="shared" ref="Y1098:Y1110" si="196">IFERROR((V1098+P1098)/L1098,0)</f>
        <v>0.79915321221311086</v>
      </c>
    </row>
    <row r="1099" spans="1:25" ht="85.5" customHeight="1" x14ac:dyDescent="0.25">
      <c r="A1099" s="67">
        <v>3</v>
      </c>
      <c r="B1099" s="68" t="s">
        <v>172</v>
      </c>
      <c r="C1099" s="142"/>
      <c r="D1099" s="144"/>
      <c r="E1099" s="69"/>
      <c r="F1099" s="70"/>
      <c r="G1099" s="71"/>
      <c r="H1099" s="72"/>
      <c r="I1099" s="71"/>
      <c r="J1099" s="73"/>
      <c r="K1099" s="57">
        <f t="shared" si="192"/>
        <v>0</v>
      </c>
      <c r="L1099" s="58">
        <f t="shared" si="192"/>
        <v>0</v>
      </c>
      <c r="M1099" s="74"/>
      <c r="N1099" s="75"/>
      <c r="O1099" s="74"/>
      <c r="P1099" s="75"/>
      <c r="Q1099" s="76"/>
      <c r="R1099" s="77"/>
      <c r="S1099" s="76"/>
      <c r="T1099" s="77"/>
      <c r="U1099" s="57">
        <f t="shared" si="193"/>
        <v>0</v>
      </c>
      <c r="V1099" s="63">
        <f t="shared" si="193"/>
        <v>0</v>
      </c>
      <c r="W1099" s="64">
        <f t="shared" si="194"/>
        <v>0</v>
      </c>
      <c r="X1099" s="65">
        <f t="shared" si="195"/>
        <v>0</v>
      </c>
      <c r="Y1099" s="66">
        <f t="shared" si="196"/>
        <v>0</v>
      </c>
    </row>
    <row r="1100" spans="1:25" ht="137.25" customHeight="1" x14ac:dyDescent="0.25">
      <c r="A1100" s="67">
        <v>4</v>
      </c>
      <c r="B1100" s="68" t="s">
        <v>32</v>
      </c>
      <c r="C1100" s="142"/>
      <c r="D1100" s="144"/>
      <c r="E1100" s="69"/>
      <c r="F1100" s="70"/>
      <c r="G1100" s="71"/>
      <c r="H1100" s="72"/>
      <c r="I1100" s="71"/>
      <c r="J1100" s="73"/>
      <c r="K1100" s="57">
        <f t="shared" si="192"/>
        <v>0</v>
      </c>
      <c r="L1100" s="58">
        <f t="shared" si="192"/>
        <v>0</v>
      </c>
      <c r="M1100" s="74"/>
      <c r="N1100" s="75"/>
      <c r="O1100" s="74"/>
      <c r="P1100" s="75"/>
      <c r="Q1100" s="76"/>
      <c r="R1100" s="77"/>
      <c r="S1100" s="76"/>
      <c r="T1100" s="77"/>
      <c r="U1100" s="57">
        <f t="shared" si="193"/>
        <v>0</v>
      </c>
      <c r="V1100" s="63">
        <f t="shared" si="193"/>
        <v>0</v>
      </c>
      <c r="W1100" s="64">
        <f t="shared" si="194"/>
        <v>0</v>
      </c>
      <c r="X1100" s="65">
        <f t="shared" si="195"/>
        <v>0</v>
      </c>
      <c r="Y1100" s="66">
        <f t="shared" si="196"/>
        <v>0</v>
      </c>
    </row>
    <row r="1101" spans="1:25" ht="171.75" customHeight="1" x14ac:dyDescent="0.25">
      <c r="A1101" s="67">
        <v>5</v>
      </c>
      <c r="B1101" s="68" t="s">
        <v>71</v>
      </c>
      <c r="C1101" s="142"/>
      <c r="D1101" s="144"/>
      <c r="E1101" s="69">
        <v>10</v>
      </c>
      <c r="F1101" s="70">
        <v>325385.57999999996</v>
      </c>
      <c r="G1101" s="71">
        <v>3</v>
      </c>
      <c r="H1101" s="72">
        <v>136384.48000000001</v>
      </c>
      <c r="I1101" s="71">
        <v>5</v>
      </c>
      <c r="J1101" s="73">
        <v>329295.42000000004</v>
      </c>
      <c r="K1101" s="57">
        <f t="shared" si="192"/>
        <v>8</v>
      </c>
      <c r="L1101" s="58">
        <f t="shared" si="192"/>
        <v>465679.9</v>
      </c>
      <c r="M1101" s="74">
        <v>0</v>
      </c>
      <c r="N1101" s="75">
        <v>0</v>
      </c>
      <c r="O1101" s="74">
        <v>0</v>
      </c>
      <c r="P1101" s="75">
        <v>0</v>
      </c>
      <c r="Q1101" s="76">
        <v>3</v>
      </c>
      <c r="R1101" s="77">
        <v>125225.82999999999</v>
      </c>
      <c r="S1101" s="76">
        <v>6</v>
      </c>
      <c r="T1101" s="77">
        <v>347117.32</v>
      </c>
      <c r="U1101" s="57">
        <f t="shared" si="193"/>
        <v>9</v>
      </c>
      <c r="V1101" s="63">
        <f t="shared" si="193"/>
        <v>472343.15</v>
      </c>
      <c r="W1101" s="64">
        <f t="shared" si="194"/>
        <v>0.91818240609195401</v>
      </c>
      <c r="X1101" s="65">
        <f t="shared" si="195"/>
        <v>1.0541213114959205</v>
      </c>
      <c r="Y1101" s="66">
        <f t="shared" si="196"/>
        <v>1.0143086484943842</v>
      </c>
    </row>
    <row r="1102" spans="1:25" ht="116.25" customHeight="1" x14ac:dyDescent="0.25">
      <c r="A1102" s="67">
        <v>6</v>
      </c>
      <c r="B1102" s="68" t="s">
        <v>33</v>
      </c>
      <c r="C1102" s="142"/>
      <c r="D1102" s="144"/>
      <c r="E1102" s="69"/>
      <c r="F1102" s="70"/>
      <c r="G1102" s="71"/>
      <c r="H1102" s="72"/>
      <c r="I1102" s="71"/>
      <c r="J1102" s="73"/>
      <c r="K1102" s="57">
        <f t="shared" si="192"/>
        <v>0</v>
      </c>
      <c r="L1102" s="58">
        <f t="shared" si="192"/>
        <v>0</v>
      </c>
      <c r="M1102" s="74"/>
      <c r="N1102" s="75"/>
      <c r="O1102" s="74"/>
      <c r="P1102" s="75"/>
      <c r="Q1102" s="76"/>
      <c r="R1102" s="77"/>
      <c r="S1102" s="76"/>
      <c r="T1102" s="77"/>
      <c r="U1102" s="57">
        <f t="shared" si="193"/>
        <v>0</v>
      </c>
      <c r="V1102" s="63">
        <f t="shared" si="193"/>
        <v>0</v>
      </c>
      <c r="W1102" s="64">
        <f t="shared" si="194"/>
        <v>0</v>
      </c>
      <c r="X1102" s="65">
        <f t="shared" si="195"/>
        <v>0</v>
      </c>
      <c r="Y1102" s="66">
        <f t="shared" si="196"/>
        <v>0</v>
      </c>
    </row>
    <row r="1103" spans="1:25" ht="65.25" customHeight="1" x14ac:dyDescent="0.25">
      <c r="A1103" s="67">
        <v>7</v>
      </c>
      <c r="B1103" s="68" t="s">
        <v>34</v>
      </c>
      <c r="C1103" s="142"/>
      <c r="D1103" s="144"/>
      <c r="E1103" s="69"/>
      <c r="F1103" s="70"/>
      <c r="G1103" s="71"/>
      <c r="H1103" s="72"/>
      <c r="I1103" s="71"/>
      <c r="J1103" s="73"/>
      <c r="K1103" s="57">
        <f t="shared" si="192"/>
        <v>0</v>
      </c>
      <c r="L1103" s="58">
        <f t="shared" si="192"/>
        <v>0</v>
      </c>
      <c r="M1103" s="74"/>
      <c r="N1103" s="75"/>
      <c r="O1103" s="74"/>
      <c r="P1103" s="75"/>
      <c r="Q1103" s="76"/>
      <c r="R1103" s="77"/>
      <c r="S1103" s="76"/>
      <c r="T1103" s="77"/>
      <c r="U1103" s="57">
        <f t="shared" si="193"/>
        <v>0</v>
      </c>
      <c r="V1103" s="63">
        <f t="shared" si="193"/>
        <v>0</v>
      </c>
      <c r="W1103" s="64">
        <f t="shared" si="194"/>
        <v>0</v>
      </c>
      <c r="X1103" s="65">
        <f t="shared" si="195"/>
        <v>0</v>
      </c>
      <c r="Y1103" s="66">
        <f t="shared" si="196"/>
        <v>0</v>
      </c>
    </row>
    <row r="1104" spans="1:25" ht="59.25" customHeight="1" x14ac:dyDescent="0.25">
      <c r="A1104" s="67">
        <v>8</v>
      </c>
      <c r="B1104" s="68" t="s">
        <v>117</v>
      </c>
      <c r="C1104" s="142"/>
      <c r="D1104" s="144"/>
      <c r="E1104" s="69"/>
      <c r="F1104" s="70"/>
      <c r="G1104" s="71"/>
      <c r="H1104" s="72"/>
      <c r="I1104" s="71"/>
      <c r="J1104" s="73"/>
      <c r="K1104" s="57">
        <f t="shared" si="192"/>
        <v>0</v>
      </c>
      <c r="L1104" s="58">
        <f t="shared" si="192"/>
        <v>0</v>
      </c>
      <c r="M1104" s="74"/>
      <c r="N1104" s="75"/>
      <c r="O1104" s="74"/>
      <c r="P1104" s="75"/>
      <c r="Q1104" s="76"/>
      <c r="R1104" s="77"/>
      <c r="S1104" s="76"/>
      <c r="T1104" s="77"/>
      <c r="U1104" s="57">
        <f t="shared" si="193"/>
        <v>0</v>
      </c>
      <c r="V1104" s="63">
        <f t="shared" si="193"/>
        <v>0</v>
      </c>
      <c r="W1104" s="64">
        <f t="shared" si="194"/>
        <v>0</v>
      </c>
      <c r="X1104" s="65">
        <f t="shared" si="195"/>
        <v>0</v>
      </c>
      <c r="Y1104" s="66">
        <f t="shared" si="196"/>
        <v>0</v>
      </c>
    </row>
    <row r="1105" spans="1:25" ht="71.25" customHeight="1" x14ac:dyDescent="0.25">
      <c r="A1105" s="67">
        <v>9</v>
      </c>
      <c r="B1105" s="68" t="s">
        <v>35</v>
      </c>
      <c r="C1105" s="142"/>
      <c r="D1105" s="144"/>
      <c r="E1105" s="69"/>
      <c r="F1105" s="70"/>
      <c r="G1105" s="71"/>
      <c r="H1105" s="72"/>
      <c r="I1105" s="71"/>
      <c r="J1105" s="73"/>
      <c r="K1105" s="57">
        <f t="shared" si="192"/>
        <v>0</v>
      </c>
      <c r="L1105" s="58">
        <f t="shared" si="192"/>
        <v>0</v>
      </c>
      <c r="M1105" s="74"/>
      <c r="N1105" s="75"/>
      <c r="O1105" s="74"/>
      <c r="P1105" s="75"/>
      <c r="Q1105" s="76"/>
      <c r="R1105" s="77"/>
      <c r="S1105" s="76"/>
      <c r="T1105" s="77"/>
      <c r="U1105" s="57">
        <f t="shared" si="193"/>
        <v>0</v>
      </c>
      <c r="V1105" s="63">
        <f t="shared" si="193"/>
        <v>0</v>
      </c>
      <c r="W1105" s="64">
        <f t="shared" si="194"/>
        <v>0</v>
      </c>
      <c r="X1105" s="65">
        <f t="shared" si="195"/>
        <v>0</v>
      </c>
      <c r="Y1105" s="66">
        <f t="shared" si="196"/>
        <v>0</v>
      </c>
    </row>
    <row r="1106" spans="1:25" ht="92.25" customHeight="1" x14ac:dyDescent="0.25">
      <c r="A1106" s="67">
        <v>10</v>
      </c>
      <c r="B1106" s="68" t="s">
        <v>36</v>
      </c>
      <c r="C1106" s="142"/>
      <c r="D1106" s="144"/>
      <c r="E1106" s="69"/>
      <c r="F1106" s="70"/>
      <c r="G1106" s="71"/>
      <c r="H1106" s="72"/>
      <c r="I1106" s="71"/>
      <c r="J1106" s="73"/>
      <c r="K1106" s="57">
        <f t="shared" si="192"/>
        <v>0</v>
      </c>
      <c r="L1106" s="58">
        <f t="shared" si="192"/>
        <v>0</v>
      </c>
      <c r="M1106" s="74"/>
      <c r="N1106" s="75"/>
      <c r="O1106" s="74"/>
      <c r="P1106" s="75"/>
      <c r="Q1106" s="76"/>
      <c r="R1106" s="77"/>
      <c r="S1106" s="76"/>
      <c r="T1106" s="77"/>
      <c r="U1106" s="57">
        <f t="shared" si="193"/>
        <v>0</v>
      </c>
      <c r="V1106" s="63">
        <f t="shared" si="193"/>
        <v>0</v>
      </c>
      <c r="W1106" s="64">
        <f t="shared" si="194"/>
        <v>0</v>
      </c>
      <c r="X1106" s="65">
        <f t="shared" si="195"/>
        <v>0</v>
      </c>
      <c r="Y1106" s="66">
        <f t="shared" si="196"/>
        <v>0</v>
      </c>
    </row>
    <row r="1107" spans="1:25" ht="153.75" customHeight="1" x14ac:dyDescent="0.25">
      <c r="A1107" s="67">
        <v>11</v>
      </c>
      <c r="B1107" s="68" t="s">
        <v>37</v>
      </c>
      <c r="C1107" s="142"/>
      <c r="D1107" s="144"/>
      <c r="E1107" s="69"/>
      <c r="F1107" s="70"/>
      <c r="G1107" s="71"/>
      <c r="H1107" s="72"/>
      <c r="I1107" s="71"/>
      <c r="J1107" s="73"/>
      <c r="K1107" s="57">
        <f t="shared" si="192"/>
        <v>0</v>
      </c>
      <c r="L1107" s="58">
        <f t="shared" si="192"/>
        <v>0</v>
      </c>
      <c r="M1107" s="74"/>
      <c r="N1107" s="75"/>
      <c r="O1107" s="74"/>
      <c r="P1107" s="75"/>
      <c r="Q1107" s="76"/>
      <c r="R1107" s="77"/>
      <c r="S1107" s="76"/>
      <c r="T1107" s="77"/>
      <c r="U1107" s="57">
        <f t="shared" si="193"/>
        <v>0</v>
      </c>
      <c r="V1107" s="63">
        <f t="shared" si="193"/>
        <v>0</v>
      </c>
      <c r="W1107" s="64">
        <f t="shared" si="194"/>
        <v>0</v>
      </c>
      <c r="X1107" s="65">
        <f t="shared" si="195"/>
        <v>0</v>
      </c>
      <c r="Y1107" s="66">
        <f t="shared" si="196"/>
        <v>0</v>
      </c>
    </row>
    <row r="1108" spans="1:25" ht="87" customHeight="1" x14ac:dyDescent="0.25">
      <c r="A1108" s="67">
        <v>12</v>
      </c>
      <c r="B1108" s="68" t="s">
        <v>38</v>
      </c>
      <c r="C1108" s="142"/>
      <c r="D1108" s="144"/>
      <c r="E1108" s="69"/>
      <c r="F1108" s="70"/>
      <c r="G1108" s="71"/>
      <c r="H1108" s="72"/>
      <c r="I1108" s="71"/>
      <c r="J1108" s="73"/>
      <c r="K1108" s="57">
        <f t="shared" si="192"/>
        <v>0</v>
      </c>
      <c r="L1108" s="58">
        <f t="shared" si="192"/>
        <v>0</v>
      </c>
      <c r="M1108" s="74"/>
      <c r="N1108" s="75"/>
      <c r="O1108" s="74"/>
      <c r="P1108" s="75"/>
      <c r="Q1108" s="76"/>
      <c r="R1108" s="77"/>
      <c r="S1108" s="76"/>
      <c r="T1108" s="77"/>
      <c r="U1108" s="57">
        <f t="shared" si="193"/>
        <v>0</v>
      </c>
      <c r="V1108" s="63">
        <f t="shared" si="193"/>
        <v>0</v>
      </c>
      <c r="W1108" s="64">
        <f t="shared" si="194"/>
        <v>0</v>
      </c>
      <c r="X1108" s="65">
        <f t="shared" si="195"/>
        <v>0</v>
      </c>
      <c r="Y1108" s="66">
        <f t="shared" si="196"/>
        <v>0</v>
      </c>
    </row>
    <row r="1109" spans="1:25" ht="62.25" customHeight="1" thickBot="1" x14ac:dyDescent="0.3">
      <c r="A1109" s="78">
        <v>13</v>
      </c>
      <c r="B1109" s="79" t="s">
        <v>39</v>
      </c>
      <c r="C1109" s="143"/>
      <c r="D1109" s="145"/>
      <c r="E1109" s="80"/>
      <c r="F1109" s="81"/>
      <c r="G1109" s="82"/>
      <c r="H1109" s="83"/>
      <c r="I1109" s="82"/>
      <c r="J1109" s="84"/>
      <c r="K1109" s="85">
        <f t="shared" si="192"/>
        <v>0</v>
      </c>
      <c r="L1109" s="86">
        <f t="shared" si="192"/>
        <v>0</v>
      </c>
      <c r="M1109" s="87"/>
      <c r="N1109" s="88"/>
      <c r="O1109" s="87"/>
      <c r="P1109" s="88"/>
      <c r="Q1109" s="89"/>
      <c r="R1109" s="90"/>
      <c r="S1109" s="89"/>
      <c r="T1109" s="90"/>
      <c r="U1109" s="57">
        <f t="shared" si="193"/>
        <v>0</v>
      </c>
      <c r="V1109" s="63">
        <f t="shared" si="193"/>
        <v>0</v>
      </c>
      <c r="W1109" s="64">
        <f t="shared" si="194"/>
        <v>0</v>
      </c>
      <c r="X1109" s="65">
        <f t="shared" si="195"/>
        <v>0</v>
      </c>
      <c r="Y1109" s="66">
        <f t="shared" si="196"/>
        <v>0</v>
      </c>
    </row>
    <row r="1110" spans="1:25" ht="29.25" customHeight="1" thickBot="1" x14ac:dyDescent="0.3">
      <c r="A1110" s="123" t="s">
        <v>118</v>
      </c>
      <c r="B1110" s="124"/>
      <c r="C1110" s="91">
        <f>C1097</f>
        <v>2575524.6599999997</v>
      </c>
      <c r="D1110" s="91">
        <f>D1097</f>
        <v>417092.29277499998</v>
      </c>
      <c r="E1110" s="92">
        <f>SUM(E1097:E1109)</f>
        <v>10</v>
      </c>
      <c r="F1110" s="93">
        <f>SUM(F1097:F1109)</f>
        <v>325385.57999999996</v>
      </c>
      <c r="G1110" s="92">
        <f>SUM(G1097:G1109)</f>
        <v>3</v>
      </c>
      <c r="H1110" s="93">
        <f>SUM(H1097:H1109)</f>
        <v>136384.48000000001</v>
      </c>
      <c r="I1110" s="92">
        <f t="shared" ref="I1110:V1110" si="197">SUM(I1097:I1109)</f>
        <v>50</v>
      </c>
      <c r="J1110" s="93">
        <f t="shared" si="197"/>
        <v>2439140.1799999997</v>
      </c>
      <c r="K1110" s="92">
        <f t="shared" si="197"/>
        <v>53</v>
      </c>
      <c r="L1110" s="93">
        <f t="shared" si="197"/>
        <v>2575524.6599999997</v>
      </c>
      <c r="M1110" s="92">
        <f t="shared" si="197"/>
        <v>0</v>
      </c>
      <c r="N1110" s="94">
        <f t="shared" si="197"/>
        <v>0</v>
      </c>
      <c r="O1110" s="95">
        <f t="shared" si="197"/>
        <v>0</v>
      </c>
      <c r="P1110" s="96">
        <f t="shared" si="197"/>
        <v>0</v>
      </c>
      <c r="Q1110" s="95">
        <f t="shared" si="197"/>
        <v>3</v>
      </c>
      <c r="R1110" s="97">
        <f t="shared" si="197"/>
        <v>125225.82999999999</v>
      </c>
      <c r="S1110" s="95">
        <f t="shared" si="197"/>
        <v>50</v>
      </c>
      <c r="T1110" s="97">
        <f t="shared" si="197"/>
        <v>2033206.5372249999</v>
      </c>
      <c r="U1110" s="95">
        <f t="shared" si="197"/>
        <v>53</v>
      </c>
      <c r="V1110" s="97">
        <f t="shared" si="197"/>
        <v>2158432.3672249997</v>
      </c>
      <c r="W1110" s="98">
        <f>IFERROR(R1110/H1110,0)</f>
        <v>0.91818240609195401</v>
      </c>
      <c r="X1110" s="99">
        <f t="shared" si="195"/>
        <v>0.83357510728432183</v>
      </c>
      <c r="Y1110" s="99">
        <f t="shared" si="196"/>
        <v>0.83805540701947689</v>
      </c>
    </row>
    <row r="1111" spans="1:25" ht="29.25" customHeight="1" thickBot="1" x14ac:dyDescent="0.3">
      <c r="A1111" s="100"/>
      <c r="B1111" s="101" t="s">
        <v>28</v>
      </c>
      <c r="C1111" s="102"/>
      <c r="D1111" s="102"/>
      <c r="E1111" s="102"/>
      <c r="F1111" s="102"/>
      <c r="G1111" s="102"/>
      <c r="H1111" s="102"/>
      <c r="I1111" s="102"/>
      <c r="J1111" s="102"/>
      <c r="K1111" s="102"/>
      <c r="L1111" s="102"/>
      <c r="M1111" s="102"/>
      <c r="N1111" s="102"/>
      <c r="O1111" s="102"/>
      <c r="P1111" s="102"/>
      <c r="Q1111" s="102"/>
      <c r="R1111" s="102"/>
      <c r="S1111" s="102"/>
      <c r="T1111" s="102"/>
      <c r="U1111" s="102"/>
      <c r="V1111" s="103">
        <v>1329205.81</v>
      </c>
      <c r="W1111" s="104"/>
      <c r="X1111" s="104"/>
      <c r="Y1111" s="105"/>
    </row>
    <row r="1112" spans="1:25" ht="29.25" customHeight="1" thickBot="1" x14ac:dyDescent="0.45">
      <c r="A1112" s="106"/>
      <c r="B1112" s="106"/>
      <c r="C1112" s="107"/>
      <c r="D1112" s="107"/>
      <c r="E1112" s="108"/>
      <c r="F1112" s="107"/>
      <c r="G1112" s="108"/>
      <c r="H1112" s="109"/>
      <c r="I1112" s="110"/>
      <c r="J1112" s="109"/>
      <c r="K1112" s="111"/>
      <c r="L1112" s="109"/>
      <c r="M1112" s="110"/>
      <c r="N1112" s="109"/>
      <c r="O1112" s="110"/>
      <c r="P1112" s="109"/>
      <c r="Q1112" s="110"/>
      <c r="R1112" s="109"/>
      <c r="S1112" s="110"/>
      <c r="T1112" s="112" t="s">
        <v>119</v>
      </c>
      <c r="U1112" s="113">
        <v>4.4112999999999998</v>
      </c>
      <c r="V1112" s="114">
        <f>(V1110+P1110)/U1112</f>
        <v>489296.20910502569</v>
      </c>
      <c r="W1112" s="115"/>
      <c r="X1112" s="115"/>
      <c r="Y1112" s="116"/>
    </row>
    <row r="1113" spans="1:25" ht="15.75" thickTop="1" x14ac:dyDescent="0.25">
      <c r="A1113" s="125" t="s">
        <v>184</v>
      </c>
      <c r="B1113" s="126"/>
      <c r="C1113" s="126"/>
      <c r="D1113" s="126"/>
      <c r="E1113" s="126"/>
      <c r="F1113" s="126"/>
      <c r="G1113" s="126"/>
      <c r="H1113" s="126"/>
      <c r="I1113" s="126"/>
      <c r="J1113" s="126"/>
      <c r="K1113" s="126"/>
      <c r="L1113" s="126"/>
      <c r="M1113" s="126"/>
      <c r="N1113" s="126"/>
      <c r="O1113" s="127"/>
      <c r="P1113" s="117"/>
      <c r="U1113" s="21"/>
    </row>
    <row r="1114" spans="1:25" ht="18.75" x14ac:dyDescent="0.3">
      <c r="A1114" s="128"/>
      <c r="B1114" s="129"/>
      <c r="C1114" s="129"/>
      <c r="D1114" s="129"/>
      <c r="E1114" s="129"/>
      <c r="F1114" s="129"/>
      <c r="G1114" s="129"/>
      <c r="H1114" s="129"/>
      <c r="I1114" s="129"/>
      <c r="J1114" s="129"/>
      <c r="K1114" s="129"/>
      <c r="L1114" s="129"/>
      <c r="M1114" s="129"/>
      <c r="N1114" s="129"/>
      <c r="O1114" s="130"/>
      <c r="P1114" s="117"/>
      <c r="T1114" s="118"/>
      <c r="U1114" s="21"/>
    </row>
    <row r="1115" spans="1:25" ht="15.75" x14ac:dyDescent="0.25">
      <c r="A1115" s="128"/>
      <c r="B1115" s="129"/>
      <c r="C1115" s="129"/>
      <c r="D1115" s="129"/>
      <c r="E1115" s="129"/>
      <c r="F1115" s="129"/>
      <c r="G1115" s="129"/>
      <c r="H1115" s="129"/>
      <c r="I1115" s="129"/>
      <c r="J1115" s="129"/>
      <c r="K1115" s="129"/>
      <c r="L1115" s="129"/>
      <c r="M1115" s="129"/>
      <c r="N1115" s="129"/>
      <c r="O1115" s="130"/>
      <c r="P1115" s="117"/>
      <c r="S1115" s="119"/>
      <c r="T1115" s="120"/>
      <c r="U1115" s="21"/>
    </row>
    <row r="1116" spans="1:25" ht="15.75" x14ac:dyDescent="0.25">
      <c r="A1116" s="128"/>
      <c r="B1116" s="129"/>
      <c r="C1116" s="129"/>
      <c r="D1116" s="129"/>
      <c r="E1116" s="129"/>
      <c r="F1116" s="129"/>
      <c r="G1116" s="129"/>
      <c r="H1116" s="129"/>
      <c r="I1116" s="129"/>
      <c r="J1116" s="129"/>
      <c r="K1116" s="129"/>
      <c r="L1116" s="129"/>
      <c r="M1116" s="129"/>
      <c r="N1116" s="129"/>
      <c r="O1116" s="130"/>
      <c r="P1116" s="117"/>
      <c r="S1116" s="119"/>
      <c r="T1116" s="121"/>
      <c r="U1116" s="21"/>
    </row>
    <row r="1117" spans="1:25" ht="15.75" x14ac:dyDescent="0.25">
      <c r="A1117" s="128"/>
      <c r="B1117" s="129"/>
      <c r="C1117" s="129"/>
      <c r="D1117" s="129"/>
      <c r="E1117" s="129"/>
      <c r="F1117" s="129"/>
      <c r="G1117" s="129"/>
      <c r="H1117" s="129"/>
      <c r="I1117" s="129"/>
      <c r="J1117" s="129"/>
      <c r="K1117" s="129"/>
      <c r="L1117" s="129"/>
      <c r="M1117" s="129"/>
      <c r="N1117" s="129"/>
      <c r="O1117" s="130"/>
      <c r="P1117" s="117"/>
      <c r="S1117" s="119"/>
      <c r="T1117" s="121"/>
      <c r="U1117" s="21"/>
    </row>
    <row r="1118" spans="1:25" ht="15.75" x14ac:dyDescent="0.25">
      <c r="A1118" s="128"/>
      <c r="B1118" s="129"/>
      <c r="C1118" s="129"/>
      <c r="D1118" s="129"/>
      <c r="E1118" s="129"/>
      <c r="F1118" s="129"/>
      <c r="G1118" s="129"/>
      <c r="H1118" s="129"/>
      <c r="I1118" s="129"/>
      <c r="J1118" s="129"/>
      <c r="K1118" s="129"/>
      <c r="L1118" s="129"/>
      <c r="M1118" s="129"/>
      <c r="N1118" s="129"/>
      <c r="O1118" s="130"/>
      <c r="P1118" s="117"/>
      <c r="S1118" s="119"/>
      <c r="T1118" s="121"/>
      <c r="U1118" s="21"/>
    </row>
    <row r="1119" spans="1:25" ht="15.75" x14ac:dyDescent="0.25">
      <c r="A1119" s="128"/>
      <c r="B1119" s="129"/>
      <c r="C1119" s="129"/>
      <c r="D1119" s="129"/>
      <c r="E1119" s="129"/>
      <c r="F1119" s="129"/>
      <c r="G1119" s="129"/>
      <c r="H1119" s="129"/>
      <c r="I1119" s="129"/>
      <c r="J1119" s="129"/>
      <c r="K1119" s="129"/>
      <c r="L1119" s="129"/>
      <c r="M1119" s="129"/>
      <c r="N1119" s="129"/>
      <c r="O1119" s="130"/>
      <c r="P1119" s="117"/>
      <c r="S1119" s="119"/>
      <c r="T1119" s="122"/>
      <c r="U1119" s="21"/>
    </row>
    <row r="1120" spans="1:25" x14ac:dyDescent="0.25">
      <c r="A1120" s="128"/>
      <c r="B1120" s="129"/>
      <c r="C1120" s="129"/>
      <c r="D1120" s="129"/>
      <c r="E1120" s="129"/>
      <c r="F1120" s="129"/>
      <c r="G1120" s="129"/>
      <c r="H1120" s="129"/>
      <c r="I1120" s="129"/>
      <c r="J1120" s="129"/>
      <c r="K1120" s="129"/>
      <c r="L1120" s="129"/>
      <c r="M1120" s="129"/>
      <c r="N1120" s="129"/>
      <c r="O1120" s="130"/>
      <c r="P1120" s="117"/>
      <c r="U1120" s="21"/>
    </row>
    <row r="1121" spans="1:25" ht="15.75" thickBot="1" x14ac:dyDescent="0.3">
      <c r="A1121" s="131"/>
      <c r="B1121" s="132"/>
      <c r="C1121" s="132"/>
      <c r="D1121" s="132"/>
      <c r="E1121" s="132"/>
      <c r="F1121" s="132"/>
      <c r="G1121" s="132"/>
      <c r="H1121" s="132"/>
      <c r="I1121" s="132"/>
      <c r="J1121" s="132"/>
      <c r="K1121" s="132"/>
      <c r="L1121" s="132"/>
      <c r="M1121" s="132"/>
      <c r="N1121" s="132"/>
      <c r="O1121" s="133"/>
      <c r="P1121" s="117"/>
      <c r="U1121" s="21"/>
    </row>
    <row r="1122" spans="1:25" ht="15.75" thickTop="1" x14ac:dyDescent="0.25">
      <c r="K1122" s="21"/>
      <c r="U1122" s="21"/>
    </row>
    <row r="1125" spans="1:25" ht="26.25" x14ac:dyDescent="0.4">
      <c r="A1125" s="25"/>
      <c r="B1125" s="26" t="s">
        <v>153</v>
      </c>
      <c r="C1125" s="27"/>
      <c r="D1125" s="27"/>
      <c r="E1125" s="27"/>
      <c r="F1125" s="28"/>
      <c r="G1125" s="27"/>
      <c r="H1125" s="28"/>
      <c r="I1125" s="29"/>
      <c r="J1125" s="28"/>
      <c r="K1125" s="29"/>
      <c r="L1125" s="28"/>
      <c r="M1125" s="29"/>
      <c r="N1125" s="28"/>
      <c r="O1125" s="27"/>
      <c r="P1125" s="28"/>
      <c r="Q1125" s="27"/>
      <c r="R1125" s="28"/>
      <c r="S1125" s="29"/>
      <c r="T1125" s="28"/>
      <c r="U1125" s="27"/>
      <c r="V1125" s="28"/>
      <c r="W1125" s="28"/>
      <c r="X1125" s="29"/>
      <c r="Y1125" s="28"/>
    </row>
    <row r="1126" spans="1:25" ht="15.75" thickBot="1" x14ac:dyDescent="0.3"/>
    <row r="1127" spans="1:25" ht="52.5" customHeight="1" thickBot="1" x14ac:dyDescent="0.3">
      <c r="A1127" s="169" t="s">
        <v>159</v>
      </c>
      <c r="B1127" s="170"/>
      <c r="C1127" s="173" t="s">
        <v>102</v>
      </c>
      <c r="D1127" s="174"/>
      <c r="E1127" s="175" t="s">
        <v>0</v>
      </c>
      <c r="F1127" s="176"/>
      <c r="G1127" s="177" t="s">
        <v>103</v>
      </c>
      <c r="H1127" s="177"/>
      <c r="I1127" s="177"/>
      <c r="J1127" s="177"/>
      <c r="K1127" s="177"/>
      <c r="L1127" s="178"/>
      <c r="M1127" s="179" t="s">
        <v>104</v>
      </c>
      <c r="N1127" s="180"/>
      <c r="O1127" s="180"/>
      <c r="P1127" s="181"/>
      <c r="Q1127" s="154" t="s">
        <v>105</v>
      </c>
      <c r="R1127" s="152"/>
      <c r="S1127" s="152"/>
      <c r="T1127" s="152"/>
      <c r="U1127" s="152"/>
      <c r="V1127" s="153"/>
      <c r="W1127" s="155" t="s">
        <v>106</v>
      </c>
      <c r="X1127" s="156"/>
      <c r="Y1127" s="138"/>
    </row>
    <row r="1128" spans="1:25" ht="52.5" customHeight="1" thickBot="1" x14ac:dyDescent="0.3">
      <c r="A1128" s="171"/>
      <c r="B1128" s="172"/>
      <c r="C1128" s="157" t="s">
        <v>107</v>
      </c>
      <c r="D1128" s="159" t="s">
        <v>108</v>
      </c>
      <c r="E1128" s="161" t="s">
        <v>10</v>
      </c>
      <c r="F1128" s="161" t="s">
        <v>11</v>
      </c>
      <c r="G1128" s="163" t="s">
        <v>12</v>
      </c>
      <c r="H1128" s="165" t="s">
        <v>13</v>
      </c>
      <c r="I1128" s="165" t="s">
        <v>14</v>
      </c>
      <c r="J1128" s="167" t="s">
        <v>15</v>
      </c>
      <c r="K1128" s="146" t="s">
        <v>2</v>
      </c>
      <c r="L1128" s="147"/>
      <c r="M1128" s="148" t="s">
        <v>109</v>
      </c>
      <c r="N1128" s="149"/>
      <c r="O1128" s="148" t="s">
        <v>110</v>
      </c>
      <c r="P1128" s="149"/>
      <c r="Q1128" s="150" t="s">
        <v>111</v>
      </c>
      <c r="R1128" s="151"/>
      <c r="S1128" s="152" t="s">
        <v>112</v>
      </c>
      <c r="T1128" s="153"/>
      <c r="U1128" s="154" t="s">
        <v>2</v>
      </c>
      <c r="V1128" s="153"/>
      <c r="W1128" s="134" t="s">
        <v>113</v>
      </c>
      <c r="X1128" s="136" t="s">
        <v>114</v>
      </c>
      <c r="Y1128" s="138" t="s">
        <v>115</v>
      </c>
    </row>
    <row r="1129" spans="1:25" ht="139.5" customHeight="1" thickBot="1" x14ac:dyDescent="0.3">
      <c r="A1129" s="171"/>
      <c r="B1129" s="172"/>
      <c r="C1129" s="158"/>
      <c r="D1129" s="160"/>
      <c r="E1129" s="162"/>
      <c r="F1129" s="162"/>
      <c r="G1129" s="164"/>
      <c r="H1129" s="166"/>
      <c r="I1129" s="166"/>
      <c r="J1129" s="168"/>
      <c r="K1129" s="30" t="s">
        <v>16</v>
      </c>
      <c r="L1129" s="31" t="s">
        <v>17</v>
      </c>
      <c r="M1129" s="32" t="s">
        <v>18</v>
      </c>
      <c r="N1129" s="33" t="s">
        <v>19</v>
      </c>
      <c r="O1129" s="32" t="s">
        <v>20</v>
      </c>
      <c r="P1129" s="33" t="s">
        <v>21</v>
      </c>
      <c r="Q1129" s="34" t="s">
        <v>12</v>
      </c>
      <c r="R1129" s="35" t="s">
        <v>13</v>
      </c>
      <c r="S1129" s="36" t="s">
        <v>22</v>
      </c>
      <c r="T1129" s="37" t="s">
        <v>23</v>
      </c>
      <c r="U1129" s="38" t="s">
        <v>24</v>
      </c>
      <c r="V1129" s="39" t="s">
        <v>25</v>
      </c>
      <c r="W1129" s="135"/>
      <c r="X1129" s="137"/>
      <c r="Y1129" s="139"/>
    </row>
    <row r="1130" spans="1:25" ht="38.25" customHeight="1" thickBot="1" x14ac:dyDescent="0.3">
      <c r="A1130" s="140">
        <v>1</v>
      </c>
      <c r="B1130" s="141"/>
      <c r="C1130" s="40">
        <v>2</v>
      </c>
      <c r="D1130" s="41">
        <v>3</v>
      </c>
      <c r="E1130" s="42">
        <v>4</v>
      </c>
      <c r="F1130" s="43">
        <v>5</v>
      </c>
      <c r="G1130" s="44">
        <v>6</v>
      </c>
      <c r="H1130" s="45">
        <v>7</v>
      </c>
      <c r="I1130" s="45">
        <v>8</v>
      </c>
      <c r="J1130" s="45">
        <v>9</v>
      </c>
      <c r="K1130" s="45">
        <v>10</v>
      </c>
      <c r="L1130" s="45">
        <v>11</v>
      </c>
      <c r="M1130" s="46">
        <v>12</v>
      </c>
      <c r="N1130" s="46">
        <v>13</v>
      </c>
      <c r="O1130" s="46">
        <v>14</v>
      </c>
      <c r="P1130" s="46">
        <v>15</v>
      </c>
      <c r="Q1130" s="47">
        <v>16</v>
      </c>
      <c r="R1130" s="47">
        <v>17</v>
      </c>
      <c r="S1130" s="47">
        <v>18</v>
      </c>
      <c r="T1130" s="47">
        <v>19</v>
      </c>
      <c r="U1130" s="47">
        <v>20</v>
      </c>
      <c r="V1130" s="47">
        <v>21</v>
      </c>
      <c r="W1130" s="48">
        <v>22</v>
      </c>
      <c r="X1130" s="48">
        <v>23</v>
      </c>
      <c r="Y1130" s="49">
        <v>24</v>
      </c>
    </row>
    <row r="1131" spans="1:25" ht="108.75" customHeight="1" x14ac:dyDescent="0.25">
      <c r="A1131" s="50">
        <v>1</v>
      </c>
      <c r="B1131" s="51" t="s">
        <v>116</v>
      </c>
      <c r="C1131" s="142">
        <f>L1144</f>
        <v>2799938.4499999997</v>
      </c>
      <c r="D1131" s="144">
        <f>C1131-V1144</f>
        <v>90522.639999999665</v>
      </c>
      <c r="E1131" s="52"/>
      <c r="F1131" s="53"/>
      <c r="G1131" s="54"/>
      <c r="H1131" s="55"/>
      <c r="I1131" s="54"/>
      <c r="J1131" s="56"/>
      <c r="K1131" s="57">
        <f>G1131+I1131</f>
        <v>0</v>
      </c>
      <c r="L1131" s="58">
        <f>H1131+J1131</f>
        <v>0</v>
      </c>
      <c r="M1131" s="59"/>
      <c r="N1131" s="60"/>
      <c r="O1131" s="59"/>
      <c r="P1131" s="60"/>
      <c r="Q1131" s="61"/>
      <c r="R1131" s="62"/>
      <c r="S1131" s="61"/>
      <c r="T1131" s="62"/>
      <c r="U1131" s="57">
        <f>Q1131+S1131</f>
        <v>0</v>
      </c>
      <c r="V1131" s="63">
        <f>R1131+T1131</f>
        <v>0</v>
      </c>
      <c r="W1131" s="64">
        <f>IFERROR(R1131/H1131,0)</f>
        <v>0</v>
      </c>
      <c r="X1131" s="65">
        <f>IFERROR((T1131+P1131)/J1131,0)</f>
        <v>0</v>
      </c>
      <c r="Y1131" s="66">
        <f>IFERROR((V1131+P1131)/L1131,0)</f>
        <v>0</v>
      </c>
    </row>
    <row r="1132" spans="1:25" ht="87" customHeight="1" x14ac:dyDescent="0.25">
      <c r="A1132" s="67">
        <v>2</v>
      </c>
      <c r="B1132" s="68" t="s">
        <v>54</v>
      </c>
      <c r="C1132" s="142"/>
      <c r="D1132" s="144"/>
      <c r="E1132" s="69">
        <v>0</v>
      </c>
      <c r="F1132" s="70">
        <v>0</v>
      </c>
      <c r="G1132" s="71">
        <v>0</v>
      </c>
      <c r="H1132" s="72">
        <v>0</v>
      </c>
      <c r="I1132" s="71">
        <v>29</v>
      </c>
      <c r="J1132" s="73">
        <v>2311324.13</v>
      </c>
      <c r="K1132" s="57">
        <f t="shared" ref="K1132:L1143" si="198">G1132+I1132</f>
        <v>29</v>
      </c>
      <c r="L1132" s="58">
        <f t="shared" si="198"/>
        <v>2311324.13</v>
      </c>
      <c r="M1132" s="74">
        <v>0</v>
      </c>
      <c r="N1132" s="75">
        <v>0</v>
      </c>
      <c r="O1132" s="74">
        <v>0</v>
      </c>
      <c r="P1132" s="75">
        <v>0</v>
      </c>
      <c r="Q1132" s="76">
        <v>0</v>
      </c>
      <c r="R1132" s="77">
        <v>0</v>
      </c>
      <c r="S1132" s="76">
        <v>30</v>
      </c>
      <c r="T1132" s="77">
        <v>2269058.9700000002</v>
      </c>
      <c r="U1132" s="57">
        <f t="shared" ref="U1132:V1143" si="199">Q1132+S1132</f>
        <v>30</v>
      </c>
      <c r="V1132" s="63">
        <f>R1132+T1132</f>
        <v>2269058.9700000002</v>
      </c>
      <c r="W1132" s="64">
        <f t="shared" ref="W1132:W1143" si="200">IFERROR(R1132/H1132,0)</f>
        <v>0</v>
      </c>
      <c r="X1132" s="65">
        <f t="shared" ref="X1132:X1144" si="201">IFERROR((T1132+P1132)/J1132,0)</f>
        <v>0.98171387584656955</v>
      </c>
      <c r="Y1132" s="66">
        <f t="shared" ref="Y1132:Y1144" si="202">IFERROR((V1132+P1132)/L1132,0)</f>
        <v>0.98171387584656955</v>
      </c>
    </row>
    <row r="1133" spans="1:25" ht="85.5" customHeight="1" x14ac:dyDescent="0.25">
      <c r="A1133" s="67">
        <v>3</v>
      </c>
      <c r="B1133" s="68" t="s">
        <v>172</v>
      </c>
      <c r="C1133" s="142"/>
      <c r="D1133" s="144"/>
      <c r="E1133" s="69"/>
      <c r="F1133" s="70"/>
      <c r="G1133" s="71"/>
      <c r="H1133" s="72"/>
      <c r="I1133" s="71"/>
      <c r="J1133" s="73"/>
      <c r="K1133" s="57">
        <f t="shared" si="198"/>
        <v>0</v>
      </c>
      <c r="L1133" s="58">
        <f t="shared" si="198"/>
        <v>0</v>
      </c>
      <c r="M1133" s="74"/>
      <c r="N1133" s="75"/>
      <c r="O1133" s="74"/>
      <c r="P1133" s="75"/>
      <c r="Q1133" s="76"/>
      <c r="R1133" s="77"/>
      <c r="S1133" s="76"/>
      <c r="T1133" s="77"/>
      <c r="U1133" s="57">
        <f t="shared" si="199"/>
        <v>0</v>
      </c>
      <c r="V1133" s="63">
        <f t="shared" si="199"/>
        <v>0</v>
      </c>
      <c r="W1133" s="64">
        <f t="shared" si="200"/>
        <v>0</v>
      </c>
      <c r="X1133" s="65">
        <f t="shared" si="201"/>
        <v>0</v>
      </c>
      <c r="Y1133" s="66">
        <f t="shared" si="202"/>
        <v>0</v>
      </c>
    </row>
    <row r="1134" spans="1:25" ht="137.25" customHeight="1" x14ac:dyDescent="0.25">
      <c r="A1134" s="67">
        <v>4</v>
      </c>
      <c r="B1134" s="68" t="s">
        <v>32</v>
      </c>
      <c r="C1134" s="142"/>
      <c r="D1134" s="144"/>
      <c r="E1134" s="69"/>
      <c r="F1134" s="70"/>
      <c r="G1134" s="71"/>
      <c r="H1134" s="72"/>
      <c r="I1134" s="71"/>
      <c r="J1134" s="73"/>
      <c r="K1134" s="57">
        <f t="shared" si="198"/>
        <v>0</v>
      </c>
      <c r="L1134" s="58">
        <f t="shared" si="198"/>
        <v>0</v>
      </c>
      <c r="M1134" s="74"/>
      <c r="N1134" s="75"/>
      <c r="O1134" s="74"/>
      <c r="P1134" s="75"/>
      <c r="Q1134" s="76"/>
      <c r="R1134" s="77"/>
      <c r="S1134" s="76"/>
      <c r="T1134" s="77"/>
      <c r="U1134" s="57">
        <f t="shared" si="199"/>
        <v>0</v>
      </c>
      <c r="V1134" s="63">
        <f t="shared" si="199"/>
        <v>0</v>
      </c>
      <c r="W1134" s="64">
        <f t="shared" si="200"/>
        <v>0</v>
      </c>
      <c r="X1134" s="65">
        <f t="shared" si="201"/>
        <v>0</v>
      </c>
      <c r="Y1134" s="66">
        <f t="shared" si="202"/>
        <v>0</v>
      </c>
    </row>
    <row r="1135" spans="1:25" ht="171.75" customHeight="1" x14ac:dyDescent="0.25">
      <c r="A1135" s="67">
        <v>5</v>
      </c>
      <c r="B1135" s="68" t="s">
        <v>71</v>
      </c>
      <c r="C1135" s="142"/>
      <c r="D1135" s="144"/>
      <c r="E1135" s="69">
        <v>13</v>
      </c>
      <c r="F1135" s="70">
        <v>459372.06</v>
      </c>
      <c r="G1135" s="71">
        <v>2</v>
      </c>
      <c r="H1135" s="72">
        <v>98777.33</v>
      </c>
      <c r="I1135" s="71">
        <v>7</v>
      </c>
      <c r="J1135" s="73">
        <v>389836.99</v>
      </c>
      <c r="K1135" s="57">
        <f t="shared" si="198"/>
        <v>9</v>
      </c>
      <c r="L1135" s="58">
        <f t="shared" si="198"/>
        <v>488614.32</v>
      </c>
      <c r="M1135" s="74">
        <v>0</v>
      </c>
      <c r="N1135" s="75">
        <v>0</v>
      </c>
      <c r="O1135" s="74">
        <v>0</v>
      </c>
      <c r="P1135" s="75">
        <v>0</v>
      </c>
      <c r="Q1135" s="76">
        <v>2</v>
      </c>
      <c r="R1135" s="77">
        <v>80951.45</v>
      </c>
      <c r="S1135" s="76">
        <v>8</v>
      </c>
      <c r="T1135" s="77">
        <v>359405.39</v>
      </c>
      <c r="U1135" s="57">
        <f t="shared" si="199"/>
        <v>10</v>
      </c>
      <c r="V1135" s="63">
        <f t="shared" si="199"/>
        <v>440356.84</v>
      </c>
      <c r="W1135" s="64">
        <f t="shared" si="200"/>
        <v>0.81953470497734648</v>
      </c>
      <c r="X1135" s="65">
        <f t="shared" si="201"/>
        <v>0.92193762834050208</v>
      </c>
      <c r="Y1135" s="66">
        <f t="shared" si="202"/>
        <v>0.9012360505521001</v>
      </c>
    </row>
    <row r="1136" spans="1:25" ht="116.25" customHeight="1" x14ac:dyDescent="0.25">
      <c r="A1136" s="67">
        <v>6</v>
      </c>
      <c r="B1136" s="68" t="s">
        <v>33</v>
      </c>
      <c r="C1136" s="142"/>
      <c r="D1136" s="144"/>
      <c r="E1136" s="69"/>
      <c r="F1136" s="70"/>
      <c r="G1136" s="71"/>
      <c r="H1136" s="72"/>
      <c r="I1136" s="71"/>
      <c r="J1136" s="73"/>
      <c r="K1136" s="57">
        <f t="shared" si="198"/>
        <v>0</v>
      </c>
      <c r="L1136" s="58">
        <f t="shared" si="198"/>
        <v>0</v>
      </c>
      <c r="M1136" s="74"/>
      <c r="N1136" s="75"/>
      <c r="O1136" s="74"/>
      <c r="P1136" s="75"/>
      <c r="Q1136" s="76"/>
      <c r="R1136" s="77"/>
      <c r="S1136" s="76"/>
      <c r="T1136" s="77"/>
      <c r="U1136" s="57">
        <f t="shared" si="199"/>
        <v>0</v>
      </c>
      <c r="V1136" s="63">
        <f t="shared" si="199"/>
        <v>0</v>
      </c>
      <c r="W1136" s="64">
        <f t="shared" si="200"/>
        <v>0</v>
      </c>
      <c r="X1136" s="65">
        <f t="shared" si="201"/>
        <v>0</v>
      </c>
      <c r="Y1136" s="66">
        <f t="shared" si="202"/>
        <v>0</v>
      </c>
    </row>
    <row r="1137" spans="1:25" ht="65.25" customHeight="1" x14ac:dyDescent="0.25">
      <c r="A1137" s="67">
        <v>7</v>
      </c>
      <c r="B1137" s="68" t="s">
        <v>34</v>
      </c>
      <c r="C1137" s="142"/>
      <c r="D1137" s="144"/>
      <c r="E1137" s="69"/>
      <c r="F1137" s="70"/>
      <c r="G1137" s="71"/>
      <c r="H1137" s="72"/>
      <c r="I1137" s="71"/>
      <c r="J1137" s="73"/>
      <c r="K1137" s="57">
        <f t="shared" si="198"/>
        <v>0</v>
      </c>
      <c r="L1137" s="58">
        <f t="shared" si="198"/>
        <v>0</v>
      </c>
      <c r="M1137" s="74"/>
      <c r="N1137" s="75"/>
      <c r="O1137" s="74"/>
      <c r="P1137" s="75"/>
      <c r="Q1137" s="76"/>
      <c r="R1137" s="77"/>
      <c r="S1137" s="76"/>
      <c r="T1137" s="77"/>
      <c r="U1137" s="57">
        <f t="shared" si="199"/>
        <v>0</v>
      </c>
      <c r="V1137" s="63">
        <f t="shared" si="199"/>
        <v>0</v>
      </c>
      <c r="W1137" s="64">
        <f t="shared" si="200"/>
        <v>0</v>
      </c>
      <c r="X1137" s="65">
        <f t="shared" si="201"/>
        <v>0</v>
      </c>
      <c r="Y1137" s="66">
        <f t="shared" si="202"/>
        <v>0</v>
      </c>
    </row>
    <row r="1138" spans="1:25" ht="59.25" customHeight="1" x14ac:dyDescent="0.25">
      <c r="A1138" s="67">
        <v>8</v>
      </c>
      <c r="B1138" s="68" t="s">
        <v>117</v>
      </c>
      <c r="C1138" s="142"/>
      <c r="D1138" s="144"/>
      <c r="E1138" s="69"/>
      <c r="F1138" s="70"/>
      <c r="G1138" s="71"/>
      <c r="H1138" s="72"/>
      <c r="I1138" s="71"/>
      <c r="J1138" s="73"/>
      <c r="K1138" s="57">
        <f t="shared" si="198"/>
        <v>0</v>
      </c>
      <c r="L1138" s="58">
        <f t="shared" si="198"/>
        <v>0</v>
      </c>
      <c r="M1138" s="74"/>
      <c r="N1138" s="75"/>
      <c r="O1138" s="74"/>
      <c r="P1138" s="75"/>
      <c r="Q1138" s="76"/>
      <c r="R1138" s="77"/>
      <c r="S1138" s="76"/>
      <c r="T1138" s="77"/>
      <c r="U1138" s="57">
        <f t="shared" si="199"/>
        <v>0</v>
      </c>
      <c r="V1138" s="63">
        <f t="shared" si="199"/>
        <v>0</v>
      </c>
      <c r="W1138" s="64">
        <f t="shared" si="200"/>
        <v>0</v>
      </c>
      <c r="X1138" s="65">
        <f t="shared" si="201"/>
        <v>0</v>
      </c>
      <c r="Y1138" s="66">
        <f t="shared" si="202"/>
        <v>0</v>
      </c>
    </row>
    <row r="1139" spans="1:25" ht="71.25" customHeight="1" x14ac:dyDescent="0.25">
      <c r="A1139" s="67">
        <v>9</v>
      </c>
      <c r="B1139" s="68" t="s">
        <v>35</v>
      </c>
      <c r="C1139" s="142"/>
      <c r="D1139" s="144"/>
      <c r="E1139" s="69"/>
      <c r="F1139" s="70"/>
      <c r="G1139" s="71"/>
      <c r="H1139" s="72"/>
      <c r="I1139" s="71"/>
      <c r="J1139" s="73"/>
      <c r="K1139" s="57">
        <f t="shared" si="198"/>
        <v>0</v>
      </c>
      <c r="L1139" s="58">
        <f t="shared" si="198"/>
        <v>0</v>
      </c>
      <c r="M1139" s="74"/>
      <c r="N1139" s="75"/>
      <c r="O1139" s="74"/>
      <c r="P1139" s="75"/>
      <c r="Q1139" s="76"/>
      <c r="R1139" s="77"/>
      <c r="S1139" s="76"/>
      <c r="T1139" s="77"/>
      <c r="U1139" s="57">
        <f t="shared" si="199"/>
        <v>0</v>
      </c>
      <c r="V1139" s="63">
        <f t="shared" si="199"/>
        <v>0</v>
      </c>
      <c r="W1139" s="64">
        <f t="shared" si="200"/>
        <v>0</v>
      </c>
      <c r="X1139" s="65">
        <f t="shared" si="201"/>
        <v>0</v>
      </c>
      <c r="Y1139" s="66">
        <f t="shared" si="202"/>
        <v>0</v>
      </c>
    </row>
    <row r="1140" spans="1:25" ht="92.25" customHeight="1" x14ac:dyDescent="0.25">
      <c r="A1140" s="67">
        <v>10</v>
      </c>
      <c r="B1140" s="68" t="s">
        <v>36</v>
      </c>
      <c r="C1140" s="142"/>
      <c r="D1140" s="144"/>
      <c r="E1140" s="69"/>
      <c r="F1140" s="70"/>
      <c r="G1140" s="71"/>
      <c r="H1140" s="72"/>
      <c r="I1140" s="71"/>
      <c r="J1140" s="73"/>
      <c r="K1140" s="57">
        <f t="shared" si="198"/>
        <v>0</v>
      </c>
      <c r="L1140" s="58">
        <f t="shared" si="198"/>
        <v>0</v>
      </c>
      <c r="M1140" s="74"/>
      <c r="N1140" s="75"/>
      <c r="O1140" s="74"/>
      <c r="P1140" s="75"/>
      <c r="Q1140" s="76"/>
      <c r="R1140" s="77"/>
      <c r="S1140" s="76"/>
      <c r="T1140" s="77"/>
      <c r="U1140" s="57">
        <f t="shared" si="199"/>
        <v>0</v>
      </c>
      <c r="V1140" s="63">
        <f t="shared" si="199"/>
        <v>0</v>
      </c>
      <c r="W1140" s="64">
        <f t="shared" si="200"/>
        <v>0</v>
      </c>
      <c r="X1140" s="65">
        <f t="shared" si="201"/>
        <v>0</v>
      </c>
      <c r="Y1140" s="66">
        <f t="shared" si="202"/>
        <v>0</v>
      </c>
    </row>
    <row r="1141" spans="1:25" ht="153.75" customHeight="1" x14ac:dyDescent="0.25">
      <c r="A1141" s="67">
        <v>11</v>
      </c>
      <c r="B1141" s="68" t="s">
        <v>37</v>
      </c>
      <c r="C1141" s="142"/>
      <c r="D1141" s="144"/>
      <c r="E1141" s="69"/>
      <c r="F1141" s="70"/>
      <c r="G1141" s="71"/>
      <c r="H1141" s="72"/>
      <c r="I1141" s="71"/>
      <c r="J1141" s="73"/>
      <c r="K1141" s="57">
        <f t="shared" si="198"/>
        <v>0</v>
      </c>
      <c r="L1141" s="58">
        <f t="shared" si="198"/>
        <v>0</v>
      </c>
      <c r="M1141" s="74"/>
      <c r="N1141" s="75"/>
      <c r="O1141" s="74"/>
      <c r="P1141" s="75"/>
      <c r="Q1141" s="76"/>
      <c r="R1141" s="77"/>
      <c r="S1141" s="76"/>
      <c r="T1141" s="77"/>
      <c r="U1141" s="57">
        <f t="shared" si="199"/>
        <v>0</v>
      </c>
      <c r="V1141" s="63">
        <f t="shared" si="199"/>
        <v>0</v>
      </c>
      <c r="W1141" s="64">
        <f t="shared" si="200"/>
        <v>0</v>
      </c>
      <c r="X1141" s="65">
        <f t="shared" si="201"/>
        <v>0</v>
      </c>
      <c r="Y1141" s="66">
        <f t="shared" si="202"/>
        <v>0</v>
      </c>
    </row>
    <row r="1142" spans="1:25" ht="87" customHeight="1" x14ac:dyDescent="0.25">
      <c r="A1142" s="67">
        <v>12</v>
      </c>
      <c r="B1142" s="68" t="s">
        <v>38</v>
      </c>
      <c r="C1142" s="142"/>
      <c r="D1142" s="144"/>
      <c r="E1142" s="69"/>
      <c r="F1142" s="70"/>
      <c r="G1142" s="71"/>
      <c r="H1142" s="72"/>
      <c r="I1142" s="71"/>
      <c r="J1142" s="73"/>
      <c r="K1142" s="57">
        <f t="shared" si="198"/>
        <v>0</v>
      </c>
      <c r="L1142" s="58">
        <f t="shared" si="198"/>
        <v>0</v>
      </c>
      <c r="M1142" s="74"/>
      <c r="N1142" s="75"/>
      <c r="O1142" s="74"/>
      <c r="P1142" s="75"/>
      <c r="Q1142" s="76"/>
      <c r="R1142" s="77"/>
      <c r="S1142" s="76"/>
      <c r="T1142" s="77"/>
      <c r="U1142" s="57">
        <f t="shared" si="199"/>
        <v>0</v>
      </c>
      <c r="V1142" s="63">
        <f t="shared" si="199"/>
        <v>0</v>
      </c>
      <c r="W1142" s="64">
        <f t="shared" si="200"/>
        <v>0</v>
      </c>
      <c r="X1142" s="65">
        <f t="shared" si="201"/>
        <v>0</v>
      </c>
      <c r="Y1142" s="66">
        <f t="shared" si="202"/>
        <v>0</v>
      </c>
    </row>
    <row r="1143" spans="1:25" ht="62.25" customHeight="1" thickBot="1" x14ac:dyDescent="0.3">
      <c r="A1143" s="78">
        <v>13</v>
      </c>
      <c r="B1143" s="79" t="s">
        <v>39</v>
      </c>
      <c r="C1143" s="143"/>
      <c r="D1143" s="145"/>
      <c r="E1143" s="80"/>
      <c r="F1143" s="81"/>
      <c r="G1143" s="82"/>
      <c r="H1143" s="83"/>
      <c r="I1143" s="82"/>
      <c r="J1143" s="84"/>
      <c r="K1143" s="85">
        <f t="shared" si="198"/>
        <v>0</v>
      </c>
      <c r="L1143" s="86">
        <f t="shared" si="198"/>
        <v>0</v>
      </c>
      <c r="M1143" s="87"/>
      <c r="N1143" s="88"/>
      <c r="O1143" s="87"/>
      <c r="P1143" s="88"/>
      <c r="Q1143" s="89"/>
      <c r="R1143" s="90"/>
      <c r="S1143" s="89"/>
      <c r="T1143" s="90"/>
      <c r="U1143" s="57">
        <f t="shared" si="199"/>
        <v>0</v>
      </c>
      <c r="V1143" s="63">
        <f t="shared" si="199"/>
        <v>0</v>
      </c>
      <c r="W1143" s="64">
        <f t="shared" si="200"/>
        <v>0</v>
      </c>
      <c r="X1143" s="65">
        <f t="shared" si="201"/>
        <v>0</v>
      </c>
      <c r="Y1143" s="66">
        <f t="shared" si="202"/>
        <v>0</v>
      </c>
    </row>
    <row r="1144" spans="1:25" ht="29.25" customHeight="1" thickBot="1" x14ac:dyDescent="0.3">
      <c r="A1144" s="123" t="s">
        <v>118</v>
      </c>
      <c r="B1144" s="124"/>
      <c r="C1144" s="91">
        <f>C1131</f>
        <v>2799938.4499999997</v>
      </c>
      <c r="D1144" s="91">
        <f>D1131</f>
        <v>90522.639999999665</v>
      </c>
      <c r="E1144" s="92">
        <f>SUM(E1131:E1143)</f>
        <v>13</v>
      </c>
      <c r="F1144" s="93">
        <f>SUM(F1131:F1143)</f>
        <v>459372.06</v>
      </c>
      <c r="G1144" s="92">
        <f>SUM(G1131:G1143)</f>
        <v>2</v>
      </c>
      <c r="H1144" s="93">
        <f>SUM(H1131:H1143)</f>
        <v>98777.33</v>
      </c>
      <c r="I1144" s="92">
        <f t="shared" ref="I1144:V1144" si="203">SUM(I1131:I1143)</f>
        <v>36</v>
      </c>
      <c r="J1144" s="93">
        <f t="shared" si="203"/>
        <v>2701161.12</v>
      </c>
      <c r="K1144" s="92">
        <f t="shared" si="203"/>
        <v>38</v>
      </c>
      <c r="L1144" s="93">
        <f t="shared" si="203"/>
        <v>2799938.4499999997</v>
      </c>
      <c r="M1144" s="92">
        <f t="shared" si="203"/>
        <v>0</v>
      </c>
      <c r="N1144" s="94">
        <f t="shared" si="203"/>
        <v>0</v>
      </c>
      <c r="O1144" s="95">
        <f t="shared" si="203"/>
        <v>0</v>
      </c>
      <c r="P1144" s="96">
        <f t="shared" si="203"/>
        <v>0</v>
      </c>
      <c r="Q1144" s="95">
        <f t="shared" si="203"/>
        <v>2</v>
      </c>
      <c r="R1144" s="97">
        <f t="shared" si="203"/>
        <v>80951.45</v>
      </c>
      <c r="S1144" s="95">
        <f t="shared" si="203"/>
        <v>38</v>
      </c>
      <c r="T1144" s="97">
        <f t="shared" si="203"/>
        <v>2628464.3600000003</v>
      </c>
      <c r="U1144" s="95">
        <f t="shared" si="203"/>
        <v>40</v>
      </c>
      <c r="V1144" s="97">
        <f t="shared" si="203"/>
        <v>2709415.81</v>
      </c>
      <c r="W1144" s="98">
        <f>IFERROR(R1144/H1144,0)</f>
        <v>0.81953470497734648</v>
      </c>
      <c r="X1144" s="99">
        <f t="shared" si="201"/>
        <v>0.97308684792560629</v>
      </c>
      <c r="Y1144" s="99">
        <f t="shared" si="202"/>
        <v>0.96766977502666185</v>
      </c>
    </row>
    <row r="1145" spans="1:25" ht="29.25" customHeight="1" thickBot="1" x14ac:dyDescent="0.3">
      <c r="A1145" s="100"/>
      <c r="B1145" s="101" t="s">
        <v>28</v>
      </c>
      <c r="C1145" s="102"/>
      <c r="D1145" s="102"/>
      <c r="E1145" s="102"/>
      <c r="F1145" s="102"/>
      <c r="G1145" s="102"/>
      <c r="H1145" s="102"/>
      <c r="I1145" s="102"/>
      <c r="J1145" s="102"/>
      <c r="K1145" s="102"/>
      <c r="L1145" s="102"/>
      <c r="M1145" s="102"/>
      <c r="N1145" s="102"/>
      <c r="O1145" s="102"/>
      <c r="P1145" s="102"/>
      <c r="Q1145" s="102"/>
      <c r="R1145" s="102"/>
      <c r="S1145" s="102"/>
      <c r="T1145" s="102"/>
      <c r="U1145" s="102"/>
      <c r="V1145" s="103">
        <v>1576029.84</v>
      </c>
      <c r="W1145" s="104"/>
      <c r="X1145" s="104"/>
      <c r="Y1145" s="105"/>
    </row>
    <row r="1146" spans="1:25" ht="29.25" customHeight="1" thickBot="1" x14ac:dyDescent="0.45">
      <c r="A1146" s="106"/>
      <c r="B1146" s="106"/>
      <c r="C1146" s="107"/>
      <c r="D1146" s="107"/>
      <c r="E1146" s="108"/>
      <c r="F1146" s="107"/>
      <c r="G1146" s="108"/>
      <c r="H1146" s="109"/>
      <c r="I1146" s="110"/>
      <c r="J1146" s="109"/>
      <c r="K1146" s="111"/>
      <c r="L1146" s="109"/>
      <c r="M1146" s="110"/>
      <c r="N1146" s="109"/>
      <c r="O1146" s="110"/>
      <c r="P1146" s="109"/>
      <c r="Q1146" s="110"/>
      <c r="R1146" s="109"/>
      <c r="S1146" s="110"/>
      <c r="T1146" s="112" t="s">
        <v>119</v>
      </c>
      <c r="U1146" s="113">
        <v>4.4112999999999998</v>
      </c>
      <c r="V1146" s="114">
        <f>(V1144+P1144)/U1146</f>
        <v>614198.94588896702</v>
      </c>
      <c r="W1146" s="115"/>
      <c r="X1146" s="115"/>
      <c r="Y1146" s="116"/>
    </row>
    <row r="1147" spans="1:25" ht="15.75" thickTop="1" x14ac:dyDescent="0.25">
      <c r="A1147" s="125" t="s">
        <v>185</v>
      </c>
      <c r="B1147" s="126"/>
      <c r="C1147" s="126"/>
      <c r="D1147" s="126"/>
      <c r="E1147" s="126"/>
      <c r="F1147" s="126"/>
      <c r="G1147" s="126"/>
      <c r="H1147" s="126"/>
      <c r="I1147" s="126"/>
      <c r="J1147" s="126"/>
      <c r="K1147" s="126"/>
      <c r="L1147" s="126"/>
      <c r="M1147" s="126"/>
      <c r="N1147" s="126"/>
      <c r="O1147" s="127"/>
      <c r="P1147" s="117"/>
      <c r="U1147" s="21"/>
    </row>
    <row r="1148" spans="1:25" ht="18.75" x14ac:dyDescent="0.3">
      <c r="A1148" s="128"/>
      <c r="B1148" s="129"/>
      <c r="C1148" s="129"/>
      <c r="D1148" s="129"/>
      <c r="E1148" s="129"/>
      <c r="F1148" s="129"/>
      <c r="G1148" s="129"/>
      <c r="H1148" s="129"/>
      <c r="I1148" s="129"/>
      <c r="J1148" s="129"/>
      <c r="K1148" s="129"/>
      <c r="L1148" s="129"/>
      <c r="M1148" s="129"/>
      <c r="N1148" s="129"/>
      <c r="O1148" s="130"/>
      <c r="P1148" s="117"/>
      <c r="T1148" s="118"/>
      <c r="U1148" s="21"/>
    </row>
    <row r="1149" spans="1:25" ht="15.75" x14ac:dyDescent="0.25">
      <c r="A1149" s="128"/>
      <c r="B1149" s="129"/>
      <c r="C1149" s="129"/>
      <c r="D1149" s="129"/>
      <c r="E1149" s="129"/>
      <c r="F1149" s="129"/>
      <c r="G1149" s="129"/>
      <c r="H1149" s="129"/>
      <c r="I1149" s="129"/>
      <c r="J1149" s="129"/>
      <c r="K1149" s="129"/>
      <c r="L1149" s="129"/>
      <c r="M1149" s="129"/>
      <c r="N1149" s="129"/>
      <c r="O1149" s="130"/>
      <c r="P1149" s="117"/>
      <c r="S1149" s="119"/>
      <c r="T1149" s="120"/>
      <c r="U1149" s="21"/>
    </row>
    <row r="1150" spans="1:25" ht="15.75" x14ac:dyDescent="0.25">
      <c r="A1150" s="128"/>
      <c r="B1150" s="129"/>
      <c r="C1150" s="129"/>
      <c r="D1150" s="129"/>
      <c r="E1150" s="129"/>
      <c r="F1150" s="129"/>
      <c r="G1150" s="129"/>
      <c r="H1150" s="129"/>
      <c r="I1150" s="129"/>
      <c r="J1150" s="129"/>
      <c r="K1150" s="129"/>
      <c r="L1150" s="129"/>
      <c r="M1150" s="129"/>
      <c r="N1150" s="129"/>
      <c r="O1150" s="130"/>
      <c r="P1150" s="117"/>
      <c r="S1150" s="119"/>
      <c r="T1150" s="121"/>
      <c r="U1150" s="21"/>
    </row>
    <row r="1151" spans="1:25" ht="15.75" x14ac:dyDescent="0.25">
      <c r="A1151" s="128"/>
      <c r="B1151" s="129"/>
      <c r="C1151" s="129"/>
      <c r="D1151" s="129"/>
      <c r="E1151" s="129"/>
      <c r="F1151" s="129"/>
      <c r="G1151" s="129"/>
      <c r="H1151" s="129"/>
      <c r="I1151" s="129"/>
      <c r="J1151" s="129"/>
      <c r="K1151" s="129"/>
      <c r="L1151" s="129"/>
      <c r="M1151" s="129"/>
      <c r="N1151" s="129"/>
      <c r="O1151" s="130"/>
      <c r="P1151" s="117"/>
      <c r="S1151" s="119"/>
      <c r="T1151" s="121"/>
      <c r="U1151" s="21"/>
    </row>
    <row r="1152" spans="1:25" ht="15.75" x14ac:dyDescent="0.25">
      <c r="A1152" s="128"/>
      <c r="B1152" s="129"/>
      <c r="C1152" s="129"/>
      <c r="D1152" s="129"/>
      <c r="E1152" s="129"/>
      <c r="F1152" s="129"/>
      <c r="G1152" s="129"/>
      <c r="H1152" s="129"/>
      <c r="I1152" s="129"/>
      <c r="J1152" s="129"/>
      <c r="K1152" s="129"/>
      <c r="L1152" s="129"/>
      <c r="M1152" s="129"/>
      <c r="N1152" s="129"/>
      <c r="O1152" s="130"/>
      <c r="P1152" s="117"/>
      <c r="S1152" s="119"/>
      <c r="T1152" s="121"/>
      <c r="U1152" s="21"/>
    </row>
    <row r="1153" spans="1:25" ht="15.75" x14ac:dyDescent="0.25">
      <c r="A1153" s="128"/>
      <c r="B1153" s="129"/>
      <c r="C1153" s="129"/>
      <c r="D1153" s="129"/>
      <c r="E1153" s="129"/>
      <c r="F1153" s="129"/>
      <c r="G1153" s="129"/>
      <c r="H1153" s="129"/>
      <c r="I1153" s="129"/>
      <c r="J1153" s="129"/>
      <c r="K1153" s="129"/>
      <c r="L1153" s="129"/>
      <c r="M1153" s="129"/>
      <c r="N1153" s="129"/>
      <c r="O1153" s="130"/>
      <c r="P1153" s="117"/>
      <c r="S1153" s="119"/>
      <c r="T1153" s="122"/>
      <c r="U1153" s="21"/>
    </row>
    <row r="1154" spans="1:25" x14ac:dyDescent="0.25">
      <c r="A1154" s="128"/>
      <c r="B1154" s="129"/>
      <c r="C1154" s="129"/>
      <c r="D1154" s="129"/>
      <c r="E1154" s="129"/>
      <c r="F1154" s="129"/>
      <c r="G1154" s="129"/>
      <c r="H1154" s="129"/>
      <c r="I1154" s="129"/>
      <c r="J1154" s="129"/>
      <c r="K1154" s="129"/>
      <c r="L1154" s="129"/>
      <c r="M1154" s="129"/>
      <c r="N1154" s="129"/>
      <c r="O1154" s="130"/>
      <c r="P1154" s="117"/>
      <c r="U1154" s="21"/>
    </row>
    <row r="1155" spans="1:25" ht="15.75" thickBot="1" x14ac:dyDescent="0.3">
      <c r="A1155" s="131"/>
      <c r="B1155" s="132"/>
      <c r="C1155" s="132"/>
      <c r="D1155" s="132"/>
      <c r="E1155" s="132"/>
      <c r="F1155" s="132"/>
      <c r="G1155" s="132"/>
      <c r="H1155" s="132"/>
      <c r="I1155" s="132"/>
      <c r="J1155" s="132"/>
      <c r="K1155" s="132"/>
      <c r="L1155" s="132"/>
      <c r="M1155" s="132"/>
      <c r="N1155" s="132"/>
      <c r="O1155" s="133"/>
      <c r="P1155" s="117"/>
      <c r="U1155" s="21"/>
    </row>
    <row r="1156" spans="1:25" ht="15.75" thickTop="1" x14ac:dyDescent="0.25">
      <c r="K1156" s="21"/>
      <c r="U1156" s="21"/>
    </row>
    <row r="1159" spans="1:25" ht="26.25" x14ac:dyDescent="0.4">
      <c r="A1159" s="25"/>
      <c r="B1159" s="26" t="s">
        <v>154</v>
      </c>
      <c r="C1159" s="27"/>
      <c r="D1159" s="27"/>
      <c r="E1159" s="27"/>
      <c r="F1159" s="28"/>
      <c r="G1159" s="27"/>
      <c r="H1159" s="28"/>
      <c r="I1159" s="29"/>
      <c r="J1159" s="28"/>
      <c r="K1159" s="29"/>
      <c r="L1159" s="28"/>
      <c r="M1159" s="29"/>
      <c r="N1159" s="28"/>
      <c r="O1159" s="27"/>
      <c r="P1159" s="28"/>
      <c r="Q1159" s="27"/>
      <c r="R1159" s="28"/>
      <c r="S1159" s="29"/>
      <c r="T1159" s="28"/>
      <c r="U1159" s="27"/>
      <c r="V1159" s="28"/>
      <c r="W1159" s="28"/>
      <c r="X1159" s="29"/>
      <c r="Y1159" s="28"/>
    </row>
    <row r="1160" spans="1:25" ht="15.75" thickBot="1" x14ac:dyDescent="0.3"/>
    <row r="1161" spans="1:25" ht="52.5" customHeight="1" thickBot="1" x14ac:dyDescent="0.3">
      <c r="A1161" s="169" t="s">
        <v>159</v>
      </c>
      <c r="B1161" s="170"/>
      <c r="C1161" s="173" t="s">
        <v>102</v>
      </c>
      <c r="D1161" s="174"/>
      <c r="E1161" s="175" t="s">
        <v>0</v>
      </c>
      <c r="F1161" s="176"/>
      <c r="G1161" s="177" t="s">
        <v>103</v>
      </c>
      <c r="H1161" s="177"/>
      <c r="I1161" s="177"/>
      <c r="J1161" s="177"/>
      <c r="K1161" s="177"/>
      <c r="L1161" s="178"/>
      <c r="M1161" s="179" t="s">
        <v>104</v>
      </c>
      <c r="N1161" s="180"/>
      <c r="O1161" s="180"/>
      <c r="P1161" s="181"/>
      <c r="Q1161" s="154" t="s">
        <v>105</v>
      </c>
      <c r="R1161" s="152"/>
      <c r="S1161" s="152"/>
      <c r="T1161" s="152"/>
      <c r="U1161" s="152"/>
      <c r="V1161" s="153"/>
      <c r="W1161" s="155" t="s">
        <v>106</v>
      </c>
      <c r="X1161" s="156"/>
      <c r="Y1161" s="138"/>
    </row>
    <row r="1162" spans="1:25" ht="52.5" customHeight="1" thickBot="1" x14ac:dyDescent="0.3">
      <c r="A1162" s="171"/>
      <c r="B1162" s="172"/>
      <c r="C1162" s="157" t="s">
        <v>107</v>
      </c>
      <c r="D1162" s="159" t="s">
        <v>108</v>
      </c>
      <c r="E1162" s="161" t="s">
        <v>10</v>
      </c>
      <c r="F1162" s="161" t="s">
        <v>11</v>
      </c>
      <c r="G1162" s="163" t="s">
        <v>12</v>
      </c>
      <c r="H1162" s="165" t="s">
        <v>13</v>
      </c>
      <c r="I1162" s="165" t="s">
        <v>14</v>
      </c>
      <c r="J1162" s="167" t="s">
        <v>15</v>
      </c>
      <c r="K1162" s="146" t="s">
        <v>2</v>
      </c>
      <c r="L1162" s="147"/>
      <c r="M1162" s="148" t="s">
        <v>109</v>
      </c>
      <c r="N1162" s="149"/>
      <c r="O1162" s="148" t="s">
        <v>110</v>
      </c>
      <c r="P1162" s="149"/>
      <c r="Q1162" s="150" t="s">
        <v>111</v>
      </c>
      <c r="R1162" s="151"/>
      <c r="S1162" s="152" t="s">
        <v>112</v>
      </c>
      <c r="T1162" s="153"/>
      <c r="U1162" s="154" t="s">
        <v>2</v>
      </c>
      <c r="V1162" s="153"/>
      <c r="W1162" s="134" t="s">
        <v>113</v>
      </c>
      <c r="X1162" s="136" t="s">
        <v>114</v>
      </c>
      <c r="Y1162" s="138" t="s">
        <v>115</v>
      </c>
    </row>
    <row r="1163" spans="1:25" ht="139.5" customHeight="1" thickBot="1" x14ac:dyDescent="0.3">
      <c r="A1163" s="171"/>
      <c r="B1163" s="172"/>
      <c r="C1163" s="158"/>
      <c r="D1163" s="160"/>
      <c r="E1163" s="162"/>
      <c r="F1163" s="162"/>
      <c r="G1163" s="164"/>
      <c r="H1163" s="166"/>
      <c r="I1163" s="166"/>
      <c r="J1163" s="168"/>
      <c r="K1163" s="30" t="s">
        <v>16</v>
      </c>
      <c r="L1163" s="31" t="s">
        <v>17</v>
      </c>
      <c r="M1163" s="32" t="s">
        <v>18</v>
      </c>
      <c r="N1163" s="33" t="s">
        <v>19</v>
      </c>
      <c r="O1163" s="32" t="s">
        <v>20</v>
      </c>
      <c r="P1163" s="33" t="s">
        <v>21</v>
      </c>
      <c r="Q1163" s="34" t="s">
        <v>12</v>
      </c>
      <c r="R1163" s="35" t="s">
        <v>13</v>
      </c>
      <c r="S1163" s="36" t="s">
        <v>22</v>
      </c>
      <c r="T1163" s="37" t="s">
        <v>23</v>
      </c>
      <c r="U1163" s="38" t="s">
        <v>24</v>
      </c>
      <c r="V1163" s="39" t="s">
        <v>25</v>
      </c>
      <c r="W1163" s="135"/>
      <c r="X1163" s="137"/>
      <c r="Y1163" s="139"/>
    </row>
    <row r="1164" spans="1:25" ht="38.25" customHeight="1" thickBot="1" x14ac:dyDescent="0.3">
      <c r="A1164" s="140">
        <v>1</v>
      </c>
      <c r="B1164" s="141"/>
      <c r="C1164" s="40">
        <v>2</v>
      </c>
      <c r="D1164" s="41">
        <v>3</v>
      </c>
      <c r="E1164" s="42">
        <v>4</v>
      </c>
      <c r="F1164" s="43">
        <v>5</v>
      </c>
      <c r="G1164" s="44">
        <v>6</v>
      </c>
      <c r="H1164" s="45">
        <v>7</v>
      </c>
      <c r="I1164" s="45">
        <v>8</v>
      </c>
      <c r="J1164" s="45">
        <v>9</v>
      </c>
      <c r="K1164" s="45">
        <v>10</v>
      </c>
      <c r="L1164" s="45">
        <v>11</v>
      </c>
      <c r="M1164" s="46">
        <v>12</v>
      </c>
      <c r="N1164" s="46">
        <v>13</v>
      </c>
      <c r="O1164" s="46">
        <v>14</v>
      </c>
      <c r="P1164" s="46">
        <v>15</v>
      </c>
      <c r="Q1164" s="47">
        <v>16</v>
      </c>
      <c r="R1164" s="47">
        <v>17</v>
      </c>
      <c r="S1164" s="47">
        <v>18</v>
      </c>
      <c r="T1164" s="47">
        <v>19</v>
      </c>
      <c r="U1164" s="47">
        <v>20</v>
      </c>
      <c r="V1164" s="47">
        <v>21</v>
      </c>
      <c r="W1164" s="48">
        <v>22</v>
      </c>
      <c r="X1164" s="48">
        <v>23</v>
      </c>
      <c r="Y1164" s="49">
        <v>24</v>
      </c>
    </row>
    <row r="1165" spans="1:25" ht="108.75" customHeight="1" x14ac:dyDescent="0.25">
      <c r="A1165" s="50">
        <v>1</v>
      </c>
      <c r="B1165" s="51" t="s">
        <v>116</v>
      </c>
      <c r="C1165" s="142">
        <f>L1178</f>
        <v>3422989.5</v>
      </c>
      <c r="D1165" s="144">
        <f>C1165-V1178</f>
        <v>369018.41999999993</v>
      </c>
      <c r="E1165" s="52"/>
      <c r="F1165" s="53"/>
      <c r="G1165" s="54"/>
      <c r="H1165" s="55"/>
      <c r="I1165" s="54"/>
      <c r="J1165" s="56"/>
      <c r="K1165" s="57">
        <f>G1165+I1165</f>
        <v>0</v>
      </c>
      <c r="L1165" s="58">
        <f>H1165+J1165</f>
        <v>0</v>
      </c>
      <c r="M1165" s="59"/>
      <c r="N1165" s="60"/>
      <c r="O1165" s="59"/>
      <c r="P1165" s="60"/>
      <c r="Q1165" s="61"/>
      <c r="R1165" s="62"/>
      <c r="S1165" s="61"/>
      <c r="T1165" s="62"/>
      <c r="U1165" s="57">
        <f>Q1165+S1165</f>
        <v>0</v>
      </c>
      <c r="V1165" s="63">
        <f>R1165+T1165</f>
        <v>0</v>
      </c>
      <c r="W1165" s="64">
        <f>IFERROR(R1165/H1165,0)</f>
        <v>0</v>
      </c>
      <c r="X1165" s="65">
        <f>IFERROR((T1165+P1165)/J1165,0)</f>
        <v>0</v>
      </c>
      <c r="Y1165" s="66">
        <f>IFERROR((V1165+P1165)/L1165,0)</f>
        <v>0</v>
      </c>
    </row>
    <row r="1166" spans="1:25" ht="87" customHeight="1" x14ac:dyDescent="0.25">
      <c r="A1166" s="67">
        <v>2</v>
      </c>
      <c r="B1166" s="68" t="s">
        <v>54</v>
      </c>
      <c r="C1166" s="142"/>
      <c r="D1166" s="144"/>
      <c r="E1166" s="69">
        <v>0</v>
      </c>
      <c r="F1166" s="70">
        <v>0</v>
      </c>
      <c r="G1166" s="71">
        <v>0</v>
      </c>
      <c r="H1166" s="72">
        <v>0</v>
      </c>
      <c r="I1166" s="71">
        <v>51</v>
      </c>
      <c r="J1166" s="73">
        <v>2838368.6</v>
      </c>
      <c r="K1166" s="57">
        <f t="shared" ref="K1166:L1177" si="204">G1166+I1166</f>
        <v>51</v>
      </c>
      <c r="L1166" s="58">
        <f t="shared" si="204"/>
        <v>2838368.6</v>
      </c>
      <c r="M1166" s="74">
        <v>0</v>
      </c>
      <c r="N1166" s="75">
        <v>0</v>
      </c>
      <c r="O1166" s="74">
        <v>0</v>
      </c>
      <c r="P1166" s="75">
        <v>0</v>
      </c>
      <c r="Q1166" s="76">
        <v>0</v>
      </c>
      <c r="R1166" s="77">
        <v>0</v>
      </c>
      <c r="S1166" s="76">
        <v>51</v>
      </c>
      <c r="T1166" s="77">
        <v>2514249.19</v>
      </c>
      <c r="U1166" s="57">
        <f t="shared" ref="U1166:V1177" si="205">Q1166+S1166</f>
        <v>51</v>
      </c>
      <c r="V1166" s="63">
        <f>R1166+T1166</f>
        <v>2514249.19</v>
      </c>
      <c r="W1166" s="64">
        <f t="shared" ref="W1166:W1177" si="206">IFERROR(R1166/H1166,0)</f>
        <v>0</v>
      </c>
      <c r="X1166" s="65">
        <f t="shared" ref="X1166:X1178" si="207">IFERROR((T1166+P1166)/J1166,0)</f>
        <v>0.88580785103104642</v>
      </c>
      <c r="Y1166" s="66">
        <f t="shared" ref="Y1166:Y1178" si="208">IFERROR((V1166+P1166)/L1166,0)</f>
        <v>0.88580785103104642</v>
      </c>
    </row>
    <row r="1167" spans="1:25" ht="85.5" customHeight="1" x14ac:dyDescent="0.25">
      <c r="A1167" s="67">
        <v>3</v>
      </c>
      <c r="B1167" s="68" t="s">
        <v>172</v>
      </c>
      <c r="C1167" s="142"/>
      <c r="D1167" s="144"/>
      <c r="E1167" s="69"/>
      <c r="F1167" s="70"/>
      <c r="G1167" s="71"/>
      <c r="H1167" s="72"/>
      <c r="I1167" s="71"/>
      <c r="J1167" s="73"/>
      <c r="K1167" s="57">
        <f t="shared" si="204"/>
        <v>0</v>
      </c>
      <c r="L1167" s="58">
        <f t="shared" si="204"/>
        <v>0</v>
      </c>
      <c r="M1167" s="74"/>
      <c r="N1167" s="75"/>
      <c r="O1167" s="74"/>
      <c r="P1167" s="75"/>
      <c r="Q1167" s="76"/>
      <c r="R1167" s="77"/>
      <c r="S1167" s="76"/>
      <c r="T1167" s="77"/>
      <c r="U1167" s="57">
        <f t="shared" si="205"/>
        <v>0</v>
      </c>
      <c r="V1167" s="63">
        <f t="shared" si="205"/>
        <v>0</v>
      </c>
      <c r="W1167" s="64">
        <f t="shared" si="206"/>
        <v>0</v>
      </c>
      <c r="X1167" s="65">
        <f t="shared" si="207"/>
        <v>0</v>
      </c>
      <c r="Y1167" s="66">
        <f t="shared" si="208"/>
        <v>0</v>
      </c>
    </row>
    <row r="1168" spans="1:25" ht="137.25" customHeight="1" x14ac:dyDescent="0.25">
      <c r="A1168" s="67">
        <v>4</v>
      </c>
      <c r="B1168" s="68" t="s">
        <v>32</v>
      </c>
      <c r="C1168" s="142"/>
      <c r="D1168" s="144"/>
      <c r="E1168" s="69"/>
      <c r="F1168" s="70"/>
      <c r="G1168" s="71"/>
      <c r="H1168" s="72"/>
      <c r="I1168" s="71"/>
      <c r="J1168" s="73"/>
      <c r="K1168" s="57">
        <f t="shared" si="204"/>
        <v>0</v>
      </c>
      <c r="L1168" s="58">
        <f t="shared" si="204"/>
        <v>0</v>
      </c>
      <c r="M1168" s="74"/>
      <c r="N1168" s="75"/>
      <c r="O1168" s="74"/>
      <c r="P1168" s="75"/>
      <c r="Q1168" s="76"/>
      <c r="R1168" s="77"/>
      <c r="S1168" s="76"/>
      <c r="T1168" s="77"/>
      <c r="U1168" s="57">
        <f t="shared" si="205"/>
        <v>0</v>
      </c>
      <c r="V1168" s="63">
        <f t="shared" si="205"/>
        <v>0</v>
      </c>
      <c r="W1168" s="64">
        <f t="shared" si="206"/>
        <v>0</v>
      </c>
      <c r="X1168" s="65">
        <f t="shared" si="207"/>
        <v>0</v>
      </c>
      <c r="Y1168" s="66">
        <f t="shared" si="208"/>
        <v>0</v>
      </c>
    </row>
    <row r="1169" spans="1:25" ht="171.75" customHeight="1" x14ac:dyDescent="0.25">
      <c r="A1169" s="67">
        <v>5</v>
      </c>
      <c r="B1169" s="68" t="s">
        <v>71</v>
      </c>
      <c r="C1169" s="142"/>
      <c r="D1169" s="144"/>
      <c r="E1169" s="69">
        <v>12</v>
      </c>
      <c r="F1169" s="70">
        <v>460644.5</v>
      </c>
      <c r="G1169" s="71">
        <v>5</v>
      </c>
      <c r="H1169" s="72">
        <v>199900.37</v>
      </c>
      <c r="I1169" s="71">
        <v>12</v>
      </c>
      <c r="J1169" s="73">
        <v>384720.53</v>
      </c>
      <c r="K1169" s="57">
        <f t="shared" si="204"/>
        <v>17</v>
      </c>
      <c r="L1169" s="58">
        <f t="shared" si="204"/>
        <v>584620.9</v>
      </c>
      <c r="M1169" s="74">
        <v>0</v>
      </c>
      <c r="N1169" s="75">
        <v>0</v>
      </c>
      <c r="O1169" s="74">
        <v>0</v>
      </c>
      <c r="P1169" s="75">
        <v>0</v>
      </c>
      <c r="Q1169" s="76">
        <v>5</v>
      </c>
      <c r="R1169" s="77">
        <v>195399.88</v>
      </c>
      <c r="S1169" s="76">
        <v>12</v>
      </c>
      <c r="T1169" s="77">
        <v>344322.01</v>
      </c>
      <c r="U1169" s="57">
        <f t="shared" si="205"/>
        <v>17</v>
      </c>
      <c r="V1169" s="63">
        <f t="shared" si="205"/>
        <v>539721.89</v>
      </c>
      <c r="W1169" s="64">
        <f t="shared" si="206"/>
        <v>0.97748633481768943</v>
      </c>
      <c r="X1169" s="65">
        <f t="shared" si="207"/>
        <v>0.8949925547253742</v>
      </c>
      <c r="Y1169" s="66">
        <f t="shared" si="208"/>
        <v>0.92319978639148892</v>
      </c>
    </row>
    <row r="1170" spans="1:25" ht="116.25" customHeight="1" x14ac:dyDescent="0.25">
      <c r="A1170" s="67">
        <v>6</v>
      </c>
      <c r="B1170" s="68" t="s">
        <v>33</v>
      </c>
      <c r="C1170" s="142"/>
      <c r="D1170" s="144"/>
      <c r="E1170" s="69"/>
      <c r="F1170" s="70"/>
      <c r="G1170" s="71"/>
      <c r="H1170" s="72"/>
      <c r="I1170" s="71"/>
      <c r="J1170" s="73"/>
      <c r="K1170" s="57">
        <f t="shared" si="204"/>
        <v>0</v>
      </c>
      <c r="L1170" s="58">
        <f t="shared" si="204"/>
        <v>0</v>
      </c>
      <c r="M1170" s="74"/>
      <c r="N1170" s="75"/>
      <c r="O1170" s="74"/>
      <c r="P1170" s="75"/>
      <c r="Q1170" s="76"/>
      <c r="R1170" s="77"/>
      <c r="S1170" s="76"/>
      <c r="T1170" s="77"/>
      <c r="U1170" s="57">
        <f t="shared" si="205"/>
        <v>0</v>
      </c>
      <c r="V1170" s="63">
        <f t="shared" si="205"/>
        <v>0</v>
      </c>
      <c r="W1170" s="64">
        <f t="shared" si="206"/>
        <v>0</v>
      </c>
      <c r="X1170" s="65">
        <f t="shared" si="207"/>
        <v>0</v>
      </c>
      <c r="Y1170" s="66">
        <f t="shared" si="208"/>
        <v>0</v>
      </c>
    </row>
    <row r="1171" spans="1:25" ht="65.25" customHeight="1" x14ac:dyDescent="0.25">
      <c r="A1171" s="67">
        <v>7</v>
      </c>
      <c r="B1171" s="68" t="s">
        <v>34</v>
      </c>
      <c r="C1171" s="142"/>
      <c r="D1171" s="144"/>
      <c r="E1171" s="69"/>
      <c r="F1171" s="70"/>
      <c r="G1171" s="71"/>
      <c r="H1171" s="72"/>
      <c r="I1171" s="71"/>
      <c r="J1171" s="73"/>
      <c r="K1171" s="57">
        <f t="shared" si="204"/>
        <v>0</v>
      </c>
      <c r="L1171" s="58">
        <f t="shared" si="204"/>
        <v>0</v>
      </c>
      <c r="M1171" s="74"/>
      <c r="N1171" s="75"/>
      <c r="O1171" s="74"/>
      <c r="P1171" s="75"/>
      <c r="Q1171" s="76"/>
      <c r="R1171" s="77"/>
      <c r="S1171" s="76"/>
      <c r="T1171" s="77"/>
      <c r="U1171" s="57">
        <f t="shared" si="205"/>
        <v>0</v>
      </c>
      <c r="V1171" s="63">
        <f t="shared" si="205"/>
        <v>0</v>
      </c>
      <c r="W1171" s="64">
        <f t="shared" si="206"/>
        <v>0</v>
      </c>
      <c r="X1171" s="65">
        <f t="shared" si="207"/>
        <v>0</v>
      </c>
      <c r="Y1171" s="66">
        <f t="shared" si="208"/>
        <v>0</v>
      </c>
    </row>
    <row r="1172" spans="1:25" ht="59.25" customHeight="1" x14ac:dyDescent="0.25">
      <c r="A1172" s="67">
        <v>8</v>
      </c>
      <c r="B1172" s="68" t="s">
        <v>117</v>
      </c>
      <c r="C1172" s="142"/>
      <c r="D1172" s="144"/>
      <c r="E1172" s="69"/>
      <c r="F1172" s="70"/>
      <c r="G1172" s="71"/>
      <c r="H1172" s="72"/>
      <c r="I1172" s="71"/>
      <c r="J1172" s="73"/>
      <c r="K1172" s="57">
        <f t="shared" si="204"/>
        <v>0</v>
      </c>
      <c r="L1172" s="58">
        <f t="shared" si="204"/>
        <v>0</v>
      </c>
      <c r="M1172" s="74"/>
      <c r="N1172" s="75"/>
      <c r="O1172" s="74"/>
      <c r="P1172" s="75"/>
      <c r="Q1172" s="76"/>
      <c r="R1172" s="77"/>
      <c r="S1172" s="76"/>
      <c r="T1172" s="77"/>
      <c r="U1172" s="57">
        <f t="shared" si="205"/>
        <v>0</v>
      </c>
      <c r="V1172" s="63">
        <f t="shared" si="205"/>
        <v>0</v>
      </c>
      <c r="W1172" s="64">
        <f t="shared" si="206"/>
        <v>0</v>
      </c>
      <c r="X1172" s="65">
        <f t="shared" si="207"/>
        <v>0</v>
      </c>
      <c r="Y1172" s="66">
        <f t="shared" si="208"/>
        <v>0</v>
      </c>
    </row>
    <row r="1173" spans="1:25" ht="71.25" customHeight="1" x14ac:dyDescent="0.25">
      <c r="A1173" s="67">
        <v>9</v>
      </c>
      <c r="B1173" s="68" t="s">
        <v>35</v>
      </c>
      <c r="C1173" s="142"/>
      <c r="D1173" s="144"/>
      <c r="E1173" s="69"/>
      <c r="F1173" s="70"/>
      <c r="G1173" s="71"/>
      <c r="H1173" s="72"/>
      <c r="I1173" s="71"/>
      <c r="J1173" s="73"/>
      <c r="K1173" s="57">
        <f t="shared" si="204"/>
        <v>0</v>
      </c>
      <c r="L1173" s="58">
        <f t="shared" si="204"/>
        <v>0</v>
      </c>
      <c r="M1173" s="74"/>
      <c r="N1173" s="75"/>
      <c r="O1173" s="74"/>
      <c r="P1173" s="75"/>
      <c r="Q1173" s="76"/>
      <c r="R1173" s="77"/>
      <c r="S1173" s="76"/>
      <c r="T1173" s="77"/>
      <c r="U1173" s="57">
        <f t="shared" si="205"/>
        <v>0</v>
      </c>
      <c r="V1173" s="63">
        <f t="shared" si="205"/>
        <v>0</v>
      </c>
      <c r="W1173" s="64">
        <f t="shared" si="206"/>
        <v>0</v>
      </c>
      <c r="X1173" s="65">
        <f t="shared" si="207"/>
        <v>0</v>
      </c>
      <c r="Y1173" s="66">
        <f t="shared" si="208"/>
        <v>0</v>
      </c>
    </row>
    <row r="1174" spans="1:25" ht="92.25" customHeight="1" x14ac:dyDescent="0.25">
      <c r="A1174" s="67">
        <v>10</v>
      </c>
      <c r="B1174" s="68" t="s">
        <v>36</v>
      </c>
      <c r="C1174" s="142"/>
      <c r="D1174" s="144"/>
      <c r="E1174" s="69"/>
      <c r="F1174" s="70"/>
      <c r="G1174" s="71"/>
      <c r="H1174" s="72"/>
      <c r="I1174" s="71"/>
      <c r="J1174" s="73"/>
      <c r="K1174" s="57">
        <f t="shared" si="204"/>
        <v>0</v>
      </c>
      <c r="L1174" s="58">
        <f t="shared" si="204"/>
        <v>0</v>
      </c>
      <c r="M1174" s="74"/>
      <c r="N1174" s="75"/>
      <c r="O1174" s="74"/>
      <c r="P1174" s="75"/>
      <c r="Q1174" s="76"/>
      <c r="R1174" s="77"/>
      <c r="S1174" s="76"/>
      <c r="T1174" s="77"/>
      <c r="U1174" s="57">
        <f t="shared" si="205"/>
        <v>0</v>
      </c>
      <c r="V1174" s="63">
        <f t="shared" si="205"/>
        <v>0</v>
      </c>
      <c r="W1174" s="64">
        <f t="shared" si="206"/>
        <v>0</v>
      </c>
      <c r="X1174" s="65">
        <f t="shared" si="207"/>
        <v>0</v>
      </c>
      <c r="Y1174" s="66">
        <f t="shared" si="208"/>
        <v>0</v>
      </c>
    </row>
    <row r="1175" spans="1:25" ht="153.75" customHeight="1" x14ac:dyDescent="0.25">
      <c r="A1175" s="67">
        <v>11</v>
      </c>
      <c r="B1175" s="68" t="s">
        <v>37</v>
      </c>
      <c r="C1175" s="142"/>
      <c r="D1175" s="144"/>
      <c r="E1175" s="69"/>
      <c r="F1175" s="70"/>
      <c r="G1175" s="71"/>
      <c r="H1175" s="72"/>
      <c r="I1175" s="71"/>
      <c r="J1175" s="73"/>
      <c r="K1175" s="57">
        <f t="shared" si="204"/>
        <v>0</v>
      </c>
      <c r="L1175" s="58">
        <f t="shared" si="204"/>
        <v>0</v>
      </c>
      <c r="M1175" s="74"/>
      <c r="N1175" s="75"/>
      <c r="O1175" s="74"/>
      <c r="P1175" s="75"/>
      <c r="Q1175" s="76"/>
      <c r="R1175" s="77"/>
      <c r="S1175" s="76"/>
      <c r="T1175" s="77"/>
      <c r="U1175" s="57">
        <f t="shared" si="205"/>
        <v>0</v>
      </c>
      <c r="V1175" s="63">
        <f t="shared" si="205"/>
        <v>0</v>
      </c>
      <c r="W1175" s="64">
        <f t="shared" si="206"/>
        <v>0</v>
      </c>
      <c r="X1175" s="65">
        <f t="shared" si="207"/>
        <v>0</v>
      </c>
      <c r="Y1175" s="66">
        <f t="shared" si="208"/>
        <v>0</v>
      </c>
    </row>
    <row r="1176" spans="1:25" ht="87" customHeight="1" x14ac:dyDescent="0.25">
      <c r="A1176" s="67">
        <v>12</v>
      </c>
      <c r="B1176" s="68" t="s">
        <v>38</v>
      </c>
      <c r="C1176" s="142"/>
      <c r="D1176" s="144"/>
      <c r="E1176" s="69"/>
      <c r="F1176" s="70"/>
      <c r="G1176" s="71"/>
      <c r="H1176" s="72"/>
      <c r="I1176" s="71"/>
      <c r="J1176" s="73"/>
      <c r="K1176" s="57">
        <f t="shared" si="204"/>
        <v>0</v>
      </c>
      <c r="L1176" s="58">
        <f t="shared" si="204"/>
        <v>0</v>
      </c>
      <c r="M1176" s="74"/>
      <c r="N1176" s="75"/>
      <c r="O1176" s="74"/>
      <c r="P1176" s="75"/>
      <c r="Q1176" s="76"/>
      <c r="R1176" s="77"/>
      <c r="S1176" s="76"/>
      <c r="T1176" s="77"/>
      <c r="U1176" s="57">
        <f t="shared" si="205"/>
        <v>0</v>
      </c>
      <c r="V1176" s="63">
        <f t="shared" si="205"/>
        <v>0</v>
      </c>
      <c r="W1176" s="64">
        <f t="shared" si="206"/>
        <v>0</v>
      </c>
      <c r="X1176" s="65">
        <f t="shared" si="207"/>
        <v>0</v>
      </c>
      <c r="Y1176" s="66">
        <f t="shared" si="208"/>
        <v>0</v>
      </c>
    </row>
    <row r="1177" spans="1:25" ht="62.25" customHeight="1" thickBot="1" x14ac:dyDescent="0.3">
      <c r="A1177" s="78">
        <v>13</v>
      </c>
      <c r="B1177" s="79" t="s">
        <v>39</v>
      </c>
      <c r="C1177" s="143"/>
      <c r="D1177" s="145"/>
      <c r="E1177" s="80"/>
      <c r="F1177" s="81"/>
      <c r="G1177" s="82"/>
      <c r="H1177" s="83"/>
      <c r="I1177" s="82"/>
      <c r="J1177" s="84"/>
      <c r="K1177" s="85">
        <f t="shared" si="204"/>
        <v>0</v>
      </c>
      <c r="L1177" s="86">
        <f t="shared" si="204"/>
        <v>0</v>
      </c>
      <c r="M1177" s="87"/>
      <c r="N1177" s="88"/>
      <c r="O1177" s="87"/>
      <c r="P1177" s="88"/>
      <c r="Q1177" s="89"/>
      <c r="R1177" s="90"/>
      <c r="S1177" s="89"/>
      <c r="T1177" s="90"/>
      <c r="U1177" s="57">
        <f t="shared" si="205"/>
        <v>0</v>
      </c>
      <c r="V1177" s="63">
        <f t="shared" si="205"/>
        <v>0</v>
      </c>
      <c r="W1177" s="64">
        <f t="shared" si="206"/>
        <v>0</v>
      </c>
      <c r="X1177" s="65">
        <f t="shared" si="207"/>
        <v>0</v>
      </c>
      <c r="Y1177" s="66">
        <f t="shared" si="208"/>
        <v>0</v>
      </c>
    </row>
    <row r="1178" spans="1:25" ht="29.25" customHeight="1" thickBot="1" x14ac:dyDescent="0.3">
      <c r="A1178" s="123" t="s">
        <v>118</v>
      </c>
      <c r="B1178" s="124"/>
      <c r="C1178" s="91">
        <f>C1165</f>
        <v>3422989.5</v>
      </c>
      <c r="D1178" s="91">
        <f>D1165</f>
        <v>369018.41999999993</v>
      </c>
      <c r="E1178" s="92">
        <f>SUM(E1165:E1177)</f>
        <v>12</v>
      </c>
      <c r="F1178" s="93">
        <f>SUM(F1165:F1177)</f>
        <v>460644.5</v>
      </c>
      <c r="G1178" s="92">
        <f>SUM(G1165:G1177)</f>
        <v>5</v>
      </c>
      <c r="H1178" s="93">
        <f>SUM(H1165:H1177)</f>
        <v>199900.37</v>
      </c>
      <c r="I1178" s="92">
        <f t="shared" ref="I1178:V1178" si="209">SUM(I1165:I1177)</f>
        <v>63</v>
      </c>
      <c r="J1178" s="93">
        <f t="shared" si="209"/>
        <v>3223089.13</v>
      </c>
      <c r="K1178" s="92">
        <f t="shared" si="209"/>
        <v>68</v>
      </c>
      <c r="L1178" s="93">
        <f t="shared" si="209"/>
        <v>3422989.5</v>
      </c>
      <c r="M1178" s="92">
        <f t="shared" si="209"/>
        <v>0</v>
      </c>
      <c r="N1178" s="94">
        <f t="shared" si="209"/>
        <v>0</v>
      </c>
      <c r="O1178" s="95">
        <f t="shared" si="209"/>
        <v>0</v>
      </c>
      <c r="P1178" s="96">
        <f t="shared" si="209"/>
        <v>0</v>
      </c>
      <c r="Q1178" s="95">
        <f t="shared" si="209"/>
        <v>5</v>
      </c>
      <c r="R1178" s="97">
        <f t="shared" si="209"/>
        <v>195399.88</v>
      </c>
      <c r="S1178" s="95">
        <f t="shared" si="209"/>
        <v>63</v>
      </c>
      <c r="T1178" s="97">
        <f t="shared" si="209"/>
        <v>2858571.2</v>
      </c>
      <c r="U1178" s="95">
        <f t="shared" si="209"/>
        <v>68</v>
      </c>
      <c r="V1178" s="97">
        <f t="shared" si="209"/>
        <v>3053971.08</v>
      </c>
      <c r="W1178" s="98">
        <f>IFERROR(R1178/H1178,0)</f>
        <v>0.97748633481768943</v>
      </c>
      <c r="X1178" s="99">
        <f t="shared" si="207"/>
        <v>0.8869041732023093</v>
      </c>
      <c r="Y1178" s="99">
        <f t="shared" si="208"/>
        <v>0.89219411277773419</v>
      </c>
    </row>
    <row r="1179" spans="1:25" ht="29.25" customHeight="1" thickBot="1" x14ac:dyDescent="0.3">
      <c r="A1179" s="100"/>
      <c r="B1179" s="101" t="s">
        <v>28</v>
      </c>
      <c r="C1179" s="102"/>
      <c r="D1179" s="102"/>
      <c r="E1179" s="102"/>
      <c r="F1179" s="102"/>
      <c r="G1179" s="102"/>
      <c r="H1179" s="102"/>
      <c r="I1179" s="102"/>
      <c r="J1179" s="102"/>
      <c r="K1179" s="102"/>
      <c r="L1179" s="102"/>
      <c r="M1179" s="102"/>
      <c r="N1179" s="102"/>
      <c r="O1179" s="102"/>
      <c r="P1179" s="102"/>
      <c r="Q1179" s="102"/>
      <c r="R1179" s="102"/>
      <c r="S1179" s="102"/>
      <c r="T1179" s="102"/>
      <c r="U1179" s="102"/>
      <c r="V1179" s="103">
        <v>2484986.5299999998</v>
      </c>
      <c r="W1179" s="104"/>
      <c r="X1179" s="104"/>
      <c r="Y1179" s="105"/>
    </row>
    <row r="1180" spans="1:25" ht="29.25" customHeight="1" thickBot="1" x14ac:dyDescent="0.45">
      <c r="A1180" s="106"/>
      <c r="B1180" s="106"/>
      <c r="C1180" s="107"/>
      <c r="D1180" s="107"/>
      <c r="E1180" s="108"/>
      <c r="F1180" s="107"/>
      <c r="G1180" s="108"/>
      <c r="H1180" s="109"/>
      <c r="I1180" s="110"/>
      <c r="J1180" s="109"/>
      <c r="K1180" s="111"/>
      <c r="L1180" s="109"/>
      <c r="M1180" s="110"/>
      <c r="N1180" s="109"/>
      <c r="O1180" s="110"/>
      <c r="P1180" s="109"/>
      <c r="Q1180" s="110"/>
      <c r="R1180" s="109"/>
      <c r="S1180" s="110"/>
      <c r="T1180" s="112" t="s">
        <v>119</v>
      </c>
      <c r="U1180" s="113">
        <v>4.4112999999999998</v>
      </c>
      <c r="V1180" s="114">
        <f>(V1178+P1178)/U1180</f>
        <v>692306.36773740174</v>
      </c>
      <c r="W1180" s="115"/>
      <c r="X1180" s="115"/>
      <c r="Y1180" s="116"/>
    </row>
    <row r="1181" spans="1:25" ht="15.75" thickTop="1" x14ac:dyDescent="0.25">
      <c r="A1181" s="125" t="s">
        <v>120</v>
      </c>
      <c r="B1181" s="126"/>
      <c r="C1181" s="126"/>
      <c r="D1181" s="126"/>
      <c r="E1181" s="126"/>
      <c r="F1181" s="126"/>
      <c r="G1181" s="126"/>
      <c r="H1181" s="126"/>
      <c r="I1181" s="126"/>
      <c r="J1181" s="126"/>
      <c r="K1181" s="126"/>
      <c r="L1181" s="126"/>
      <c r="M1181" s="126"/>
      <c r="N1181" s="126"/>
      <c r="O1181" s="127"/>
      <c r="P1181" s="117"/>
      <c r="U1181" s="21"/>
    </row>
    <row r="1182" spans="1:25" ht="18.75" x14ac:dyDescent="0.3">
      <c r="A1182" s="128"/>
      <c r="B1182" s="129"/>
      <c r="C1182" s="129"/>
      <c r="D1182" s="129"/>
      <c r="E1182" s="129"/>
      <c r="F1182" s="129"/>
      <c r="G1182" s="129"/>
      <c r="H1182" s="129"/>
      <c r="I1182" s="129"/>
      <c r="J1182" s="129"/>
      <c r="K1182" s="129"/>
      <c r="L1182" s="129"/>
      <c r="M1182" s="129"/>
      <c r="N1182" s="129"/>
      <c r="O1182" s="130"/>
      <c r="P1182" s="117"/>
      <c r="T1182" s="118"/>
      <c r="U1182" s="21"/>
    </row>
    <row r="1183" spans="1:25" ht="15.75" x14ac:dyDescent="0.25">
      <c r="A1183" s="128"/>
      <c r="B1183" s="129"/>
      <c r="C1183" s="129"/>
      <c r="D1183" s="129"/>
      <c r="E1183" s="129"/>
      <c r="F1183" s="129"/>
      <c r="G1183" s="129"/>
      <c r="H1183" s="129"/>
      <c r="I1183" s="129"/>
      <c r="J1183" s="129"/>
      <c r="K1183" s="129"/>
      <c r="L1183" s="129"/>
      <c r="M1183" s="129"/>
      <c r="N1183" s="129"/>
      <c r="O1183" s="130"/>
      <c r="P1183" s="117"/>
      <c r="S1183" s="119"/>
      <c r="T1183" s="120"/>
      <c r="U1183" s="21"/>
    </row>
    <row r="1184" spans="1:25" ht="15.75" x14ac:dyDescent="0.25">
      <c r="A1184" s="128"/>
      <c r="B1184" s="129"/>
      <c r="C1184" s="129"/>
      <c r="D1184" s="129"/>
      <c r="E1184" s="129"/>
      <c r="F1184" s="129"/>
      <c r="G1184" s="129"/>
      <c r="H1184" s="129"/>
      <c r="I1184" s="129"/>
      <c r="J1184" s="129"/>
      <c r="K1184" s="129"/>
      <c r="L1184" s="129"/>
      <c r="M1184" s="129"/>
      <c r="N1184" s="129"/>
      <c r="O1184" s="130"/>
      <c r="P1184" s="117"/>
      <c r="S1184" s="119"/>
      <c r="T1184" s="121"/>
      <c r="U1184" s="21"/>
    </row>
    <row r="1185" spans="1:25" ht="15.75" x14ac:dyDescent="0.25">
      <c r="A1185" s="128"/>
      <c r="B1185" s="129"/>
      <c r="C1185" s="129"/>
      <c r="D1185" s="129"/>
      <c r="E1185" s="129"/>
      <c r="F1185" s="129"/>
      <c r="G1185" s="129"/>
      <c r="H1185" s="129"/>
      <c r="I1185" s="129"/>
      <c r="J1185" s="129"/>
      <c r="K1185" s="129"/>
      <c r="L1185" s="129"/>
      <c r="M1185" s="129"/>
      <c r="N1185" s="129"/>
      <c r="O1185" s="130"/>
      <c r="P1185" s="117"/>
      <c r="S1185" s="119"/>
      <c r="T1185" s="121"/>
      <c r="U1185" s="21"/>
    </row>
    <row r="1186" spans="1:25" ht="15.75" x14ac:dyDescent="0.25">
      <c r="A1186" s="128"/>
      <c r="B1186" s="129"/>
      <c r="C1186" s="129"/>
      <c r="D1186" s="129"/>
      <c r="E1186" s="129"/>
      <c r="F1186" s="129"/>
      <c r="G1186" s="129"/>
      <c r="H1186" s="129"/>
      <c r="I1186" s="129"/>
      <c r="J1186" s="129"/>
      <c r="K1186" s="129"/>
      <c r="L1186" s="129"/>
      <c r="M1186" s="129"/>
      <c r="N1186" s="129"/>
      <c r="O1186" s="130"/>
      <c r="P1186" s="117"/>
      <c r="S1186" s="119"/>
      <c r="T1186" s="121"/>
      <c r="U1186" s="21"/>
    </row>
    <row r="1187" spans="1:25" ht="15.75" x14ac:dyDescent="0.25">
      <c r="A1187" s="128"/>
      <c r="B1187" s="129"/>
      <c r="C1187" s="129"/>
      <c r="D1187" s="129"/>
      <c r="E1187" s="129"/>
      <c r="F1187" s="129"/>
      <c r="G1187" s="129"/>
      <c r="H1187" s="129"/>
      <c r="I1187" s="129"/>
      <c r="J1187" s="129"/>
      <c r="K1187" s="129"/>
      <c r="L1187" s="129"/>
      <c r="M1187" s="129"/>
      <c r="N1187" s="129"/>
      <c r="O1187" s="130"/>
      <c r="P1187" s="117"/>
      <c r="S1187" s="119"/>
      <c r="T1187" s="122"/>
      <c r="U1187" s="21"/>
    </row>
    <row r="1188" spans="1:25" x14ac:dyDescent="0.25">
      <c r="A1188" s="128"/>
      <c r="B1188" s="129"/>
      <c r="C1188" s="129"/>
      <c r="D1188" s="129"/>
      <c r="E1188" s="129"/>
      <c r="F1188" s="129"/>
      <c r="G1188" s="129"/>
      <c r="H1188" s="129"/>
      <c r="I1188" s="129"/>
      <c r="J1188" s="129"/>
      <c r="K1188" s="129"/>
      <c r="L1188" s="129"/>
      <c r="M1188" s="129"/>
      <c r="N1188" s="129"/>
      <c r="O1188" s="130"/>
      <c r="P1188" s="117"/>
      <c r="U1188" s="21"/>
    </row>
    <row r="1189" spans="1:25" ht="15.75" thickBot="1" x14ac:dyDescent="0.3">
      <c r="A1189" s="131"/>
      <c r="B1189" s="132"/>
      <c r="C1189" s="132"/>
      <c r="D1189" s="132"/>
      <c r="E1189" s="132"/>
      <c r="F1189" s="132"/>
      <c r="G1189" s="132"/>
      <c r="H1189" s="132"/>
      <c r="I1189" s="132"/>
      <c r="J1189" s="132"/>
      <c r="K1189" s="132"/>
      <c r="L1189" s="132"/>
      <c r="M1189" s="132"/>
      <c r="N1189" s="132"/>
      <c r="O1189" s="133"/>
      <c r="P1189" s="117"/>
      <c r="U1189" s="21"/>
    </row>
    <row r="1190" spans="1:25" ht="15.75" thickTop="1" x14ac:dyDescent="0.25">
      <c r="K1190" s="21"/>
      <c r="U1190" s="21"/>
    </row>
    <row r="1193" spans="1:25" ht="26.25" x14ac:dyDescent="0.4">
      <c r="A1193" s="25"/>
      <c r="B1193" s="26" t="s">
        <v>155</v>
      </c>
      <c r="C1193" s="27"/>
      <c r="D1193" s="27"/>
      <c r="E1193" s="27"/>
      <c r="F1193" s="28"/>
      <c r="G1193" s="27"/>
      <c r="H1193" s="28"/>
      <c r="I1193" s="29"/>
      <c r="J1193" s="28"/>
      <c r="K1193" s="29"/>
      <c r="L1193" s="28"/>
      <c r="M1193" s="29"/>
      <c r="N1193" s="28"/>
      <c r="O1193" s="27"/>
      <c r="P1193" s="28"/>
      <c r="Q1193" s="27"/>
      <c r="R1193" s="28"/>
      <c r="S1193" s="29"/>
      <c r="T1193" s="28"/>
      <c r="U1193" s="27"/>
      <c r="V1193" s="28"/>
      <c r="W1193" s="28"/>
      <c r="X1193" s="29"/>
      <c r="Y1193" s="28"/>
    </row>
    <row r="1194" spans="1:25" ht="15.75" thickBot="1" x14ac:dyDescent="0.3"/>
    <row r="1195" spans="1:25" ht="52.5" customHeight="1" thickBot="1" x14ac:dyDescent="0.3">
      <c r="A1195" s="169" t="s">
        <v>159</v>
      </c>
      <c r="B1195" s="170"/>
      <c r="C1195" s="173" t="s">
        <v>102</v>
      </c>
      <c r="D1195" s="174"/>
      <c r="E1195" s="175" t="s">
        <v>0</v>
      </c>
      <c r="F1195" s="176"/>
      <c r="G1195" s="177" t="s">
        <v>103</v>
      </c>
      <c r="H1195" s="177"/>
      <c r="I1195" s="177"/>
      <c r="J1195" s="177"/>
      <c r="K1195" s="177"/>
      <c r="L1195" s="178"/>
      <c r="M1195" s="179" t="s">
        <v>104</v>
      </c>
      <c r="N1195" s="180"/>
      <c r="O1195" s="180"/>
      <c r="P1195" s="181"/>
      <c r="Q1195" s="154" t="s">
        <v>105</v>
      </c>
      <c r="R1195" s="152"/>
      <c r="S1195" s="152"/>
      <c r="T1195" s="152"/>
      <c r="U1195" s="152"/>
      <c r="V1195" s="153"/>
      <c r="W1195" s="155" t="s">
        <v>106</v>
      </c>
      <c r="X1195" s="156"/>
      <c r="Y1195" s="138"/>
    </row>
    <row r="1196" spans="1:25" ht="52.5" customHeight="1" thickBot="1" x14ac:dyDescent="0.3">
      <c r="A1196" s="171"/>
      <c r="B1196" s="172"/>
      <c r="C1196" s="157" t="s">
        <v>107</v>
      </c>
      <c r="D1196" s="159" t="s">
        <v>108</v>
      </c>
      <c r="E1196" s="161" t="s">
        <v>10</v>
      </c>
      <c r="F1196" s="161" t="s">
        <v>11</v>
      </c>
      <c r="G1196" s="163" t="s">
        <v>12</v>
      </c>
      <c r="H1196" s="165" t="s">
        <v>13</v>
      </c>
      <c r="I1196" s="165" t="s">
        <v>14</v>
      </c>
      <c r="J1196" s="167" t="s">
        <v>15</v>
      </c>
      <c r="K1196" s="146" t="s">
        <v>2</v>
      </c>
      <c r="L1196" s="147"/>
      <c r="M1196" s="148" t="s">
        <v>109</v>
      </c>
      <c r="N1196" s="149"/>
      <c r="O1196" s="148" t="s">
        <v>110</v>
      </c>
      <c r="P1196" s="149"/>
      <c r="Q1196" s="150" t="s">
        <v>111</v>
      </c>
      <c r="R1196" s="151"/>
      <c r="S1196" s="152" t="s">
        <v>112</v>
      </c>
      <c r="T1196" s="153"/>
      <c r="U1196" s="154" t="s">
        <v>2</v>
      </c>
      <c r="V1196" s="153"/>
      <c r="W1196" s="134" t="s">
        <v>113</v>
      </c>
      <c r="X1196" s="136" t="s">
        <v>114</v>
      </c>
      <c r="Y1196" s="138" t="s">
        <v>115</v>
      </c>
    </row>
    <row r="1197" spans="1:25" ht="139.5" customHeight="1" thickBot="1" x14ac:dyDescent="0.3">
      <c r="A1197" s="171"/>
      <c r="B1197" s="172"/>
      <c r="C1197" s="158"/>
      <c r="D1197" s="160"/>
      <c r="E1197" s="162"/>
      <c r="F1197" s="162"/>
      <c r="G1197" s="164"/>
      <c r="H1197" s="166"/>
      <c r="I1197" s="166"/>
      <c r="J1197" s="168"/>
      <c r="K1197" s="30" t="s">
        <v>16</v>
      </c>
      <c r="L1197" s="31" t="s">
        <v>17</v>
      </c>
      <c r="M1197" s="32" t="s">
        <v>18</v>
      </c>
      <c r="N1197" s="33" t="s">
        <v>19</v>
      </c>
      <c r="O1197" s="32" t="s">
        <v>20</v>
      </c>
      <c r="P1197" s="33" t="s">
        <v>21</v>
      </c>
      <c r="Q1197" s="34" t="s">
        <v>12</v>
      </c>
      <c r="R1197" s="35" t="s">
        <v>13</v>
      </c>
      <c r="S1197" s="36" t="s">
        <v>22</v>
      </c>
      <c r="T1197" s="37" t="s">
        <v>23</v>
      </c>
      <c r="U1197" s="38" t="s">
        <v>24</v>
      </c>
      <c r="V1197" s="39" t="s">
        <v>25</v>
      </c>
      <c r="W1197" s="135"/>
      <c r="X1197" s="137"/>
      <c r="Y1197" s="139"/>
    </row>
    <row r="1198" spans="1:25" ht="38.25" customHeight="1" thickBot="1" x14ac:dyDescent="0.3">
      <c r="A1198" s="140">
        <v>1</v>
      </c>
      <c r="B1198" s="141"/>
      <c r="C1198" s="40">
        <v>2</v>
      </c>
      <c r="D1198" s="41">
        <v>3</v>
      </c>
      <c r="E1198" s="42">
        <v>4</v>
      </c>
      <c r="F1198" s="43">
        <v>5</v>
      </c>
      <c r="G1198" s="44">
        <v>6</v>
      </c>
      <c r="H1198" s="45">
        <v>7</v>
      </c>
      <c r="I1198" s="45">
        <v>8</v>
      </c>
      <c r="J1198" s="45">
        <v>9</v>
      </c>
      <c r="K1198" s="45">
        <v>10</v>
      </c>
      <c r="L1198" s="45">
        <v>11</v>
      </c>
      <c r="M1198" s="46">
        <v>12</v>
      </c>
      <c r="N1198" s="46">
        <v>13</v>
      </c>
      <c r="O1198" s="46">
        <v>14</v>
      </c>
      <c r="P1198" s="46">
        <v>15</v>
      </c>
      <c r="Q1198" s="47">
        <v>16</v>
      </c>
      <c r="R1198" s="47">
        <v>17</v>
      </c>
      <c r="S1198" s="47">
        <v>18</v>
      </c>
      <c r="T1198" s="47">
        <v>19</v>
      </c>
      <c r="U1198" s="47">
        <v>20</v>
      </c>
      <c r="V1198" s="47">
        <v>21</v>
      </c>
      <c r="W1198" s="48">
        <v>22</v>
      </c>
      <c r="X1198" s="48">
        <v>23</v>
      </c>
      <c r="Y1198" s="49">
        <v>24</v>
      </c>
    </row>
    <row r="1199" spans="1:25" ht="108.75" customHeight="1" x14ac:dyDescent="0.25">
      <c r="A1199" s="50">
        <v>1</v>
      </c>
      <c r="B1199" s="51" t="s">
        <v>116</v>
      </c>
      <c r="C1199" s="142">
        <f>L1212</f>
        <v>2034639.23</v>
      </c>
      <c r="D1199" s="144">
        <f>C1199-V1212</f>
        <v>-395918.62999999989</v>
      </c>
      <c r="E1199" s="52"/>
      <c r="F1199" s="53"/>
      <c r="G1199" s="54"/>
      <c r="H1199" s="55"/>
      <c r="I1199" s="54"/>
      <c r="J1199" s="56"/>
      <c r="K1199" s="57">
        <f>G1199+I1199</f>
        <v>0</v>
      </c>
      <c r="L1199" s="58">
        <f>H1199+J1199</f>
        <v>0</v>
      </c>
      <c r="M1199" s="59"/>
      <c r="N1199" s="60"/>
      <c r="O1199" s="59"/>
      <c r="P1199" s="60"/>
      <c r="Q1199" s="61"/>
      <c r="R1199" s="62"/>
      <c r="S1199" s="61"/>
      <c r="T1199" s="62"/>
      <c r="U1199" s="57">
        <f>Q1199+S1199</f>
        <v>0</v>
      </c>
      <c r="V1199" s="63">
        <f>R1199+T1199</f>
        <v>0</v>
      </c>
      <c r="W1199" s="64">
        <f>IFERROR(R1199/H1199,0)</f>
        <v>0</v>
      </c>
      <c r="X1199" s="65">
        <f>IFERROR((T1199+P1199)/J1199,0)</f>
        <v>0</v>
      </c>
      <c r="Y1199" s="66">
        <f>IFERROR((V1199+P1199)/L1199,0)</f>
        <v>0</v>
      </c>
    </row>
    <row r="1200" spans="1:25" ht="87" customHeight="1" x14ac:dyDescent="0.25">
      <c r="A1200" s="67">
        <v>2</v>
      </c>
      <c r="B1200" s="68" t="s">
        <v>54</v>
      </c>
      <c r="C1200" s="142"/>
      <c r="D1200" s="144"/>
      <c r="E1200" s="69">
        <v>0</v>
      </c>
      <c r="F1200" s="70">
        <v>0</v>
      </c>
      <c r="G1200" s="71">
        <v>0</v>
      </c>
      <c r="H1200" s="72">
        <v>0</v>
      </c>
      <c r="I1200" s="71">
        <v>41</v>
      </c>
      <c r="J1200" s="73">
        <v>1601098.51</v>
      </c>
      <c r="K1200" s="57">
        <f t="shared" ref="K1200:L1211" si="210">G1200+I1200</f>
        <v>41</v>
      </c>
      <c r="L1200" s="58">
        <f t="shared" si="210"/>
        <v>1601098.51</v>
      </c>
      <c r="M1200" s="74">
        <v>0</v>
      </c>
      <c r="N1200" s="75">
        <v>0</v>
      </c>
      <c r="O1200" s="74">
        <v>0</v>
      </c>
      <c r="P1200" s="75">
        <v>0</v>
      </c>
      <c r="Q1200" s="76">
        <v>0</v>
      </c>
      <c r="R1200" s="77">
        <v>0</v>
      </c>
      <c r="S1200" s="76">
        <v>46</v>
      </c>
      <c r="T1200" s="77">
        <v>1960614.72</v>
      </c>
      <c r="U1200" s="57">
        <f t="shared" ref="U1200:V1211" si="211">Q1200+S1200</f>
        <v>46</v>
      </c>
      <c r="V1200" s="63">
        <f>R1200+T1200</f>
        <v>1960614.72</v>
      </c>
      <c r="W1200" s="64">
        <f t="shared" ref="W1200:W1211" si="212">IFERROR(R1200/H1200,0)</f>
        <v>0</v>
      </c>
      <c r="X1200" s="65">
        <f t="shared" ref="X1200:X1212" si="213">IFERROR((T1200+P1200)/J1200,0)</f>
        <v>1.2245434667227315</v>
      </c>
      <c r="Y1200" s="66">
        <f t="shared" ref="Y1200:Y1212" si="214">IFERROR((V1200+P1200)/L1200,0)</f>
        <v>1.2245434667227315</v>
      </c>
    </row>
    <row r="1201" spans="1:25" ht="85.5" customHeight="1" x14ac:dyDescent="0.25">
      <c r="A1201" s="67">
        <v>3</v>
      </c>
      <c r="B1201" s="68" t="s">
        <v>172</v>
      </c>
      <c r="C1201" s="142"/>
      <c r="D1201" s="144"/>
      <c r="E1201" s="69"/>
      <c r="F1201" s="70"/>
      <c r="G1201" s="71"/>
      <c r="H1201" s="72"/>
      <c r="I1201" s="71"/>
      <c r="J1201" s="73"/>
      <c r="K1201" s="57">
        <f t="shared" si="210"/>
        <v>0</v>
      </c>
      <c r="L1201" s="58">
        <f t="shared" si="210"/>
        <v>0</v>
      </c>
      <c r="M1201" s="74"/>
      <c r="N1201" s="75"/>
      <c r="O1201" s="74"/>
      <c r="P1201" s="75"/>
      <c r="Q1201" s="76"/>
      <c r="R1201" s="77"/>
      <c r="S1201" s="76"/>
      <c r="T1201" s="77"/>
      <c r="U1201" s="57">
        <f t="shared" si="211"/>
        <v>0</v>
      </c>
      <c r="V1201" s="63">
        <f t="shared" si="211"/>
        <v>0</v>
      </c>
      <c r="W1201" s="64">
        <f t="shared" si="212"/>
        <v>0</v>
      </c>
      <c r="X1201" s="65">
        <f t="shared" si="213"/>
        <v>0</v>
      </c>
      <c r="Y1201" s="66">
        <f t="shared" si="214"/>
        <v>0</v>
      </c>
    </row>
    <row r="1202" spans="1:25" ht="137.25" customHeight="1" x14ac:dyDescent="0.25">
      <c r="A1202" s="67">
        <v>4</v>
      </c>
      <c r="B1202" s="68" t="s">
        <v>32</v>
      </c>
      <c r="C1202" s="142"/>
      <c r="D1202" s="144"/>
      <c r="E1202" s="69"/>
      <c r="F1202" s="70"/>
      <c r="G1202" s="71"/>
      <c r="H1202" s="72"/>
      <c r="I1202" s="71"/>
      <c r="J1202" s="73"/>
      <c r="K1202" s="57">
        <f t="shared" si="210"/>
        <v>0</v>
      </c>
      <c r="L1202" s="58">
        <f t="shared" si="210"/>
        <v>0</v>
      </c>
      <c r="M1202" s="74"/>
      <c r="N1202" s="75"/>
      <c r="O1202" s="74"/>
      <c r="P1202" s="75"/>
      <c r="Q1202" s="76"/>
      <c r="R1202" s="77"/>
      <c r="S1202" s="76"/>
      <c r="T1202" s="77"/>
      <c r="U1202" s="57">
        <f t="shared" si="211"/>
        <v>0</v>
      </c>
      <c r="V1202" s="63">
        <f t="shared" si="211"/>
        <v>0</v>
      </c>
      <c r="W1202" s="64">
        <f t="shared" si="212"/>
        <v>0</v>
      </c>
      <c r="X1202" s="65">
        <f t="shared" si="213"/>
        <v>0</v>
      </c>
      <c r="Y1202" s="66">
        <f t="shared" si="214"/>
        <v>0</v>
      </c>
    </row>
    <row r="1203" spans="1:25" ht="171.75" customHeight="1" x14ac:dyDescent="0.25">
      <c r="A1203" s="67">
        <v>5</v>
      </c>
      <c r="B1203" s="68" t="s">
        <v>71</v>
      </c>
      <c r="C1203" s="142"/>
      <c r="D1203" s="144"/>
      <c r="E1203" s="69">
        <v>0</v>
      </c>
      <c r="F1203" s="70">
        <v>0</v>
      </c>
      <c r="G1203" s="71">
        <v>0</v>
      </c>
      <c r="H1203" s="72">
        <v>0</v>
      </c>
      <c r="I1203" s="71">
        <v>11</v>
      </c>
      <c r="J1203" s="73">
        <v>433540.72</v>
      </c>
      <c r="K1203" s="57">
        <f t="shared" si="210"/>
        <v>11</v>
      </c>
      <c r="L1203" s="58">
        <f t="shared" si="210"/>
        <v>433540.72</v>
      </c>
      <c r="M1203" s="74">
        <v>0</v>
      </c>
      <c r="N1203" s="75">
        <v>0</v>
      </c>
      <c r="O1203" s="74">
        <v>0</v>
      </c>
      <c r="P1203" s="75">
        <v>0</v>
      </c>
      <c r="Q1203" s="76">
        <v>0</v>
      </c>
      <c r="R1203" s="77">
        <v>0</v>
      </c>
      <c r="S1203" s="76">
        <v>12</v>
      </c>
      <c r="T1203" s="77">
        <v>469943.14</v>
      </c>
      <c r="U1203" s="57">
        <f t="shared" si="211"/>
        <v>12</v>
      </c>
      <c r="V1203" s="63">
        <f t="shared" si="211"/>
        <v>469943.14</v>
      </c>
      <c r="W1203" s="64">
        <f t="shared" si="212"/>
        <v>0</v>
      </c>
      <c r="X1203" s="65">
        <f t="shared" si="213"/>
        <v>1.0839654000666883</v>
      </c>
      <c r="Y1203" s="66">
        <f t="shared" si="214"/>
        <v>1.0839654000666883</v>
      </c>
    </row>
    <row r="1204" spans="1:25" ht="116.25" customHeight="1" x14ac:dyDescent="0.25">
      <c r="A1204" s="67">
        <v>6</v>
      </c>
      <c r="B1204" s="68" t="s">
        <v>33</v>
      </c>
      <c r="C1204" s="142"/>
      <c r="D1204" s="144"/>
      <c r="E1204" s="69"/>
      <c r="F1204" s="70"/>
      <c r="G1204" s="71"/>
      <c r="H1204" s="72"/>
      <c r="I1204" s="71"/>
      <c r="J1204" s="73"/>
      <c r="K1204" s="57">
        <f t="shared" si="210"/>
        <v>0</v>
      </c>
      <c r="L1204" s="58">
        <f t="shared" si="210"/>
        <v>0</v>
      </c>
      <c r="M1204" s="74"/>
      <c r="N1204" s="75"/>
      <c r="O1204" s="74"/>
      <c r="P1204" s="75"/>
      <c r="Q1204" s="76"/>
      <c r="R1204" s="77"/>
      <c r="S1204" s="76"/>
      <c r="T1204" s="77"/>
      <c r="U1204" s="57">
        <f t="shared" si="211"/>
        <v>0</v>
      </c>
      <c r="V1204" s="63">
        <f t="shared" si="211"/>
        <v>0</v>
      </c>
      <c r="W1204" s="64">
        <f t="shared" si="212"/>
        <v>0</v>
      </c>
      <c r="X1204" s="65">
        <f t="shared" si="213"/>
        <v>0</v>
      </c>
      <c r="Y1204" s="66">
        <f t="shared" si="214"/>
        <v>0</v>
      </c>
    </row>
    <row r="1205" spans="1:25" ht="65.25" customHeight="1" x14ac:dyDescent="0.25">
      <c r="A1205" s="67">
        <v>7</v>
      </c>
      <c r="B1205" s="68" t="s">
        <v>34</v>
      </c>
      <c r="C1205" s="142"/>
      <c r="D1205" s="144"/>
      <c r="E1205" s="69"/>
      <c r="F1205" s="70"/>
      <c r="G1205" s="71"/>
      <c r="H1205" s="72"/>
      <c r="I1205" s="71"/>
      <c r="J1205" s="73"/>
      <c r="K1205" s="57">
        <f t="shared" si="210"/>
        <v>0</v>
      </c>
      <c r="L1205" s="58">
        <f t="shared" si="210"/>
        <v>0</v>
      </c>
      <c r="M1205" s="74"/>
      <c r="N1205" s="75"/>
      <c r="O1205" s="74"/>
      <c r="P1205" s="75"/>
      <c r="Q1205" s="76"/>
      <c r="R1205" s="77"/>
      <c r="S1205" s="76"/>
      <c r="T1205" s="77"/>
      <c r="U1205" s="57">
        <f t="shared" si="211"/>
        <v>0</v>
      </c>
      <c r="V1205" s="63">
        <f t="shared" si="211"/>
        <v>0</v>
      </c>
      <c r="W1205" s="64">
        <f t="shared" si="212"/>
        <v>0</v>
      </c>
      <c r="X1205" s="65">
        <f t="shared" si="213"/>
        <v>0</v>
      </c>
      <c r="Y1205" s="66">
        <f t="shared" si="214"/>
        <v>0</v>
      </c>
    </row>
    <row r="1206" spans="1:25" ht="59.25" customHeight="1" x14ac:dyDescent="0.25">
      <c r="A1206" s="67">
        <v>8</v>
      </c>
      <c r="B1206" s="68" t="s">
        <v>117</v>
      </c>
      <c r="C1206" s="142"/>
      <c r="D1206" s="144"/>
      <c r="E1206" s="69"/>
      <c r="F1206" s="70"/>
      <c r="G1206" s="71"/>
      <c r="H1206" s="72"/>
      <c r="I1206" s="71"/>
      <c r="J1206" s="73"/>
      <c r="K1206" s="57">
        <f t="shared" si="210"/>
        <v>0</v>
      </c>
      <c r="L1206" s="58">
        <f t="shared" si="210"/>
        <v>0</v>
      </c>
      <c r="M1206" s="74"/>
      <c r="N1206" s="75"/>
      <c r="O1206" s="74"/>
      <c r="P1206" s="75"/>
      <c r="Q1206" s="76"/>
      <c r="R1206" s="77"/>
      <c r="S1206" s="76"/>
      <c r="T1206" s="77"/>
      <c r="U1206" s="57">
        <f t="shared" si="211"/>
        <v>0</v>
      </c>
      <c r="V1206" s="63">
        <f t="shared" si="211"/>
        <v>0</v>
      </c>
      <c r="W1206" s="64">
        <f t="shared" si="212"/>
        <v>0</v>
      </c>
      <c r="X1206" s="65">
        <f t="shared" si="213"/>
        <v>0</v>
      </c>
      <c r="Y1206" s="66">
        <f t="shared" si="214"/>
        <v>0</v>
      </c>
    </row>
    <row r="1207" spans="1:25" ht="71.25" customHeight="1" x14ac:dyDescent="0.25">
      <c r="A1207" s="67">
        <v>9</v>
      </c>
      <c r="B1207" s="68" t="s">
        <v>35</v>
      </c>
      <c r="C1207" s="142"/>
      <c r="D1207" s="144"/>
      <c r="E1207" s="69"/>
      <c r="F1207" s="70"/>
      <c r="G1207" s="71"/>
      <c r="H1207" s="72"/>
      <c r="I1207" s="71"/>
      <c r="J1207" s="73"/>
      <c r="K1207" s="57">
        <f t="shared" si="210"/>
        <v>0</v>
      </c>
      <c r="L1207" s="58">
        <f t="shared" si="210"/>
        <v>0</v>
      </c>
      <c r="M1207" s="74"/>
      <c r="N1207" s="75"/>
      <c r="O1207" s="74"/>
      <c r="P1207" s="75"/>
      <c r="Q1207" s="76"/>
      <c r="R1207" s="77"/>
      <c r="S1207" s="76"/>
      <c r="T1207" s="77"/>
      <c r="U1207" s="57">
        <f t="shared" si="211"/>
        <v>0</v>
      </c>
      <c r="V1207" s="63">
        <f t="shared" si="211"/>
        <v>0</v>
      </c>
      <c r="W1207" s="64">
        <f t="shared" si="212"/>
        <v>0</v>
      </c>
      <c r="X1207" s="65">
        <f t="shared" si="213"/>
        <v>0</v>
      </c>
      <c r="Y1207" s="66">
        <f t="shared" si="214"/>
        <v>0</v>
      </c>
    </row>
    <row r="1208" spans="1:25" ht="92.25" customHeight="1" x14ac:dyDescent="0.25">
      <c r="A1208" s="67">
        <v>10</v>
      </c>
      <c r="B1208" s="68" t="s">
        <v>36</v>
      </c>
      <c r="C1208" s="142"/>
      <c r="D1208" s="144"/>
      <c r="E1208" s="69"/>
      <c r="F1208" s="70"/>
      <c r="G1208" s="71"/>
      <c r="H1208" s="72"/>
      <c r="I1208" s="71"/>
      <c r="J1208" s="73"/>
      <c r="K1208" s="57">
        <f t="shared" si="210"/>
        <v>0</v>
      </c>
      <c r="L1208" s="58">
        <f t="shared" si="210"/>
        <v>0</v>
      </c>
      <c r="M1208" s="74"/>
      <c r="N1208" s="75"/>
      <c r="O1208" s="74"/>
      <c r="P1208" s="75"/>
      <c r="Q1208" s="76"/>
      <c r="R1208" s="77"/>
      <c r="S1208" s="76"/>
      <c r="T1208" s="77"/>
      <c r="U1208" s="57">
        <f t="shared" si="211"/>
        <v>0</v>
      </c>
      <c r="V1208" s="63">
        <f t="shared" si="211"/>
        <v>0</v>
      </c>
      <c r="W1208" s="64">
        <f t="shared" si="212"/>
        <v>0</v>
      </c>
      <c r="X1208" s="65">
        <f t="shared" si="213"/>
        <v>0</v>
      </c>
      <c r="Y1208" s="66">
        <f t="shared" si="214"/>
        <v>0</v>
      </c>
    </row>
    <row r="1209" spans="1:25" ht="153.75" customHeight="1" x14ac:dyDescent="0.25">
      <c r="A1209" s="67">
        <v>11</v>
      </c>
      <c r="B1209" s="68" t="s">
        <v>37</v>
      </c>
      <c r="C1209" s="142"/>
      <c r="D1209" s="144"/>
      <c r="E1209" s="69"/>
      <c r="F1209" s="70"/>
      <c r="G1209" s="71"/>
      <c r="H1209" s="72"/>
      <c r="I1209" s="71"/>
      <c r="J1209" s="73"/>
      <c r="K1209" s="57">
        <f t="shared" si="210"/>
        <v>0</v>
      </c>
      <c r="L1209" s="58">
        <f t="shared" si="210"/>
        <v>0</v>
      </c>
      <c r="M1209" s="74"/>
      <c r="N1209" s="75"/>
      <c r="O1209" s="74"/>
      <c r="P1209" s="75"/>
      <c r="Q1209" s="76"/>
      <c r="R1209" s="77"/>
      <c r="S1209" s="76"/>
      <c r="T1209" s="77"/>
      <c r="U1209" s="57">
        <f t="shared" si="211"/>
        <v>0</v>
      </c>
      <c r="V1209" s="63">
        <f t="shared" si="211"/>
        <v>0</v>
      </c>
      <c r="W1209" s="64">
        <f t="shared" si="212"/>
        <v>0</v>
      </c>
      <c r="X1209" s="65">
        <f t="shared" si="213"/>
        <v>0</v>
      </c>
      <c r="Y1209" s="66">
        <f t="shared" si="214"/>
        <v>0</v>
      </c>
    </row>
    <row r="1210" spans="1:25" ht="87" customHeight="1" x14ac:dyDescent="0.25">
      <c r="A1210" s="67">
        <v>12</v>
      </c>
      <c r="B1210" s="68" t="s">
        <v>38</v>
      </c>
      <c r="C1210" s="142"/>
      <c r="D1210" s="144"/>
      <c r="E1210" s="69"/>
      <c r="F1210" s="70"/>
      <c r="G1210" s="71"/>
      <c r="H1210" s="72"/>
      <c r="I1210" s="71"/>
      <c r="J1210" s="73"/>
      <c r="K1210" s="57">
        <f t="shared" si="210"/>
        <v>0</v>
      </c>
      <c r="L1210" s="58">
        <f t="shared" si="210"/>
        <v>0</v>
      </c>
      <c r="M1210" s="74"/>
      <c r="N1210" s="75"/>
      <c r="O1210" s="74"/>
      <c r="P1210" s="75"/>
      <c r="Q1210" s="76"/>
      <c r="R1210" s="77"/>
      <c r="S1210" s="76"/>
      <c r="T1210" s="77"/>
      <c r="U1210" s="57">
        <f t="shared" si="211"/>
        <v>0</v>
      </c>
      <c r="V1210" s="63">
        <f t="shared" si="211"/>
        <v>0</v>
      </c>
      <c r="W1210" s="64">
        <f t="shared" si="212"/>
        <v>0</v>
      </c>
      <c r="X1210" s="65">
        <f t="shared" si="213"/>
        <v>0</v>
      </c>
      <c r="Y1210" s="66">
        <f t="shared" si="214"/>
        <v>0</v>
      </c>
    </row>
    <row r="1211" spans="1:25" ht="62.25" customHeight="1" thickBot="1" x14ac:dyDescent="0.3">
      <c r="A1211" s="78">
        <v>13</v>
      </c>
      <c r="B1211" s="79" t="s">
        <v>39</v>
      </c>
      <c r="C1211" s="143"/>
      <c r="D1211" s="145"/>
      <c r="E1211" s="80"/>
      <c r="F1211" s="81"/>
      <c r="G1211" s="82"/>
      <c r="H1211" s="83"/>
      <c r="I1211" s="82"/>
      <c r="J1211" s="84"/>
      <c r="K1211" s="85">
        <f t="shared" si="210"/>
        <v>0</v>
      </c>
      <c r="L1211" s="86">
        <f t="shared" si="210"/>
        <v>0</v>
      </c>
      <c r="M1211" s="87"/>
      <c r="N1211" s="88"/>
      <c r="O1211" s="87"/>
      <c r="P1211" s="88"/>
      <c r="Q1211" s="89"/>
      <c r="R1211" s="90"/>
      <c r="S1211" s="89"/>
      <c r="T1211" s="90"/>
      <c r="U1211" s="57">
        <f t="shared" si="211"/>
        <v>0</v>
      </c>
      <c r="V1211" s="63">
        <f t="shared" si="211"/>
        <v>0</v>
      </c>
      <c r="W1211" s="64">
        <f t="shared" si="212"/>
        <v>0</v>
      </c>
      <c r="X1211" s="65">
        <f t="shared" si="213"/>
        <v>0</v>
      </c>
      <c r="Y1211" s="66">
        <f t="shared" si="214"/>
        <v>0</v>
      </c>
    </row>
    <row r="1212" spans="1:25" ht="29.25" customHeight="1" thickBot="1" x14ac:dyDescent="0.3">
      <c r="A1212" s="123" t="s">
        <v>118</v>
      </c>
      <c r="B1212" s="124"/>
      <c r="C1212" s="91">
        <f>C1199</f>
        <v>2034639.23</v>
      </c>
      <c r="D1212" s="91">
        <f>D1199</f>
        <v>-395918.62999999989</v>
      </c>
      <c r="E1212" s="92">
        <f>SUM(E1199:E1211)</f>
        <v>0</v>
      </c>
      <c r="F1212" s="93">
        <f>SUM(F1199:F1211)</f>
        <v>0</v>
      </c>
      <c r="G1212" s="92">
        <f>SUM(G1199:G1211)</f>
        <v>0</v>
      </c>
      <c r="H1212" s="93">
        <f>SUM(H1199:H1211)</f>
        <v>0</v>
      </c>
      <c r="I1212" s="92">
        <f t="shared" ref="I1212:V1212" si="215">SUM(I1199:I1211)</f>
        <v>52</v>
      </c>
      <c r="J1212" s="93">
        <f t="shared" si="215"/>
        <v>2034639.23</v>
      </c>
      <c r="K1212" s="92">
        <f t="shared" si="215"/>
        <v>52</v>
      </c>
      <c r="L1212" s="93">
        <f t="shared" si="215"/>
        <v>2034639.23</v>
      </c>
      <c r="M1212" s="92">
        <f t="shared" si="215"/>
        <v>0</v>
      </c>
      <c r="N1212" s="94">
        <f t="shared" si="215"/>
        <v>0</v>
      </c>
      <c r="O1212" s="95">
        <f t="shared" si="215"/>
        <v>0</v>
      </c>
      <c r="P1212" s="96">
        <f t="shared" si="215"/>
        <v>0</v>
      </c>
      <c r="Q1212" s="95">
        <f t="shared" si="215"/>
        <v>0</v>
      </c>
      <c r="R1212" s="97">
        <f t="shared" si="215"/>
        <v>0</v>
      </c>
      <c r="S1212" s="95">
        <f t="shared" si="215"/>
        <v>58</v>
      </c>
      <c r="T1212" s="97">
        <f t="shared" si="215"/>
        <v>2430557.86</v>
      </c>
      <c r="U1212" s="95">
        <f t="shared" si="215"/>
        <v>58</v>
      </c>
      <c r="V1212" s="97">
        <f t="shared" si="215"/>
        <v>2430557.86</v>
      </c>
      <c r="W1212" s="98">
        <f>IFERROR(R1212/H1212,0)</f>
        <v>0</v>
      </c>
      <c r="X1212" s="99">
        <f t="shared" si="213"/>
        <v>1.1945891065906558</v>
      </c>
      <c r="Y1212" s="99">
        <f t="shared" si="214"/>
        <v>1.1945891065906558</v>
      </c>
    </row>
    <row r="1213" spans="1:25" ht="29.25" customHeight="1" thickBot="1" x14ac:dyDescent="0.3">
      <c r="A1213" s="100"/>
      <c r="B1213" s="101" t="s">
        <v>28</v>
      </c>
      <c r="C1213" s="102"/>
      <c r="D1213" s="102"/>
      <c r="E1213" s="102"/>
      <c r="F1213" s="102"/>
      <c r="G1213" s="102"/>
      <c r="H1213" s="102"/>
      <c r="I1213" s="102"/>
      <c r="J1213" s="102"/>
      <c r="K1213" s="102"/>
      <c r="L1213" s="102"/>
      <c r="M1213" s="102"/>
      <c r="N1213" s="102"/>
      <c r="O1213" s="102"/>
      <c r="P1213" s="102"/>
      <c r="Q1213" s="102"/>
      <c r="R1213" s="102"/>
      <c r="S1213" s="102"/>
      <c r="T1213" s="102"/>
      <c r="U1213" s="102"/>
      <c r="V1213" s="103">
        <v>1527482.56</v>
      </c>
      <c r="W1213" s="104"/>
      <c r="X1213" s="104"/>
      <c r="Y1213" s="105"/>
    </row>
    <row r="1214" spans="1:25" ht="29.25" customHeight="1" thickBot="1" x14ac:dyDescent="0.45">
      <c r="A1214" s="106"/>
      <c r="B1214" s="106"/>
      <c r="C1214" s="107"/>
      <c r="D1214" s="107"/>
      <c r="E1214" s="108"/>
      <c r="F1214" s="107"/>
      <c r="G1214" s="108"/>
      <c r="H1214" s="109"/>
      <c r="I1214" s="110"/>
      <c r="J1214" s="109"/>
      <c r="K1214" s="111"/>
      <c r="L1214" s="109"/>
      <c r="M1214" s="110"/>
      <c r="N1214" s="109"/>
      <c r="O1214" s="110"/>
      <c r="P1214" s="109"/>
      <c r="Q1214" s="110"/>
      <c r="R1214" s="109"/>
      <c r="S1214" s="110"/>
      <c r="T1214" s="112" t="s">
        <v>119</v>
      </c>
      <c r="U1214" s="113">
        <v>4.4112999999999998</v>
      </c>
      <c r="V1214" s="114">
        <f>(V1212+P1212)/U1214</f>
        <v>550984.48529911821</v>
      </c>
      <c r="W1214" s="115"/>
      <c r="X1214" s="115"/>
      <c r="Y1214" s="116"/>
    </row>
    <row r="1215" spans="1:25" ht="15.75" thickTop="1" x14ac:dyDescent="0.25">
      <c r="A1215" s="125" t="s">
        <v>170</v>
      </c>
      <c r="B1215" s="126"/>
      <c r="C1215" s="126"/>
      <c r="D1215" s="126"/>
      <c r="E1215" s="126"/>
      <c r="F1215" s="126"/>
      <c r="G1215" s="126"/>
      <c r="H1215" s="126"/>
      <c r="I1215" s="126"/>
      <c r="J1215" s="126"/>
      <c r="K1215" s="126"/>
      <c r="L1215" s="126"/>
      <c r="M1215" s="126"/>
      <c r="N1215" s="126"/>
      <c r="O1215" s="127"/>
      <c r="P1215" s="117"/>
      <c r="U1215" s="21"/>
    </row>
    <row r="1216" spans="1:25" ht="18.75" x14ac:dyDescent="0.3">
      <c r="A1216" s="128"/>
      <c r="B1216" s="129"/>
      <c r="C1216" s="129"/>
      <c r="D1216" s="129"/>
      <c r="E1216" s="129"/>
      <c r="F1216" s="129"/>
      <c r="G1216" s="129"/>
      <c r="H1216" s="129"/>
      <c r="I1216" s="129"/>
      <c r="J1216" s="129"/>
      <c r="K1216" s="129"/>
      <c r="L1216" s="129"/>
      <c r="M1216" s="129"/>
      <c r="N1216" s="129"/>
      <c r="O1216" s="130"/>
      <c r="P1216" s="117"/>
      <c r="T1216" s="118"/>
      <c r="U1216" s="21"/>
    </row>
    <row r="1217" spans="1:25" ht="15.75" x14ac:dyDescent="0.25">
      <c r="A1217" s="128"/>
      <c r="B1217" s="129"/>
      <c r="C1217" s="129"/>
      <c r="D1217" s="129"/>
      <c r="E1217" s="129"/>
      <c r="F1217" s="129"/>
      <c r="G1217" s="129"/>
      <c r="H1217" s="129"/>
      <c r="I1217" s="129"/>
      <c r="J1217" s="129"/>
      <c r="K1217" s="129"/>
      <c r="L1217" s="129"/>
      <c r="M1217" s="129"/>
      <c r="N1217" s="129"/>
      <c r="O1217" s="130"/>
      <c r="P1217" s="117"/>
      <c r="S1217" s="119"/>
      <c r="T1217" s="120"/>
      <c r="U1217" s="21"/>
    </row>
    <row r="1218" spans="1:25" ht="15.75" x14ac:dyDescent="0.25">
      <c r="A1218" s="128"/>
      <c r="B1218" s="129"/>
      <c r="C1218" s="129"/>
      <c r="D1218" s="129"/>
      <c r="E1218" s="129"/>
      <c r="F1218" s="129"/>
      <c r="G1218" s="129"/>
      <c r="H1218" s="129"/>
      <c r="I1218" s="129"/>
      <c r="J1218" s="129"/>
      <c r="K1218" s="129"/>
      <c r="L1218" s="129"/>
      <c r="M1218" s="129"/>
      <c r="N1218" s="129"/>
      <c r="O1218" s="130"/>
      <c r="P1218" s="117"/>
      <c r="S1218" s="119"/>
      <c r="T1218" s="121"/>
      <c r="U1218" s="21"/>
    </row>
    <row r="1219" spans="1:25" ht="15.75" x14ac:dyDescent="0.25">
      <c r="A1219" s="128"/>
      <c r="B1219" s="129"/>
      <c r="C1219" s="129"/>
      <c r="D1219" s="129"/>
      <c r="E1219" s="129"/>
      <c r="F1219" s="129"/>
      <c r="G1219" s="129"/>
      <c r="H1219" s="129"/>
      <c r="I1219" s="129"/>
      <c r="J1219" s="129"/>
      <c r="K1219" s="129"/>
      <c r="L1219" s="129"/>
      <c r="M1219" s="129"/>
      <c r="N1219" s="129"/>
      <c r="O1219" s="130"/>
      <c r="P1219" s="117"/>
      <c r="S1219" s="119"/>
      <c r="T1219" s="121"/>
      <c r="U1219" s="21"/>
    </row>
    <row r="1220" spans="1:25" ht="15.75" x14ac:dyDescent="0.25">
      <c r="A1220" s="128"/>
      <c r="B1220" s="129"/>
      <c r="C1220" s="129"/>
      <c r="D1220" s="129"/>
      <c r="E1220" s="129"/>
      <c r="F1220" s="129"/>
      <c r="G1220" s="129"/>
      <c r="H1220" s="129"/>
      <c r="I1220" s="129"/>
      <c r="J1220" s="129"/>
      <c r="K1220" s="129"/>
      <c r="L1220" s="129"/>
      <c r="M1220" s="129"/>
      <c r="N1220" s="129"/>
      <c r="O1220" s="130"/>
      <c r="P1220" s="117"/>
      <c r="S1220" s="119"/>
      <c r="T1220" s="121"/>
      <c r="U1220" s="21"/>
    </row>
    <row r="1221" spans="1:25" ht="15.75" x14ac:dyDescent="0.25">
      <c r="A1221" s="128"/>
      <c r="B1221" s="129"/>
      <c r="C1221" s="129"/>
      <c r="D1221" s="129"/>
      <c r="E1221" s="129"/>
      <c r="F1221" s="129"/>
      <c r="G1221" s="129"/>
      <c r="H1221" s="129"/>
      <c r="I1221" s="129"/>
      <c r="J1221" s="129"/>
      <c r="K1221" s="129"/>
      <c r="L1221" s="129"/>
      <c r="M1221" s="129"/>
      <c r="N1221" s="129"/>
      <c r="O1221" s="130"/>
      <c r="P1221" s="117"/>
      <c r="S1221" s="119"/>
      <c r="T1221" s="122"/>
      <c r="U1221" s="21"/>
    </row>
    <row r="1222" spans="1:25" x14ac:dyDescent="0.25">
      <c r="A1222" s="128"/>
      <c r="B1222" s="129"/>
      <c r="C1222" s="129"/>
      <c r="D1222" s="129"/>
      <c r="E1222" s="129"/>
      <c r="F1222" s="129"/>
      <c r="G1222" s="129"/>
      <c r="H1222" s="129"/>
      <c r="I1222" s="129"/>
      <c r="J1222" s="129"/>
      <c r="K1222" s="129"/>
      <c r="L1222" s="129"/>
      <c r="M1222" s="129"/>
      <c r="N1222" s="129"/>
      <c r="O1222" s="130"/>
      <c r="P1222" s="117"/>
      <c r="U1222" s="21"/>
    </row>
    <row r="1223" spans="1:25" ht="15.75" thickBot="1" x14ac:dyDescent="0.3">
      <c r="A1223" s="131"/>
      <c r="B1223" s="132"/>
      <c r="C1223" s="132"/>
      <c r="D1223" s="132"/>
      <c r="E1223" s="132"/>
      <c r="F1223" s="132"/>
      <c r="G1223" s="132"/>
      <c r="H1223" s="132"/>
      <c r="I1223" s="132"/>
      <c r="J1223" s="132"/>
      <c r="K1223" s="132"/>
      <c r="L1223" s="132"/>
      <c r="M1223" s="132"/>
      <c r="N1223" s="132"/>
      <c r="O1223" s="133"/>
      <c r="P1223" s="117"/>
      <c r="U1223" s="21"/>
    </row>
    <row r="1224" spans="1:25" ht="15.75" thickTop="1" x14ac:dyDescent="0.25">
      <c r="A1224" s="117"/>
      <c r="B1224" s="117"/>
      <c r="C1224" s="117"/>
      <c r="D1224" s="117"/>
      <c r="E1224" s="117"/>
      <c r="F1224" s="117"/>
      <c r="G1224" s="117"/>
      <c r="H1224" s="117"/>
      <c r="I1224" s="117"/>
      <c r="J1224" s="117"/>
      <c r="K1224" s="117"/>
      <c r="L1224" s="117"/>
      <c r="M1224" s="117"/>
      <c r="N1224" s="117"/>
      <c r="O1224" s="117"/>
      <c r="P1224" s="117"/>
      <c r="U1224" s="21"/>
    </row>
    <row r="1225" spans="1:25" x14ac:dyDescent="0.25">
      <c r="A1225" s="117"/>
      <c r="B1225" s="117"/>
      <c r="C1225" s="117"/>
      <c r="D1225" s="117"/>
      <c r="E1225" s="117"/>
      <c r="F1225" s="117"/>
      <c r="G1225" s="117"/>
      <c r="H1225" s="117"/>
      <c r="I1225" s="117"/>
      <c r="J1225" s="117"/>
      <c r="K1225" s="117"/>
      <c r="L1225" s="117"/>
      <c r="M1225" s="117"/>
      <c r="N1225" s="117"/>
      <c r="O1225" s="117"/>
      <c r="P1225" s="117"/>
      <c r="U1225" s="21"/>
    </row>
    <row r="1226" spans="1:25" x14ac:dyDescent="0.25">
      <c r="K1226" s="21"/>
      <c r="U1226" s="21"/>
    </row>
    <row r="1227" spans="1:25" ht="26.25" x14ac:dyDescent="0.4">
      <c r="A1227" s="25"/>
      <c r="B1227" s="26" t="s">
        <v>156</v>
      </c>
      <c r="C1227" s="27"/>
      <c r="D1227" s="27"/>
      <c r="E1227" s="27"/>
      <c r="F1227" s="28"/>
      <c r="G1227" s="27"/>
      <c r="H1227" s="28"/>
      <c r="I1227" s="29"/>
      <c r="J1227" s="28"/>
      <c r="K1227" s="29"/>
      <c r="L1227" s="28"/>
      <c r="M1227" s="29"/>
      <c r="N1227" s="28"/>
      <c r="O1227" s="27"/>
      <c r="P1227" s="28"/>
      <c r="Q1227" s="27"/>
      <c r="R1227" s="28"/>
      <c r="S1227" s="29"/>
      <c r="T1227" s="28"/>
      <c r="U1227" s="27"/>
      <c r="V1227" s="28"/>
      <c r="W1227" s="28"/>
      <c r="X1227" s="29"/>
      <c r="Y1227" s="28"/>
    </row>
    <row r="1228" spans="1:25" ht="15.75" thickBot="1" x14ac:dyDescent="0.3"/>
    <row r="1229" spans="1:25" ht="52.5" customHeight="1" thickBot="1" x14ac:dyDescent="0.3">
      <c r="A1229" s="169" t="s">
        <v>159</v>
      </c>
      <c r="B1229" s="170"/>
      <c r="C1229" s="173" t="s">
        <v>102</v>
      </c>
      <c r="D1229" s="174"/>
      <c r="E1229" s="175" t="s">
        <v>0</v>
      </c>
      <c r="F1229" s="176"/>
      <c r="G1229" s="177" t="s">
        <v>103</v>
      </c>
      <c r="H1229" s="177"/>
      <c r="I1229" s="177"/>
      <c r="J1229" s="177"/>
      <c r="K1229" s="177"/>
      <c r="L1229" s="178"/>
      <c r="M1229" s="179" t="s">
        <v>104</v>
      </c>
      <c r="N1229" s="180"/>
      <c r="O1229" s="180"/>
      <c r="P1229" s="181"/>
      <c r="Q1229" s="154" t="s">
        <v>105</v>
      </c>
      <c r="R1229" s="152"/>
      <c r="S1229" s="152"/>
      <c r="T1229" s="152"/>
      <c r="U1229" s="152"/>
      <c r="V1229" s="153"/>
      <c r="W1229" s="155" t="s">
        <v>106</v>
      </c>
      <c r="X1229" s="156"/>
      <c r="Y1229" s="138"/>
    </row>
    <row r="1230" spans="1:25" ht="52.5" customHeight="1" thickBot="1" x14ac:dyDescent="0.3">
      <c r="A1230" s="171"/>
      <c r="B1230" s="172"/>
      <c r="C1230" s="157" t="s">
        <v>107</v>
      </c>
      <c r="D1230" s="159" t="s">
        <v>108</v>
      </c>
      <c r="E1230" s="161" t="s">
        <v>10</v>
      </c>
      <c r="F1230" s="161" t="s">
        <v>11</v>
      </c>
      <c r="G1230" s="163" t="s">
        <v>12</v>
      </c>
      <c r="H1230" s="165" t="s">
        <v>13</v>
      </c>
      <c r="I1230" s="165" t="s">
        <v>14</v>
      </c>
      <c r="J1230" s="167" t="s">
        <v>15</v>
      </c>
      <c r="K1230" s="146" t="s">
        <v>2</v>
      </c>
      <c r="L1230" s="147"/>
      <c r="M1230" s="148" t="s">
        <v>109</v>
      </c>
      <c r="N1230" s="149"/>
      <c r="O1230" s="148" t="s">
        <v>110</v>
      </c>
      <c r="P1230" s="149"/>
      <c r="Q1230" s="150" t="s">
        <v>111</v>
      </c>
      <c r="R1230" s="151"/>
      <c r="S1230" s="152" t="s">
        <v>112</v>
      </c>
      <c r="T1230" s="153"/>
      <c r="U1230" s="154" t="s">
        <v>2</v>
      </c>
      <c r="V1230" s="153"/>
      <c r="W1230" s="134" t="s">
        <v>113</v>
      </c>
      <c r="X1230" s="136" t="s">
        <v>114</v>
      </c>
      <c r="Y1230" s="138" t="s">
        <v>115</v>
      </c>
    </row>
    <row r="1231" spans="1:25" ht="139.5" customHeight="1" thickBot="1" x14ac:dyDescent="0.3">
      <c r="A1231" s="171"/>
      <c r="B1231" s="172"/>
      <c r="C1231" s="158"/>
      <c r="D1231" s="160"/>
      <c r="E1231" s="162"/>
      <c r="F1231" s="162"/>
      <c r="G1231" s="164"/>
      <c r="H1231" s="166"/>
      <c r="I1231" s="166"/>
      <c r="J1231" s="168"/>
      <c r="K1231" s="30" t="s">
        <v>16</v>
      </c>
      <c r="L1231" s="31" t="s">
        <v>17</v>
      </c>
      <c r="M1231" s="32" t="s">
        <v>18</v>
      </c>
      <c r="N1231" s="33" t="s">
        <v>19</v>
      </c>
      <c r="O1231" s="32" t="s">
        <v>20</v>
      </c>
      <c r="P1231" s="33" t="s">
        <v>21</v>
      </c>
      <c r="Q1231" s="34" t="s">
        <v>12</v>
      </c>
      <c r="R1231" s="35" t="s">
        <v>13</v>
      </c>
      <c r="S1231" s="36" t="s">
        <v>22</v>
      </c>
      <c r="T1231" s="37" t="s">
        <v>23</v>
      </c>
      <c r="U1231" s="38" t="s">
        <v>24</v>
      </c>
      <c r="V1231" s="39" t="s">
        <v>25</v>
      </c>
      <c r="W1231" s="135"/>
      <c r="X1231" s="137"/>
      <c r="Y1231" s="139"/>
    </row>
    <row r="1232" spans="1:25" ht="38.25" customHeight="1" thickBot="1" x14ac:dyDescent="0.3">
      <c r="A1232" s="140">
        <v>1</v>
      </c>
      <c r="B1232" s="141"/>
      <c r="C1232" s="40">
        <v>2</v>
      </c>
      <c r="D1232" s="41">
        <v>3</v>
      </c>
      <c r="E1232" s="42">
        <v>4</v>
      </c>
      <c r="F1232" s="43">
        <v>5</v>
      </c>
      <c r="G1232" s="44">
        <v>6</v>
      </c>
      <c r="H1232" s="45">
        <v>7</v>
      </c>
      <c r="I1232" s="45">
        <v>8</v>
      </c>
      <c r="J1232" s="45">
        <v>9</v>
      </c>
      <c r="K1232" s="45">
        <v>10</v>
      </c>
      <c r="L1232" s="45">
        <v>11</v>
      </c>
      <c r="M1232" s="46">
        <v>12</v>
      </c>
      <c r="N1232" s="46">
        <v>13</v>
      </c>
      <c r="O1232" s="46">
        <v>14</v>
      </c>
      <c r="P1232" s="46">
        <v>15</v>
      </c>
      <c r="Q1232" s="47">
        <v>16</v>
      </c>
      <c r="R1232" s="47">
        <v>17</v>
      </c>
      <c r="S1232" s="47">
        <v>18</v>
      </c>
      <c r="T1232" s="47">
        <v>19</v>
      </c>
      <c r="U1232" s="47">
        <v>20</v>
      </c>
      <c r="V1232" s="47">
        <v>21</v>
      </c>
      <c r="W1232" s="48">
        <v>22</v>
      </c>
      <c r="X1232" s="48">
        <v>23</v>
      </c>
      <c r="Y1232" s="49">
        <v>24</v>
      </c>
    </row>
    <row r="1233" spans="1:25" ht="108.75" customHeight="1" x14ac:dyDescent="0.25">
      <c r="A1233" s="50">
        <v>1</v>
      </c>
      <c r="B1233" s="51" t="s">
        <v>116</v>
      </c>
      <c r="C1233" s="142">
        <f>L1246</f>
        <v>1379395.07</v>
      </c>
      <c r="D1233" s="144">
        <f>C1233-V1246</f>
        <v>526148.50000000012</v>
      </c>
      <c r="E1233" s="52"/>
      <c r="F1233" s="53"/>
      <c r="G1233" s="54"/>
      <c r="H1233" s="55"/>
      <c r="I1233" s="54"/>
      <c r="J1233" s="56"/>
      <c r="K1233" s="57">
        <f>G1233+I1233</f>
        <v>0</v>
      </c>
      <c r="L1233" s="58">
        <f>H1233+J1233</f>
        <v>0</v>
      </c>
      <c r="M1233" s="59"/>
      <c r="N1233" s="60"/>
      <c r="O1233" s="59"/>
      <c r="P1233" s="60"/>
      <c r="Q1233" s="61"/>
      <c r="R1233" s="62"/>
      <c r="S1233" s="61"/>
      <c r="T1233" s="62"/>
      <c r="U1233" s="57">
        <f>Q1233+S1233</f>
        <v>0</v>
      </c>
      <c r="V1233" s="63">
        <f>R1233+T1233</f>
        <v>0</v>
      </c>
      <c r="W1233" s="64">
        <f>IFERROR(R1233/H1233,0)</f>
        <v>0</v>
      </c>
      <c r="X1233" s="65">
        <f>IFERROR((T1233+P1233)/J1233,0)</f>
        <v>0</v>
      </c>
      <c r="Y1233" s="66">
        <f>IFERROR((V1233+P1233)/L1233,0)</f>
        <v>0</v>
      </c>
    </row>
    <row r="1234" spans="1:25" ht="87" customHeight="1" x14ac:dyDescent="0.25">
      <c r="A1234" s="67">
        <v>2</v>
      </c>
      <c r="B1234" s="68" t="s">
        <v>54</v>
      </c>
      <c r="C1234" s="142"/>
      <c r="D1234" s="144"/>
      <c r="E1234" s="69"/>
      <c r="F1234" s="70"/>
      <c r="G1234" s="71"/>
      <c r="H1234" s="72"/>
      <c r="I1234" s="71"/>
      <c r="J1234" s="73"/>
      <c r="K1234" s="57">
        <f t="shared" ref="K1234:L1245" si="216">G1234+I1234</f>
        <v>0</v>
      </c>
      <c r="L1234" s="58">
        <f t="shared" si="216"/>
        <v>0</v>
      </c>
      <c r="M1234" s="74"/>
      <c r="N1234" s="75"/>
      <c r="O1234" s="74"/>
      <c r="P1234" s="75"/>
      <c r="Q1234" s="76"/>
      <c r="R1234" s="77"/>
      <c r="S1234" s="76"/>
      <c r="T1234" s="77"/>
      <c r="U1234" s="57">
        <f t="shared" ref="U1234:V1245" si="217">Q1234+S1234</f>
        <v>0</v>
      </c>
      <c r="V1234" s="63">
        <f>R1234+T1234</f>
        <v>0</v>
      </c>
      <c r="W1234" s="64">
        <f t="shared" ref="W1234:W1245" si="218">IFERROR(R1234/H1234,0)</f>
        <v>0</v>
      </c>
      <c r="X1234" s="65">
        <f t="shared" ref="X1234:X1246" si="219">IFERROR((T1234+P1234)/J1234,0)</f>
        <v>0</v>
      </c>
      <c r="Y1234" s="66">
        <f t="shared" ref="Y1234:Y1246" si="220">IFERROR((V1234+P1234)/L1234,0)</f>
        <v>0</v>
      </c>
    </row>
    <row r="1235" spans="1:25" ht="85.5" customHeight="1" x14ac:dyDescent="0.25">
      <c r="A1235" s="67">
        <v>3</v>
      </c>
      <c r="B1235" s="68" t="s">
        <v>172</v>
      </c>
      <c r="C1235" s="142"/>
      <c r="D1235" s="144"/>
      <c r="E1235" s="69"/>
      <c r="F1235" s="70"/>
      <c r="G1235" s="71"/>
      <c r="H1235" s="72"/>
      <c r="I1235" s="71"/>
      <c r="J1235" s="73"/>
      <c r="K1235" s="57">
        <f t="shared" si="216"/>
        <v>0</v>
      </c>
      <c r="L1235" s="58">
        <f t="shared" si="216"/>
        <v>0</v>
      </c>
      <c r="M1235" s="74"/>
      <c r="N1235" s="75"/>
      <c r="O1235" s="74"/>
      <c r="P1235" s="75"/>
      <c r="Q1235" s="76"/>
      <c r="R1235" s="77"/>
      <c r="S1235" s="76"/>
      <c r="T1235" s="77"/>
      <c r="U1235" s="57">
        <f t="shared" si="217"/>
        <v>0</v>
      </c>
      <c r="V1235" s="63">
        <f t="shared" si="217"/>
        <v>0</v>
      </c>
      <c r="W1235" s="64">
        <f t="shared" si="218"/>
        <v>0</v>
      </c>
      <c r="X1235" s="65">
        <f t="shared" si="219"/>
        <v>0</v>
      </c>
      <c r="Y1235" s="66">
        <f t="shared" si="220"/>
        <v>0</v>
      </c>
    </row>
    <row r="1236" spans="1:25" ht="137.25" customHeight="1" x14ac:dyDescent="0.25">
      <c r="A1236" s="67">
        <v>4</v>
      </c>
      <c r="B1236" s="68" t="s">
        <v>32</v>
      </c>
      <c r="C1236" s="142"/>
      <c r="D1236" s="144"/>
      <c r="E1236" s="69"/>
      <c r="F1236" s="70"/>
      <c r="G1236" s="71"/>
      <c r="H1236" s="72"/>
      <c r="I1236" s="71"/>
      <c r="J1236" s="73"/>
      <c r="K1236" s="57">
        <f t="shared" si="216"/>
        <v>0</v>
      </c>
      <c r="L1236" s="58">
        <f t="shared" si="216"/>
        <v>0</v>
      </c>
      <c r="M1236" s="74"/>
      <c r="N1236" s="75"/>
      <c r="O1236" s="74"/>
      <c r="P1236" s="75"/>
      <c r="Q1236" s="76"/>
      <c r="R1236" s="77"/>
      <c r="S1236" s="76"/>
      <c r="T1236" s="77"/>
      <c r="U1236" s="57">
        <f t="shared" si="217"/>
        <v>0</v>
      </c>
      <c r="V1236" s="63">
        <f t="shared" si="217"/>
        <v>0</v>
      </c>
      <c r="W1236" s="64">
        <f t="shared" si="218"/>
        <v>0</v>
      </c>
      <c r="X1236" s="65">
        <f t="shared" si="219"/>
        <v>0</v>
      </c>
      <c r="Y1236" s="66">
        <f t="shared" si="220"/>
        <v>0</v>
      </c>
    </row>
    <row r="1237" spans="1:25" ht="171.75" customHeight="1" x14ac:dyDescent="0.25">
      <c r="A1237" s="67">
        <v>5</v>
      </c>
      <c r="B1237" s="68" t="s">
        <v>71</v>
      </c>
      <c r="C1237" s="142"/>
      <c r="D1237" s="144"/>
      <c r="E1237" s="69"/>
      <c r="F1237" s="70"/>
      <c r="G1237" s="71"/>
      <c r="H1237" s="72"/>
      <c r="I1237" s="71"/>
      <c r="J1237" s="73"/>
      <c r="K1237" s="57">
        <f t="shared" si="216"/>
        <v>0</v>
      </c>
      <c r="L1237" s="58">
        <f t="shared" si="216"/>
        <v>0</v>
      </c>
      <c r="M1237" s="74"/>
      <c r="N1237" s="75"/>
      <c r="O1237" s="74"/>
      <c r="P1237" s="75"/>
      <c r="Q1237" s="76"/>
      <c r="R1237" s="77"/>
      <c r="S1237" s="76"/>
      <c r="T1237" s="77"/>
      <c r="U1237" s="57">
        <f t="shared" si="217"/>
        <v>0</v>
      </c>
      <c r="V1237" s="63">
        <f t="shared" si="217"/>
        <v>0</v>
      </c>
      <c r="W1237" s="64">
        <f t="shared" si="218"/>
        <v>0</v>
      </c>
      <c r="X1237" s="65">
        <f t="shared" si="219"/>
        <v>0</v>
      </c>
      <c r="Y1237" s="66">
        <f t="shared" si="220"/>
        <v>0</v>
      </c>
    </row>
    <row r="1238" spans="1:25" ht="116.25" customHeight="1" x14ac:dyDescent="0.25">
      <c r="A1238" s="67">
        <v>6</v>
      </c>
      <c r="B1238" s="68" t="s">
        <v>33</v>
      </c>
      <c r="C1238" s="142"/>
      <c r="D1238" s="144"/>
      <c r="E1238" s="69"/>
      <c r="F1238" s="70"/>
      <c r="G1238" s="71"/>
      <c r="H1238" s="72"/>
      <c r="I1238" s="71"/>
      <c r="J1238" s="73"/>
      <c r="K1238" s="57">
        <f t="shared" si="216"/>
        <v>0</v>
      </c>
      <c r="L1238" s="58">
        <f t="shared" si="216"/>
        <v>0</v>
      </c>
      <c r="M1238" s="74"/>
      <c r="N1238" s="75"/>
      <c r="O1238" s="74"/>
      <c r="P1238" s="75"/>
      <c r="Q1238" s="76"/>
      <c r="R1238" s="77"/>
      <c r="S1238" s="76"/>
      <c r="T1238" s="77"/>
      <c r="U1238" s="57">
        <f t="shared" si="217"/>
        <v>0</v>
      </c>
      <c r="V1238" s="63">
        <f t="shared" si="217"/>
        <v>0</v>
      </c>
      <c r="W1238" s="64">
        <f t="shared" si="218"/>
        <v>0</v>
      </c>
      <c r="X1238" s="65">
        <f t="shared" si="219"/>
        <v>0</v>
      </c>
      <c r="Y1238" s="66">
        <f t="shared" si="220"/>
        <v>0</v>
      </c>
    </row>
    <row r="1239" spans="1:25" ht="65.25" customHeight="1" x14ac:dyDescent="0.25">
      <c r="A1239" s="67">
        <v>7</v>
      </c>
      <c r="B1239" s="68" t="s">
        <v>34</v>
      </c>
      <c r="C1239" s="142"/>
      <c r="D1239" s="144"/>
      <c r="E1239" s="69"/>
      <c r="F1239" s="70"/>
      <c r="G1239" s="71"/>
      <c r="H1239" s="72"/>
      <c r="I1239" s="71"/>
      <c r="J1239" s="73"/>
      <c r="K1239" s="57">
        <f t="shared" si="216"/>
        <v>0</v>
      </c>
      <c r="L1239" s="58">
        <f t="shared" si="216"/>
        <v>0</v>
      </c>
      <c r="M1239" s="74"/>
      <c r="N1239" s="75"/>
      <c r="O1239" s="74"/>
      <c r="P1239" s="75"/>
      <c r="Q1239" s="76"/>
      <c r="R1239" s="77"/>
      <c r="S1239" s="76"/>
      <c r="T1239" s="77"/>
      <c r="U1239" s="57">
        <f t="shared" si="217"/>
        <v>0</v>
      </c>
      <c r="V1239" s="63">
        <f t="shared" si="217"/>
        <v>0</v>
      </c>
      <c r="W1239" s="64">
        <f t="shared" si="218"/>
        <v>0</v>
      </c>
      <c r="X1239" s="65">
        <f t="shared" si="219"/>
        <v>0</v>
      </c>
      <c r="Y1239" s="66">
        <f t="shared" si="220"/>
        <v>0</v>
      </c>
    </row>
    <row r="1240" spans="1:25" ht="59.25" customHeight="1" x14ac:dyDescent="0.25">
      <c r="A1240" s="67">
        <v>8</v>
      </c>
      <c r="B1240" s="68" t="s">
        <v>117</v>
      </c>
      <c r="C1240" s="142"/>
      <c r="D1240" s="144"/>
      <c r="E1240" s="69"/>
      <c r="F1240" s="70"/>
      <c r="G1240" s="71"/>
      <c r="H1240" s="72"/>
      <c r="I1240" s="71"/>
      <c r="J1240" s="73"/>
      <c r="K1240" s="57">
        <f t="shared" si="216"/>
        <v>0</v>
      </c>
      <c r="L1240" s="58">
        <f t="shared" si="216"/>
        <v>0</v>
      </c>
      <c r="M1240" s="74"/>
      <c r="N1240" s="75"/>
      <c r="O1240" s="74"/>
      <c r="P1240" s="75"/>
      <c r="Q1240" s="76"/>
      <c r="R1240" s="77"/>
      <c r="S1240" s="76"/>
      <c r="T1240" s="77"/>
      <c r="U1240" s="57">
        <f t="shared" si="217"/>
        <v>0</v>
      </c>
      <c r="V1240" s="63">
        <f t="shared" si="217"/>
        <v>0</v>
      </c>
      <c r="W1240" s="64">
        <f t="shared" si="218"/>
        <v>0</v>
      </c>
      <c r="X1240" s="65">
        <f t="shared" si="219"/>
        <v>0</v>
      </c>
      <c r="Y1240" s="66">
        <f t="shared" si="220"/>
        <v>0</v>
      </c>
    </row>
    <row r="1241" spans="1:25" ht="71.25" customHeight="1" x14ac:dyDescent="0.25">
      <c r="A1241" s="67">
        <v>9</v>
      </c>
      <c r="B1241" s="68" t="s">
        <v>35</v>
      </c>
      <c r="C1241" s="142"/>
      <c r="D1241" s="144"/>
      <c r="E1241" s="69"/>
      <c r="F1241" s="70"/>
      <c r="G1241" s="71"/>
      <c r="H1241" s="72"/>
      <c r="I1241" s="71"/>
      <c r="J1241" s="73"/>
      <c r="K1241" s="57">
        <f t="shared" si="216"/>
        <v>0</v>
      </c>
      <c r="L1241" s="58">
        <f t="shared" si="216"/>
        <v>0</v>
      </c>
      <c r="M1241" s="74"/>
      <c r="N1241" s="75"/>
      <c r="O1241" s="74"/>
      <c r="P1241" s="75"/>
      <c r="Q1241" s="76"/>
      <c r="R1241" s="77"/>
      <c r="S1241" s="76"/>
      <c r="T1241" s="77"/>
      <c r="U1241" s="57">
        <f t="shared" si="217"/>
        <v>0</v>
      </c>
      <c r="V1241" s="63">
        <f t="shared" si="217"/>
        <v>0</v>
      </c>
      <c r="W1241" s="64">
        <f t="shared" si="218"/>
        <v>0</v>
      </c>
      <c r="X1241" s="65">
        <f t="shared" si="219"/>
        <v>0</v>
      </c>
      <c r="Y1241" s="66">
        <f t="shared" si="220"/>
        <v>0</v>
      </c>
    </row>
    <row r="1242" spans="1:25" ht="92.25" customHeight="1" x14ac:dyDescent="0.25">
      <c r="A1242" s="67">
        <v>10</v>
      </c>
      <c r="B1242" s="68" t="s">
        <v>36</v>
      </c>
      <c r="C1242" s="142"/>
      <c r="D1242" s="144"/>
      <c r="E1242" s="69">
        <v>4</v>
      </c>
      <c r="F1242" s="70">
        <v>366564</v>
      </c>
      <c r="G1242" s="71">
        <v>1</v>
      </c>
      <c r="H1242" s="72">
        <v>39000</v>
      </c>
      <c r="I1242" s="71">
        <v>0</v>
      </c>
      <c r="J1242" s="73">
        <v>0</v>
      </c>
      <c r="K1242" s="57">
        <f t="shared" si="216"/>
        <v>1</v>
      </c>
      <c r="L1242" s="58">
        <f t="shared" si="216"/>
        <v>39000</v>
      </c>
      <c r="M1242" s="74">
        <v>0</v>
      </c>
      <c r="N1242" s="75">
        <v>0</v>
      </c>
      <c r="O1242" s="74">
        <v>0</v>
      </c>
      <c r="P1242" s="75">
        <v>0</v>
      </c>
      <c r="Q1242" s="76">
        <v>0</v>
      </c>
      <c r="R1242" s="77">
        <v>0</v>
      </c>
      <c r="S1242" s="76">
        <v>0</v>
      </c>
      <c r="T1242" s="77">
        <v>0</v>
      </c>
      <c r="U1242" s="57">
        <f t="shared" si="217"/>
        <v>0</v>
      </c>
      <c r="V1242" s="63">
        <f t="shared" si="217"/>
        <v>0</v>
      </c>
      <c r="W1242" s="64">
        <f t="shared" si="218"/>
        <v>0</v>
      </c>
      <c r="X1242" s="65">
        <f t="shared" si="219"/>
        <v>0</v>
      </c>
      <c r="Y1242" s="66">
        <f t="shared" si="220"/>
        <v>0</v>
      </c>
    </row>
    <row r="1243" spans="1:25" ht="153.75" customHeight="1" x14ac:dyDescent="0.25">
      <c r="A1243" s="67">
        <v>11</v>
      </c>
      <c r="B1243" s="68" t="s">
        <v>37</v>
      </c>
      <c r="C1243" s="142"/>
      <c r="D1243" s="144"/>
      <c r="E1243" s="69"/>
      <c r="F1243" s="70"/>
      <c r="G1243" s="71"/>
      <c r="H1243" s="72"/>
      <c r="I1243" s="71"/>
      <c r="J1243" s="73"/>
      <c r="K1243" s="57">
        <f t="shared" si="216"/>
        <v>0</v>
      </c>
      <c r="L1243" s="58">
        <f t="shared" si="216"/>
        <v>0</v>
      </c>
      <c r="M1243" s="74"/>
      <c r="N1243" s="75"/>
      <c r="O1243" s="74"/>
      <c r="P1243" s="75"/>
      <c r="Q1243" s="76"/>
      <c r="R1243" s="77"/>
      <c r="S1243" s="76"/>
      <c r="T1243" s="77"/>
      <c r="U1243" s="57">
        <f t="shared" si="217"/>
        <v>0</v>
      </c>
      <c r="V1243" s="63">
        <f t="shared" si="217"/>
        <v>0</v>
      </c>
      <c r="W1243" s="64">
        <f t="shared" si="218"/>
        <v>0</v>
      </c>
      <c r="X1243" s="65">
        <f t="shared" si="219"/>
        <v>0</v>
      </c>
      <c r="Y1243" s="66">
        <f t="shared" si="220"/>
        <v>0</v>
      </c>
    </row>
    <row r="1244" spans="1:25" ht="87" customHeight="1" x14ac:dyDescent="0.25">
      <c r="A1244" s="67">
        <v>12</v>
      </c>
      <c r="B1244" s="68" t="s">
        <v>38</v>
      </c>
      <c r="C1244" s="142"/>
      <c r="D1244" s="144"/>
      <c r="E1244" s="69"/>
      <c r="F1244" s="70"/>
      <c r="G1244" s="71"/>
      <c r="H1244" s="72"/>
      <c r="I1244" s="71"/>
      <c r="J1244" s="73"/>
      <c r="K1244" s="57">
        <f t="shared" si="216"/>
        <v>0</v>
      </c>
      <c r="L1244" s="58">
        <f t="shared" si="216"/>
        <v>0</v>
      </c>
      <c r="M1244" s="74"/>
      <c r="N1244" s="75"/>
      <c r="O1244" s="74"/>
      <c r="P1244" s="75"/>
      <c r="Q1244" s="76"/>
      <c r="R1244" s="77"/>
      <c r="S1244" s="76"/>
      <c r="T1244" s="77"/>
      <c r="U1244" s="57">
        <f t="shared" si="217"/>
        <v>0</v>
      </c>
      <c r="V1244" s="63">
        <f t="shared" si="217"/>
        <v>0</v>
      </c>
      <c r="W1244" s="64">
        <f t="shared" si="218"/>
        <v>0</v>
      </c>
      <c r="X1244" s="65">
        <f t="shared" si="219"/>
        <v>0</v>
      </c>
      <c r="Y1244" s="66">
        <f t="shared" si="220"/>
        <v>0</v>
      </c>
    </row>
    <row r="1245" spans="1:25" ht="62.25" customHeight="1" thickBot="1" x14ac:dyDescent="0.3">
      <c r="A1245" s="78">
        <v>13</v>
      </c>
      <c r="B1245" s="79" t="s">
        <v>39</v>
      </c>
      <c r="C1245" s="143"/>
      <c r="D1245" s="145"/>
      <c r="E1245" s="80">
        <v>22</v>
      </c>
      <c r="F1245" s="81">
        <v>2527393.56</v>
      </c>
      <c r="G1245" s="82">
        <v>13</v>
      </c>
      <c r="H1245" s="83">
        <v>1340395.07</v>
      </c>
      <c r="I1245" s="82">
        <v>0</v>
      </c>
      <c r="J1245" s="84">
        <v>0</v>
      </c>
      <c r="K1245" s="85">
        <f t="shared" si="216"/>
        <v>13</v>
      </c>
      <c r="L1245" s="86">
        <f t="shared" si="216"/>
        <v>1340395.07</v>
      </c>
      <c r="M1245" s="87">
        <v>0</v>
      </c>
      <c r="N1245" s="88">
        <v>0</v>
      </c>
      <c r="O1245" s="87">
        <v>0</v>
      </c>
      <c r="P1245" s="88">
        <v>0</v>
      </c>
      <c r="Q1245" s="89">
        <v>11</v>
      </c>
      <c r="R1245" s="90">
        <v>853246.57</v>
      </c>
      <c r="S1245" s="89">
        <v>0</v>
      </c>
      <c r="T1245" s="90">
        <v>0</v>
      </c>
      <c r="U1245" s="57">
        <f t="shared" si="217"/>
        <v>11</v>
      </c>
      <c r="V1245" s="63">
        <f t="shared" si="217"/>
        <v>853246.57</v>
      </c>
      <c r="W1245" s="64">
        <f t="shared" si="218"/>
        <v>0.6365634946717611</v>
      </c>
      <c r="X1245" s="65">
        <f t="shared" si="219"/>
        <v>0</v>
      </c>
      <c r="Y1245" s="66">
        <f t="shared" si="220"/>
        <v>0.6365634946717611</v>
      </c>
    </row>
    <row r="1246" spans="1:25" ht="29.25" customHeight="1" thickBot="1" x14ac:dyDescent="0.3">
      <c r="A1246" s="123" t="s">
        <v>118</v>
      </c>
      <c r="B1246" s="124"/>
      <c r="C1246" s="91">
        <f>C1233</f>
        <v>1379395.07</v>
      </c>
      <c r="D1246" s="91">
        <f>D1233</f>
        <v>526148.50000000012</v>
      </c>
      <c r="E1246" s="92">
        <f>SUM(E1233:E1245)</f>
        <v>26</v>
      </c>
      <c r="F1246" s="93">
        <f>SUM(F1233:F1245)</f>
        <v>2893957.56</v>
      </c>
      <c r="G1246" s="92">
        <f>SUM(G1233:G1245)</f>
        <v>14</v>
      </c>
      <c r="H1246" s="93">
        <f>SUM(H1233:H1245)</f>
        <v>1379395.07</v>
      </c>
      <c r="I1246" s="92">
        <f t="shared" ref="I1246:V1246" si="221">SUM(I1233:I1245)</f>
        <v>0</v>
      </c>
      <c r="J1246" s="93">
        <f t="shared" si="221"/>
        <v>0</v>
      </c>
      <c r="K1246" s="92">
        <f t="shared" si="221"/>
        <v>14</v>
      </c>
      <c r="L1246" s="93">
        <f t="shared" si="221"/>
        <v>1379395.07</v>
      </c>
      <c r="M1246" s="92">
        <f t="shared" si="221"/>
        <v>0</v>
      </c>
      <c r="N1246" s="94">
        <f t="shared" si="221"/>
        <v>0</v>
      </c>
      <c r="O1246" s="95">
        <f t="shared" si="221"/>
        <v>0</v>
      </c>
      <c r="P1246" s="96">
        <f t="shared" si="221"/>
        <v>0</v>
      </c>
      <c r="Q1246" s="95">
        <f t="shared" si="221"/>
        <v>11</v>
      </c>
      <c r="R1246" s="97">
        <f t="shared" si="221"/>
        <v>853246.57</v>
      </c>
      <c r="S1246" s="95">
        <f t="shared" si="221"/>
        <v>0</v>
      </c>
      <c r="T1246" s="97">
        <f t="shared" si="221"/>
        <v>0</v>
      </c>
      <c r="U1246" s="95">
        <f t="shared" si="221"/>
        <v>11</v>
      </c>
      <c r="V1246" s="97">
        <f t="shared" si="221"/>
        <v>853246.57</v>
      </c>
      <c r="W1246" s="98">
        <f>IFERROR(R1246/H1246,0)</f>
        <v>0.61856576738381408</v>
      </c>
      <c r="X1246" s="99">
        <f t="shared" si="219"/>
        <v>0</v>
      </c>
      <c r="Y1246" s="99">
        <f t="shared" si="220"/>
        <v>0.61856576738381408</v>
      </c>
    </row>
    <row r="1247" spans="1:25" ht="29.25" customHeight="1" thickBot="1" x14ac:dyDescent="0.3">
      <c r="A1247" s="100"/>
      <c r="B1247" s="101" t="s">
        <v>28</v>
      </c>
      <c r="C1247" s="102"/>
      <c r="D1247" s="102"/>
      <c r="E1247" s="102"/>
      <c r="F1247" s="102"/>
      <c r="G1247" s="102"/>
      <c r="H1247" s="102"/>
      <c r="I1247" s="102"/>
      <c r="J1247" s="102"/>
      <c r="K1247" s="102"/>
      <c r="L1247" s="102"/>
      <c r="M1247" s="102"/>
      <c r="N1247" s="102"/>
      <c r="O1247" s="102"/>
      <c r="P1247" s="102"/>
      <c r="Q1247" s="102"/>
      <c r="R1247" s="102"/>
      <c r="S1247" s="102"/>
      <c r="T1247" s="102"/>
      <c r="U1247" s="102"/>
      <c r="V1247" s="103">
        <v>4034564.51</v>
      </c>
      <c r="W1247" s="104"/>
      <c r="X1247" s="104"/>
      <c r="Y1247" s="105"/>
    </row>
    <row r="1248" spans="1:25" ht="29.25" customHeight="1" thickBot="1" x14ac:dyDescent="0.45">
      <c r="A1248" s="106"/>
      <c r="B1248" s="106"/>
      <c r="C1248" s="107"/>
      <c r="D1248" s="107"/>
      <c r="E1248" s="108"/>
      <c r="F1248" s="107"/>
      <c r="G1248" s="108"/>
      <c r="H1248" s="109"/>
      <c r="I1248" s="110"/>
      <c r="J1248" s="109"/>
      <c r="K1248" s="111"/>
      <c r="L1248" s="109"/>
      <c r="M1248" s="110"/>
      <c r="N1248" s="109"/>
      <c r="O1248" s="110"/>
      <c r="P1248" s="109"/>
      <c r="Q1248" s="110"/>
      <c r="R1248" s="109"/>
      <c r="S1248" s="110"/>
      <c r="T1248" s="112" t="s">
        <v>119</v>
      </c>
      <c r="U1248" s="113">
        <v>4.4112999999999998</v>
      </c>
      <c r="V1248" s="114">
        <f>(V1246+P1246)/U1248</f>
        <v>193422.92974860017</v>
      </c>
      <c r="W1248" s="115"/>
      <c r="X1248" s="115"/>
      <c r="Y1248" s="116"/>
    </row>
    <row r="1249" spans="1:25" ht="15.75" thickTop="1" x14ac:dyDescent="0.25">
      <c r="A1249" s="125" t="s">
        <v>120</v>
      </c>
      <c r="B1249" s="126"/>
      <c r="C1249" s="126"/>
      <c r="D1249" s="126"/>
      <c r="E1249" s="126"/>
      <c r="F1249" s="126"/>
      <c r="G1249" s="126"/>
      <c r="H1249" s="126"/>
      <c r="I1249" s="126"/>
      <c r="J1249" s="126"/>
      <c r="K1249" s="126"/>
      <c r="L1249" s="126"/>
      <c r="M1249" s="126"/>
      <c r="N1249" s="126"/>
      <c r="O1249" s="127"/>
      <c r="P1249" s="117"/>
      <c r="U1249" s="21"/>
    </row>
    <row r="1250" spans="1:25" ht="18.75" x14ac:dyDescent="0.3">
      <c r="A1250" s="128"/>
      <c r="B1250" s="129"/>
      <c r="C1250" s="129"/>
      <c r="D1250" s="129"/>
      <c r="E1250" s="129"/>
      <c r="F1250" s="129"/>
      <c r="G1250" s="129"/>
      <c r="H1250" s="129"/>
      <c r="I1250" s="129"/>
      <c r="J1250" s="129"/>
      <c r="K1250" s="129"/>
      <c r="L1250" s="129"/>
      <c r="M1250" s="129"/>
      <c r="N1250" s="129"/>
      <c r="O1250" s="130"/>
      <c r="P1250" s="117"/>
      <c r="T1250" s="118"/>
      <c r="U1250" s="21"/>
    </row>
    <row r="1251" spans="1:25" ht="15.75" x14ac:dyDescent="0.25">
      <c r="A1251" s="128"/>
      <c r="B1251" s="129"/>
      <c r="C1251" s="129"/>
      <c r="D1251" s="129"/>
      <c r="E1251" s="129"/>
      <c r="F1251" s="129"/>
      <c r="G1251" s="129"/>
      <c r="H1251" s="129"/>
      <c r="I1251" s="129"/>
      <c r="J1251" s="129"/>
      <c r="K1251" s="129"/>
      <c r="L1251" s="129"/>
      <c r="M1251" s="129"/>
      <c r="N1251" s="129"/>
      <c r="O1251" s="130"/>
      <c r="P1251" s="117"/>
      <c r="S1251" s="119"/>
      <c r="T1251" s="120"/>
      <c r="U1251" s="21"/>
    </row>
    <row r="1252" spans="1:25" ht="15.75" x14ac:dyDescent="0.25">
      <c r="A1252" s="128"/>
      <c r="B1252" s="129"/>
      <c r="C1252" s="129"/>
      <c r="D1252" s="129"/>
      <c r="E1252" s="129"/>
      <c r="F1252" s="129"/>
      <c r="G1252" s="129"/>
      <c r="H1252" s="129"/>
      <c r="I1252" s="129"/>
      <c r="J1252" s="129"/>
      <c r="K1252" s="129"/>
      <c r="L1252" s="129"/>
      <c r="M1252" s="129"/>
      <c r="N1252" s="129"/>
      <c r="O1252" s="130"/>
      <c r="P1252" s="117"/>
      <c r="S1252" s="119"/>
      <c r="T1252" s="121"/>
      <c r="U1252" s="21"/>
    </row>
    <row r="1253" spans="1:25" ht="15.75" x14ac:dyDescent="0.25">
      <c r="A1253" s="128"/>
      <c r="B1253" s="129"/>
      <c r="C1253" s="129"/>
      <c r="D1253" s="129"/>
      <c r="E1253" s="129"/>
      <c r="F1253" s="129"/>
      <c r="G1253" s="129"/>
      <c r="H1253" s="129"/>
      <c r="I1253" s="129"/>
      <c r="J1253" s="129"/>
      <c r="K1253" s="129"/>
      <c r="L1253" s="129"/>
      <c r="M1253" s="129"/>
      <c r="N1253" s="129"/>
      <c r="O1253" s="130"/>
      <c r="P1253" s="117"/>
      <c r="S1253" s="119"/>
      <c r="T1253" s="121"/>
      <c r="U1253" s="21"/>
    </row>
    <row r="1254" spans="1:25" ht="15.75" x14ac:dyDescent="0.25">
      <c r="A1254" s="128"/>
      <c r="B1254" s="129"/>
      <c r="C1254" s="129"/>
      <c r="D1254" s="129"/>
      <c r="E1254" s="129"/>
      <c r="F1254" s="129"/>
      <c r="G1254" s="129"/>
      <c r="H1254" s="129"/>
      <c r="I1254" s="129"/>
      <c r="J1254" s="129"/>
      <c r="K1254" s="129"/>
      <c r="L1254" s="129"/>
      <c r="M1254" s="129"/>
      <c r="N1254" s="129"/>
      <c r="O1254" s="130"/>
      <c r="P1254" s="117"/>
      <c r="S1254" s="119"/>
      <c r="T1254" s="121"/>
      <c r="U1254" s="21"/>
    </row>
    <row r="1255" spans="1:25" ht="15.75" x14ac:dyDescent="0.25">
      <c r="A1255" s="128"/>
      <c r="B1255" s="129"/>
      <c r="C1255" s="129"/>
      <c r="D1255" s="129"/>
      <c r="E1255" s="129"/>
      <c r="F1255" s="129"/>
      <c r="G1255" s="129"/>
      <c r="H1255" s="129"/>
      <c r="I1255" s="129"/>
      <c r="J1255" s="129"/>
      <c r="K1255" s="129"/>
      <c r="L1255" s="129"/>
      <c r="M1255" s="129"/>
      <c r="N1255" s="129"/>
      <c r="O1255" s="130"/>
      <c r="P1255" s="117"/>
      <c r="S1255" s="119"/>
      <c r="T1255" s="122"/>
      <c r="U1255" s="21"/>
    </row>
    <row r="1256" spans="1:25" x14ac:dyDescent="0.25">
      <c r="A1256" s="128"/>
      <c r="B1256" s="129"/>
      <c r="C1256" s="129"/>
      <c r="D1256" s="129"/>
      <c r="E1256" s="129"/>
      <c r="F1256" s="129"/>
      <c r="G1256" s="129"/>
      <c r="H1256" s="129"/>
      <c r="I1256" s="129"/>
      <c r="J1256" s="129"/>
      <c r="K1256" s="129"/>
      <c r="L1256" s="129"/>
      <c r="M1256" s="129"/>
      <c r="N1256" s="129"/>
      <c r="O1256" s="130"/>
      <c r="P1256" s="117"/>
      <c r="U1256" s="21"/>
    </row>
    <row r="1257" spans="1:25" ht="15.75" thickBot="1" x14ac:dyDescent="0.3">
      <c r="A1257" s="131"/>
      <c r="B1257" s="132"/>
      <c r="C1257" s="132"/>
      <c r="D1257" s="132"/>
      <c r="E1257" s="132"/>
      <c r="F1257" s="132"/>
      <c r="G1257" s="132"/>
      <c r="H1257" s="132"/>
      <c r="I1257" s="132"/>
      <c r="J1257" s="132"/>
      <c r="K1257" s="132"/>
      <c r="L1257" s="132"/>
      <c r="M1257" s="132"/>
      <c r="N1257" s="132"/>
      <c r="O1257" s="133"/>
      <c r="P1257" s="117"/>
      <c r="U1257" s="21"/>
    </row>
    <row r="1258" spans="1:25" ht="15.75" thickTop="1" x14ac:dyDescent="0.25">
      <c r="A1258" s="117"/>
      <c r="B1258" s="117"/>
      <c r="C1258" s="117"/>
      <c r="D1258" s="117"/>
      <c r="E1258" s="117"/>
      <c r="F1258" s="117"/>
      <c r="G1258" s="117"/>
      <c r="H1258" s="117"/>
      <c r="I1258" s="117"/>
      <c r="J1258" s="117"/>
      <c r="K1258" s="117"/>
      <c r="L1258" s="117"/>
      <c r="M1258" s="117"/>
      <c r="N1258" s="117"/>
      <c r="O1258" s="117"/>
      <c r="P1258" s="117"/>
      <c r="U1258" s="21"/>
    </row>
    <row r="1259" spans="1:25" x14ac:dyDescent="0.25">
      <c r="A1259" s="117"/>
      <c r="B1259" s="117"/>
      <c r="C1259" s="117"/>
      <c r="D1259" s="117"/>
      <c r="E1259" s="117"/>
      <c r="F1259" s="117"/>
      <c r="G1259" s="117"/>
      <c r="H1259" s="117"/>
      <c r="I1259" s="117"/>
      <c r="J1259" s="117"/>
      <c r="K1259" s="117"/>
      <c r="L1259" s="117"/>
      <c r="M1259" s="117"/>
      <c r="N1259" s="117"/>
      <c r="O1259" s="117"/>
      <c r="P1259" s="117"/>
      <c r="U1259" s="21"/>
    </row>
    <row r="1260" spans="1:25" x14ac:dyDescent="0.25">
      <c r="K1260" s="21"/>
      <c r="U1260" s="21"/>
    </row>
    <row r="1261" spans="1:25" ht="26.25" x14ac:dyDescent="0.4">
      <c r="A1261" s="25"/>
      <c r="B1261" s="26" t="s">
        <v>157</v>
      </c>
      <c r="C1261" s="27"/>
      <c r="D1261" s="27"/>
      <c r="E1261" s="27"/>
      <c r="F1261" s="28"/>
      <c r="G1261" s="27"/>
      <c r="H1261" s="28"/>
      <c r="I1261" s="29"/>
      <c r="J1261" s="28"/>
      <c r="K1261" s="29"/>
      <c r="L1261" s="28"/>
      <c r="M1261" s="29"/>
      <c r="N1261" s="28"/>
      <c r="O1261" s="27"/>
      <c r="P1261" s="28"/>
      <c r="Q1261" s="27"/>
      <c r="R1261" s="28"/>
      <c r="S1261" s="29"/>
      <c r="T1261" s="28"/>
      <c r="U1261" s="27"/>
      <c r="V1261" s="28"/>
      <c r="W1261" s="28"/>
      <c r="X1261" s="29"/>
      <c r="Y1261" s="28"/>
    </row>
    <row r="1262" spans="1:25" ht="15.75" thickBot="1" x14ac:dyDescent="0.3"/>
    <row r="1263" spans="1:25" ht="52.5" customHeight="1" thickBot="1" x14ac:dyDescent="0.3">
      <c r="A1263" s="169" t="s">
        <v>159</v>
      </c>
      <c r="B1263" s="170"/>
      <c r="C1263" s="173" t="s">
        <v>102</v>
      </c>
      <c r="D1263" s="174"/>
      <c r="E1263" s="175" t="s">
        <v>0</v>
      </c>
      <c r="F1263" s="176"/>
      <c r="G1263" s="177" t="s">
        <v>103</v>
      </c>
      <c r="H1263" s="177"/>
      <c r="I1263" s="177"/>
      <c r="J1263" s="177"/>
      <c r="K1263" s="177"/>
      <c r="L1263" s="178"/>
      <c r="M1263" s="179" t="s">
        <v>104</v>
      </c>
      <c r="N1263" s="180"/>
      <c r="O1263" s="180"/>
      <c r="P1263" s="181"/>
      <c r="Q1263" s="154" t="s">
        <v>105</v>
      </c>
      <c r="R1263" s="152"/>
      <c r="S1263" s="152"/>
      <c r="T1263" s="152"/>
      <c r="U1263" s="152"/>
      <c r="V1263" s="153"/>
      <c r="W1263" s="155" t="s">
        <v>106</v>
      </c>
      <c r="X1263" s="156"/>
      <c r="Y1263" s="138"/>
    </row>
    <row r="1264" spans="1:25" ht="52.5" customHeight="1" thickBot="1" x14ac:dyDescent="0.3">
      <c r="A1264" s="171"/>
      <c r="B1264" s="172"/>
      <c r="C1264" s="157" t="s">
        <v>107</v>
      </c>
      <c r="D1264" s="159" t="s">
        <v>108</v>
      </c>
      <c r="E1264" s="161" t="s">
        <v>10</v>
      </c>
      <c r="F1264" s="161" t="s">
        <v>11</v>
      </c>
      <c r="G1264" s="163" t="s">
        <v>12</v>
      </c>
      <c r="H1264" s="165" t="s">
        <v>13</v>
      </c>
      <c r="I1264" s="165" t="s">
        <v>14</v>
      </c>
      <c r="J1264" s="167" t="s">
        <v>15</v>
      </c>
      <c r="K1264" s="146" t="s">
        <v>2</v>
      </c>
      <c r="L1264" s="147"/>
      <c r="M1264" s="148" t="s">
        <v>109</v>
      </c>
      <c r="N1264" s="149"/>
      <c r="O1264" s="148" t="s">
        <v>110</v>
      </c>
      <c r="P1264" s="149"/>
      <c r="Q1264" s="150" t="s">
        <v>111</v>
      </c>
      <c r="R1264" s="151"/>
      <c r="S1264" s="152" t="s">
        <v>112</v>
      </c>
      <c r="T1264" s="153"/>
      <c r="U1264" s="154" t="s">
        <v>2</v>
      </c>
      <c r="V1264" s="153"/>
      <c r="W1264" s="134" t="s">
        <v>113</v>
      </c>
      <c r="X1264" s="136" t="s">
        <v>114</v>
      </c>
      <c r="Y1264" s="138" t="s">
        <v>115</v>
      </c>
    </row>
    <row r="1265" spans="1:25" ht="139.5" customHeight="1" thickBot="1" x14ac:dyDescent="0.3">
      <c r="A1265" s="171"/>
      <c r="B1265" s="172"/>
      <c r="C1265" s="158"/>
      <c r="D1265" s="160"/>
      <c r="E1265" s="162"/>
      <c r="F1265" s="162"/>
      <c r="G1265" s="164"/>
      <c r="H1265" s="166"/>
      <c r="I1265" s="166"/>
      <c r="J1265" s="168"/>
      <c r="K1265" s="30" t="s">
        <v>16</v>
      </c>
      <c r="L1265" s="31" t="s">
        <v>17</v>
      </c>
      <c r="M1265" s="32" t="s">
        <v>18</v>
      </c>
      <c r="N1265" s="33" t="s">
        <v>19</v>
      </c>
      <c r="O1265" s="32" t="s">
        <v>20</v>
      </c>
      <c r="P1265" s="33" t="s">
        <v>21</v>
      </c>
      <c r="Q1265" s="34" t="s">
        <v>12</v>
      </c>
      <c r="R1265" s="35" t="s">
        <v>13</v>
      </c>
      <c r="S1265" s="36" t="s">
        <v>22</v>
      </c>
      <c r="T1265" s="37" t="s">
        <v>23</v>
      </c>
      <c r="U1265" s="38" t="s">
        <v>24</v>
      </c>
      <c r="V1265" s="39" t="s">
        <v>25</v>
      </c>
      <c r="W1265" s="135"/>
      <c r="X1265" s="137"/>
      <c r="Y1265" s="139"/>
    </row>
    <row r="1266" spans="1:25" ht="38.25" customHeight="1" thickBot="1" x14ac:dyDescent="0.3">
      <c r="A1266" s="140">
        <v>1</v>
      </c>
      <c r="B1266" s="141"/>
      <c r="C1266" s="40">
        <v>2</v>
      </c>
      <c r="D1266" s="41">
        <v>3</v>
      </c>
      <c r="E1266" s="42">
        <v>4</v>
      </c>
      <c r="F1266" s="43">
        <v>5</v>
      </c>
      <c r="G1266" s="44">
        <v>6</v>
      </c>
      <c r="H1266" s="45">
        <v>7</v>
      </c>
      <c r="I1266" s="45">
        <v>8</v>
      </c>
      <c r="J1266" s="45">
        <v>9</v>
      </c>
      <c r="K1266" s="45">
        <v>10</v>
      </c>
      <c r="L1266" s="45">
        <v>11</v>
      </c>
      <c r="M1266" s="46">
        <v>12</v>
      </c>
      <c r="N1266" s="46">
        <v>13</v>
      </c>
      <c r="O1266" s="46">
        <v>14</v>
      </c>
      <c r="P1266" s="46">
        <v>15</v>
      </c>
      <c r="Q1266" s="47">
        <v>16</v>
      </c>
      <c r="R1266" s="47">
        <v>17</v>
      </c>
      <c r="S1266" s="47">
        <v>18</v>
      </c>
      <c r="T1266" s="47">
        <v>19</v>
      </c>
      <c r="U1266" s="47">
        <v>20</v>
      </c>
      <c r="V1266" s="47">
        <v>21</v>
      </c>
      <c r="W1266" s="48">
        <v>22</v>
      </c>
      <c r="X1266" s="48">
        <v>23</v>
      </c>
      <c r="Y1266" s="49">
        <v>24</v>
      </c>
    </row>
    <row r="1267" spans="1:25" ht="108.75" customHeight="1" x14ac:dyDescent="0.25">
      <c r="A1267" s="50">
        <v>1</v>
      </c>
      <c r="B1267" s="51" t="s">
        <v>116</v>
      </c>
      <c r="C1267" s="142">
        <f>L1280</f>
        <v>34216730.900000006</v>
      </c>
      <c r="D1267" s="144">
        <f>C1267-V1280</f>
        <v>13398086.270000011</v>
      </c>
      <c r="E1267" s="52"/>
      <c r="F1267" s="53"/>
      <c r="G1267" s="54"/>
      <c r="H1267" s="55"/>
      <c r="I1267" s="54"/>
      <c r="J1267" s="56"/>
      <c r="K1267" s="57">
        <f>G1267+I1267</f>
        <v>0</v>
      </c>
      <c r="L1267" s="58">
        <f>H1267+J1267</f>
        <v>0</v>
      </c>
      <c r="M1267" s="59"/>
      <c r="N1267" s="60"/>
      <c r="O1267" s="59"/>
      <c r="P1267" s="60"/>
      <c r="Q1267" s="61"/>
      <c r="R1267" s="62"/>
      <c r="S1267" s="61"/>
      <c r="T1267" s="62"/>
      <c r="U1267" s="57">
        <f>Q1267+S1267</f>
        <v>0</v>
      </c>
      <c r="V1267" s="63">
        <f>R1267+T1267</f>
        <v>0</v>
      </c>
      <c r="W1267" s="64">
        <f>IFERROR(R1267/H1267,0)</f>
        <v>0</v>
      </c>
      <c r="X1267" s="65">
        <f>IFERROR((T1267+P1267)/J1267,0)</f>
        <v>0</v>
      </c>
      <c r="Y1267" s="66">
        <f>IFERROR((V1267+P1267)/L1267,0)</f>
        <v>0</v>
      </c>
    </row>
    <row r="1268" spans="1:25" ht="87" customHeight="1" x14ac:dyDescent="0.25">
      <c r="A1268" s="67">
        <v>2</v>
      </c>
      <c r="B1268" s="68" t="s">
        <v>54</v>
      </c>
      <c r="C1268" s="142"/>
      <c r="D1268" s="144"/>
      <c r="E1268" s="69"/>
      <c r="F1268" s="70"/>
      <c r="G1268" s="71"/>
      <c r="H1268" s="72"/>
      <c r="I1268" s="71"/>
      <c r="J1268" s="73"/>
      <c r="K1268" s="57">
        <f t="shared" ref="K1268:L1279" si="222">G1268+I1268</f>
        <v>0</v>
      </c>
      <c r="L1268" s="58">
        <f t="shared" si="222"/>
        <v>0</v>
      </c>
      <c r="M1268" s="74"/>
      <c r="N1268" s="75"/>
      <c r="O1268" s="74"/>
      <c r="P1268" s="75"/>
      <c r="Q1268" s="76"/>
      <c r="R1268" s="77"/>
      <c r="S1268" s="76"/>
      <c r="T1268" s="77"/>
      <c r="U1268" s="57">
        <f t="shared" ref="U1268:V1279" si="223">Q1268+S1268</f>
        <v>0</v>
      </c>
      <c r="V1268" s="63">
        <f>R1268+T1268</f>
        <v>0</v>
      </c>
      <c r="W1268" s="64">
        <f t="shared" ref="W1268:W1279" si="224">IFERROR(R1268/H1268,0)</f>
        <v>0</v>
      </c>
      <c r="X1268" s="65">
        <f t="shared" ref="X1268:X1280" si="225">IFERROR((T1268+P1268)/J1268,0)</f>
        <v>0</v>
      </c>
      <c r="Y1268" s="66">
        <f t="shared" ref="Y1268:Y1280" si="226">IFERROR((V1268+P1268)/L1268,0)</f>
        <v>0</v>
      </c>
    </row>
    <row r="1269" spans="1:25" ht="85.5" customHeight="1" x14ac:dyDescent="0.25">
      <c r="A1269" s="67">
        <v>3</v>
      </c>
      <c r="B1269" s="68" t="s">
        <v>172</v>
      </c>
      <c r="C1269" s="142"/>
      <c r="D1269" s="144"/>
      <c r="E1269" s="69">
        <v>2</v>
      </c>
      <c r="F1269" s="70">
        <v>1779286.71</v>
      </c>
      <c r="G1269" s="71">
        <v>0</v>
      </c>
      <c r="H1269" s="72">
        <v>0</v>
      </c>
      <c r="I1269" s="71">
        <v>5</v>
      </c>
      <c r="J1269" s="73">
        <v>995394.12</v>
      </c>
      <c r="K1269" s="57">
        <f t="shared" si="222"/>
        <v>5</v>
      </c>
      <c r="L1269" s="58">
        <f t="shared" si="222"/>
        <v>995394.12</v>
      </c>
      <c r="M1269" s="74">
        <v>0</v>
      </c>
      <c r="N1269" s="75">
        <v>0</v>
      </c>
      <c r="O1269" s="74">
        <v>0</v>
      </c>
      <c r="P1269" s="75">
        <v>0</v>
      </c>
      <c r="Q1269" s="76">
        <v>0</v>
      </c>
      <c r="R1269" s="77">
        <v>0</v>
      </c>
      <c r="S1269" s="76">
        <v>4</v>
      </c>
      <c r="T1269" s="77">
        <v>445619.41000000003</v>
      </c>
      <c r="U1269" s="57">
        <f t="shared" si="223"/>
        <v>4</v>
      </c>
      <c r="V1269" s="63">
        <f t="shared" si="223"/>
        <v>445619.41000000003</v>
      </c>
      <c r="W1269" s="64">
        <f t="shared" si="224"/>
        <v>0</v>
      </c>
      <c r="X1269" s="65">
        <f t="shared" si="225"/>
        <v>0.44768137669931185</v>
      </c>
      <c r="Y1269" s="66">
        <f t="shared" si="226"/>
        <v>0.44768137669931185</v>
      </c>
    </row>
    <row r="1270" spans="1:25" ht="137.25" customHeight="1" x14ac:dyDescent="0.25">
      <c r="A1270" s="67">
        <v>4</v>
      </c>
      <c r="B1270" s="68" t="s">
        <v>32</v>
      </c>
      <c r="C1270" s="142"/>
      <c r="D1270" s="144"/>
      <c r="E1270" s="69">
        <v>11</v>
      </c>
      <c r="F1270" s="70">
        <v>1785497.84</v>
      </c>
      <c r="G1270" s="71">
        <v>6</v>
      </c>
      <c r="H1270" s="72">
        <v>747411.58</v>
      </c>
      <c r="I1270" s="71">
        <v>1</v>
      </c>
      <c r="J1270" s="73">
        <v>25600.17</v>
      </c>
      <c r="K1270" s="57">
        <f t="shared" si="222"/>
        <v>7</v>
      </c>
      <c r="L1270" s="58">
        <f t="shared" si="222"/>
        <v>773011.75</v>
      </c>
      <c r="M1270" s="74">
        <v>2</v>
      </c>
      <c r="N1270" s="75">
        <v>196027.68</v>
      </c>
      <c r="O1270" s="74">
        <v>0</v>
      </c>
      <c r="P1270" s="75">
        <v>0</v>
      </c>
      <c r="Q1270" s="76">
        <v>4</v>
      </c>
      <c r="R1270" s="77">
        <v>536300.68000000005</v>
      </c>
      <c r="S1270" s="76">
        <v>1</v>
      </c>
      <c r="T1270" s="77">
        <v>25600.17</v>
      </c>
      <c r="U1270" s="57">
        <f t="shared" si="223"/>
        <v>5</v>
      </c>
      <c r="V1270" s="63">
        <f t="shared" si="223"/>
        <v>561900.85000000009</v>
      </c>
      <c r="W1270" s="64">
        <f t="shared" si="224"/>
        <v>0.717543980252487</v>
      </c>
      <c r="X1270" s="65">
        <f t="shared" si="225"/>
        <v>1</v>
      </c>
      <c r="Y1270" s="66">
        <f t="shared" si="226"/>
        <v>0.72689820044779407</v>
      </c>
    </row>
    <row r="1271" spans="1:25" ht="171.75" customHeight="1" x14ac:dyDescent="0.25">
      <c r="A1271" s="67">
        <v>5</v>
      </c>
      <c r="B1271" s="68" t="s">
        <v>71</v>
      </c>
      <c r="C1271" s="142"/>
      <c r="D1271" s="144"/>
      <c r="E1271" s="69"/>
      <c r="F1271" s="70"/>
      <c r="G1271" s="71"/>
      <c r="H1271" s="72"/>
      <c r="I1271" s="71"/>
      <c r="J1271" s="73"/>
      <c r="K1271" s="57">
        <f t="shared" si="222"/>
        <v>0</v>
      </c>
      <c r="L1271" s="58">
        <f t="shared" si="222"/>
        <v>0</v>
      </c>
      <c r="M1271" s="74"/>
      <c r="N1271" s="75"/>
      <c r="O1271" s="74"/>
      <c r="P1271" s="75"/>
      <c r="Q1271" s="76"/>
      <c r="R1271" s="77"/>
      <c r="S1271" s="76"/>
      <c r="T1271" s="77"/>
      <c r="U1271" s="57">
        <f t="shared" si="223"/>
        <v>0</v>
      </c>
      <c r="V1271" s="63">
        <f t="shared" si="223"/>
        <v>0</v>
      </c>
      <c r="W1271" s="64">
        <f t="shared" si="224"/>
        <v>0</v>
      </c>
      <c r="X1271" s="65">
        <f t="shared" si="225"/>
        <v>0</v>
      </c>
      <c r="Y1271" s="66">
        <f t="shared" si="226"/>
        <v>0</v>
      </c>
    </row>
    <row r="1272" spans="1:25" ht="116.25" customHeight="1" x14ac:dyDescent="0.25">
      <c r="A1272" s="67">
        <v>6</v>
      </c>
      <c r="B1272" s="68" t="s">
        <v>33</v>
      </c>
      <c r="C1272" s="142"/>
      <c r="D1272" s="144"/>
      <c r="E1272" s="69">
        <v>143</v>
      </c>
      <c r="F1272" s="70">
        <v>38425551.520000003</v>
      </c>
      <c r="G1272" s="71">
        <v>55</v>
      </c>
      <c r="H1272" s="72">
        <v>11198739.42</v>
      </c>
      <c r="I1272" s="71">
        <v>34</v>
      </c>
      <c r="J1272" s="73">
        <v>10995341.380000001</v>
      </c>
      <c r="K1272" s="57">
        <f t="shared" si="222"/>
        <v>89</v>
      </c>
      <c r="L1272" s="58">
        <f t="shared" si="222"/>
        <v>22194080.800000001</v>
      </c>
      <c r="M1272" s="74">
        <v>15</v>
      </c>
      <c r="N1272" s="75">
        <v>3025198.91</v>
      </c>
      <c r="O1272" s="74">
        <v>8</v>
      </c>
      <c r="P1272" s="75">
        <v>1350876.82</v>
      </c>
      <c r="Q1272" s="76">
        <v>40</v>
      </c>
      <c r="R1272" s="77">
        <v>7603114.8799999999</v>
      </c>
      <c r="S1272" s="76">
        <v>22</v>
      </c>
      <c r="T1272" s="77">
        <v>5511520.6999999993</v>
      </c>
      <c r="U1272" s="57">
        <f t="shared" si="223"/>
        <v>62</v>
      </c>
      <c r="V1272" s="63">
        <f t="shared" si="223"/>
        <v>13114635.579999998</v>
      </c>
      <c r="W1272" s="64">
        <f t="shared" si="224"/>
        <v>0.67892595718599191</v>
      </c>
      <c r="X1272" s="65">
        <f t="shared" si="225"/>
        <v>0.62411864105305292</v>
      </c>
      <c r="Y1272" s="66">
        <f t="shared" si="226"/>
        <v>0.6517734404211053</v>
      </c>
    </row>
    <row r="1273" spans="1:25" ht="65.25" customHeight="1" x14ac:dyDescent="0.25">
      <c r="A1273" s="67">
        <v>7</v>
      </c>
      <c r="B1273" s="68" t="s">
        <v>34</v>
      </c>
      <c r="C1273" s="142"/>
      <c r="D1273" s="144"/>
      <c r="E1273" s="69">
        <v>0</v>
      </c>
      <c r="F1273" s="70">
        <v>0</v>
      </c>
      <c r="G1273" s="71">
        <v>0</v>
      </c>
      <c r="H1273" s="72">
        <v>0</v>
      </c>
      <c r="I1273" s="71">
        <v>4</v>
      </c>
      <c r="J1273" s="73">
        <v>473869.62</v>
      </c>
      <c r="K1273" s="57">
        <f t="shared" si="222"/>
        <v>4</v>
      </c>
      <c r="L1273" s="58">
        <f t="shared" si="222"/>
        <v>473869.62</v>
      </c>
      <c r="M1273" s="74">
        <v>0</v>
      </c>
      <c r="N1273" s="75">
        <v>0</v>
      </c>
      <c r="O1273" s="74">
        <v>0</v>
      </c>
      <c r="P1273" s="75">
        <v>0</v>
      </c>
      <c r="Q1273" s="76">
        <v>0</v>
      </c>
      <c r="R1273" s="77">
        <v>0</v>
      </c>
      <c r="S1273" s="76">
        <v>3</v>
      </c>
      <c r="T1273" s="77">
        <v>273869.62</v>
      </c>
      <c r="U1273" s="57">
        <f t="shared" si="223"/>
        <v>3</v>
      </c>
      <c r="V1273" s="63">
        <f t="shared" si="223"/>
        <v>273869.62</v>
      </c>
      <c r="W1273" s="64">
        <f t="shared" si="224"/>
        <v>0</v>
      </c>
      <c r="X1273" s="65">
        <f t="shared" si="225"/>
        <v>0.57794297933680572</v>
      </c>
      <c r="Y1273" s="66">
        <f t="shared" si="226"/>
        <v>0.57794297933680572</v>
      </c>
    </row>
    <row r="1274" spans="1:25" ht="59.25" customHeight="1" x14ac:dyDescent="0.25">
      <c r="A1274" s="67">
        <v>8</v>
      </c>
      <c r="B1274" s="68" t="s">
        <v>117</v>
      </c>
      <c r="C1274" s="142"/>
      <c r="D1274" s="144"/>
      <c r="E1274" s="69"/>
      <c r="F1274" s="70"/>
      <c r="G1274" s="71"/>
      <c r="H1274" s="72"/>
      <c r="I1274" s="71"/>
      <c r="J1274" s="73"/>
      <c r="K1274" s="57">
        <f t="shared" si="222"/>
        <v>0</v>
      </c>
      <c r="L1274" s="58">
        <f t="shared" si="222"/>
        <v>0</v>
      </c>
      <c r="M1274" s="74"/>
      <c r="N1274" s="75"/>
      <c r="O1274" s="74"/>
      <c r="P1274" s="75"/>
      <c r="Q1274" s="76"/>
      <c r="R1274" s="77"/>
      <c r="S1274" s="76"/>
      <c r="T1274" s="77"/>
      <c r="U1274" s="57">
        <f t="shared" si="223"/>
        <v>0</v>
      </c>
      <c r="V1274" s="63">
        <f t="shared" si="223"/>
        <v>0</v>
      </c>
      <c r="W1274" s="64">
        <f t="shared" si="224"/>
        <v>0</v>
      </c>
      <c r="X1274" s="65">
        <f t="shared" si="225"/>
        <v>0</v>
      </c>
      <c r="Y1274" s="66">
        <f t="shared" si="226"/>
        <v>0</v>
      </c>
    </row>
    <row r="1275" spans="1:25" ht="71.25" customHeight="1" x14ac:dyDescent="0.25">
      <c r="A1275" s="67">
        <v>9</v>
      </c>
      <c r="B1275" s="68" t="s">
        <v>35</v>
      </c>
      <c r="C1275" s="142"/>
      <c r="D1275" s="144"/>
      <c r="E1275" s="69">
        <v>10</v>
      </c>
      <c r="F1275" s="70">
        <v>2464965.9500000002</v>
      </c>
      <c r="G1275" s="71">
        <v>3</v>
      </c>
      <c r="H1275" s="72">
        <v>536720.55000000005</v>
      </c>
      <c r="I1275" s="71">
        <v>3</v>
      </c>
      <c r="J1275" s="73">
        <v>133466</v>
      </c>
      <c r="K1275" s="57">
        <f t="shared" si="222"/>
        <v>6</v>
      </c>
      <c r="L1275" s="58">
        <f t="shared" si="222"/>
        <v>670186.55000000005</v>
      </c>
      <c r="M1275" s="74">
        <v>1</v>
      </c>
      <c r="N1275" s="75">
        <v>181131</v>
      </c>
      <c r="O1275" s="74">
        <v>1</v>
      </c>
      <c r="P1275" s="75">
        <v>71620.22</v>
      </c>
      <c r="Q1275" s="76">
        <v>2</v>
      </c>
      <c r="R1275" s="77">
        <v>355579.65</v>
      </c>
      <c r="S1275" s="76">
        <v>2</v>
      </c>
      <c r="T1275" s="77">
        <v>33466</v>
      </c>
      <c r="U1275" s="57">
        <f t="shared" si="223"/>
        <v>4</v>
      </c>
      <c r="V1275" s="63">
        <f t="shared" si="223"/>
        <v>389045.65</v>
      </c>
      <c r="W1275" s="64">
        <f t="shared" si="224"/>
        <v>0.66250425850100203</v>
      </c>
      <c r="X1275" s="65">
        <f t="shared" si="225"/>
        <v>0.78736322359252542</v>
      </c>
      <c r="Y1275" s="66">
        <f t="shared" si="226"/>
        <v>0.68736961372919225</v>
      </c>
    </row>
    <row r="1276" spans="1:25" ht="92.25" customHeight="1" x14ac:dyDescent="0.25">
      <c r="A1276" s="67">
        <v>10</v>
      </c>
      <c r="B1276" s="68" t="s">
        <v>36</v>
      </c>
      <c r="C1276" s="142"/>
      <c r="D1276" s="144"/>
      <c r="E1276" s="69">
        <v>10</v>
      </c>
      <c r="F1276" s="70">
        <v>1253211.51</v>
      </c>
      <c r="G1276" s="71">
        <v>3</v>
      </c>
      <c r="H1276" s="72">
        <v>241715.85999999996</v>
      </c>
      <c r="I1276" s="71">
        <v>0</v>
      </c>
      <c r="J1276" s="73">
        <v>0</v>
      </c>
      <c r="K1276" s="57">
        <f t="shared" si="222"/>
        <v>3</v>
      </c>
      <c r="L1276" s="58">
        <f t="shared" si="222"/>
        <v>241715.85999999996</v>
      </c>
      <c r="M1276" s="74">
        <v>0</v>
      </c>
      <c r="N1276" s="75">
        <v>0</v>
      </c>
      <c r="O1276" s="74">
        <v>0</v>
      </c>
      <c r="P1276" s="75">
        <v>0</v>
      </c>
      <c r="Q1276" s="76">
        <v>3</v>
      </c>
      <c r="R1276" s="77">
        <v>181017.09</v>
      </c>
      <c r="S1276" s="76">
        <v>0</v>
      </c>
      <c r="T1276" s="77">
        <v>0</v>
      </c>
      <c r="U1276" s="57">
        <f t="shared" si="223"/>
        <v>3</v>
      </c>
      <c r="V1276" s="63">
        <f t="shared" si="223"/>
        <v>181017.09</v>
      </c>
      <c r="W1276" s="64">
        <f t="shared" si="224"/>
        <v>0.74888379273085359</v>
      </c>
      <c r="X1276" s="65">
        <f t="shared" si="225"/>
        <v>0</v>
      </c>
      <c r="Y1276" s="66">
        <f t="shared" si="226"/>
        <v>0.74888379273085359</v>
      </c>
    </row>
    <row r="1277" spans="1:25" ht="153.75" customHeight="1" x14ac:dyDescent="0.25">
      <c r="A1277" s="67">
        <v>11</v>
      </c>
      <c r="B1277" s="68" t="s">
        <v>37</v>
      </c>
      <c r="C1277" s="142"/>
      <c r="D1277" s="144"/>
      <c r="E1277" s="69">
        <v>33</v>
      </c>
      <c r="F1277" s="70">
        <v>7424578.1400000006</v>
      </c>
      <c r="G1277" s="71">
        <v>7</v>
      </c>
      <c r="H1277" s="72">
        <v>1510100.98</v>
      </c>
      <c r="I1277" s="71">
        <v>0</v>
      </c>
      <c r="J1277" s="73">
        <v>0</v>
      </c>
      <c r="K1277" s="57">
        <f t="shared" si="222"/>
        <v>7</v>
      </c>
      <c r="L1277" s="58">
        <f t="shared" si="222"/>
        <v>1510100.98</v>
      </c>
      <c r="M1277" s="74">
        <v>1</v>
      </c>
      <c r="N1277" s="75">
        <v>363946.21</v>
      </c>
      <c r="O1277" s="74">
        <v>0</v>
      </c>
      <c r="P1277" s="75">
        <v>0</v>
      </c>
      <c r="Q1277" s="76">
        <v>6</v>
      </c>
      <c r="R1277" s="77">
        <v>1110772.75</v>
      </c>
      <c r="S1277" s="76">
        <v>0</v>
      </c>
      <c r="T1277" s="77">
        <v>0</v>
      </c>
      <c r="U1277" s="57">
        <f t="shared" si="223"/>
        <v>6</v>
      </c>
      <c r="V1277" s="63">
        <f t="shared" si="223"/>
        <v>1110772.75</v>
      </c>
      <c r="W1277" s="64">
        <f t="shared" si="224"/>
        <v>0.7355619026219028</v>
      </c>
      <c r="X1277" s="65">
        <f t="shared" si="225"/>
        <v>0</v>
      </c>
      <c r="Y1277" s="66">
        <f t="shared" si="226"/>
        <v>0.7355619026219028</v>
      </c>
    </row>
    <row r="1278" spans="1:25" ht="87" customHeight="1" x14ac:dyDescent="0.25">
      <c r="A1278" s="67">
        <v>12</v>
      </c>
      <c r="B1278" s="68" t="s">
        <v>38</v>
      </c>
      <c r="C1278" s="142"/>
      <c r="D1278" s="144"/>
      <c r="E1278" s="69">
        <v>8</v>
      </c>
      <c r="F1278" s="70">
        <v>2333654.0999999996</v>
      </c>
      <c r="G1278" s="71">
        <v>3</v>
      </c>
      <c r="H1278" s="72">
        <v>1583116.45</v>
      </c>
      <c r="I1278" s="71">
        <v>4</v>
      </c>
      <c r="J1278" s="73">
        <v>1096183.28</v>
      </c>
      <c r="K1278" s="57">
        <f t="shared" si="222"/>
        <v>7</v>
      </c>
      <c r="L1278" s="58">
        <f t="shared" si="222"/>
        <v>2679299.73</v>
      </c>
      <c r="M1278" s="74">
        <v>1</v>
      </c>
      <c r="N1278" s="75">
        <v>364883.25</v>
      </c>
      <c r="O1278" s="74">
        <v>1</v>
      </c>
      <c r="P1278" s="75">
        <v>326545.67</v>
      </c>
      <c r="Q1278" s="76">
        <v>2</v>
      </c>
      <c r="R1278" s="77">
        <v>937800.58000000007</v>
      </c>
      <c r="S1278" s="76">
        <v>3</v>
      </c>
      <c r="T1278" s="77">
        <v>423050.18</v>
      </c>
      <c r="U1278" s="57">
        <f t="shared" si="223"/>
        <v>5</v>
      </c>
      <c r="V1278" s="63">
        <f t="shared" si="223"/>
        <v>1360850.76</v>
      </c>
      <c r="W1278" s="64">
        <f t="shared" si="224"/>
        <v>0.59237624623254981</v>
      </c>
      <c r="X1278" s="65">
        <f t="shared" si="225"/>
        <v>0.68382346609045153</v>
      </c>
      <c r="Y1278" s="66">
        <f t="shared" si="226"/>
        <v>0.62979009444381939</v>
      </c>
    </row>
    <row r="1279" spans="1:25" ht="62.25" customHeight="1" thickBot="1" x14ac:dyDescent="0.3">
      <c r="A1279" s="78">
        <v>13</v>
      </c>
      <c r="B1279" s="79" t="s">
        <v>39</v>
      </c>
      <c r="C1279" s="143"/>
      <c r="D1279" s="145"/>
      <c r="E1279" s="80">
        <v>41</v>
      </c>
      <c r="F1279" s="81">
        <v>10326713.300000001</v>
      </c>
      <c r="G1279" s="82">
        <v>21</v>
      </c>
      <c r="H1279" s="83">
        <v>4425696.49</v>
      </c>
      <c r="I1279" s="82">
        <v>3</v>
      </c>
      <c r="J1279" s="84">
        <v>253375</v>
      </c>
      <c r="K1279" s="85">
        <f t="shared" si="222"/>
        <v>24</v>
      </c>
      <c r="L1279" s="86">
        <f t="shared" si="222"/>
        <v>4679071.49</v>
      </c>
      <c r="M1279" s="87">
        <v>3</v>
      </c>
      <c r="N1279" s="88">
        <v>1166673.27</v>
      </c>
      <c r="O1279" s="87">
        <v>0</v>
      </c>
      <c r="P1279" s="88">
        <v>0</v>
      </c>
      <c r="Q1279" s="89">
        <v>18</v>
      </c>
      <c r="R1279" s="90">
        <v>3127567.92</v>
      </c>
      <c r="S1279" s="89">
        <v>3</v>
      </c>
      <c r="T1279" s="90">
        <v>253365</v>
      </c>
      <c r="U1279" s="57">
        <f t="shared" si="223"/>
        <v>21</v>
      </c>
      <c r="V1279" s="63">
        <f t="shared" si="223"/>
        <v>3380932.92</v>
      </c>
      <c r="W1279" s="64">
        <f t="shared" si="224"/>
        <v>0.70668377894119883</v>
      </c>
      <c r="X1279" s="65">
        <f t="shared" si="225"/>
        <v>0.99996053280710406</v>
      </c>
      <c r="Y1279" s="66">
        <f t="shared" si="226"/>
        <v>0.72256492067403733</v>
      </c>
    </row>
    <row r="1280" spans="1:25" ht="29.25" customHeight="1" thickBot="1" x14ac:dyDescent="0.3">
      <c r="A1280" s="123" t="s">
        <v>118</v>
      </c>
      <c r="B1280" s="124"/>
      <c r="C1280" s="91">
        <f>C1267</f>
        <v>34216730.900000006</v>
      </c>
      <c r="D1280" s="91">
        <f>D1267</f>
        <v>13398086.270000011</v>
      </c>
      <c r="E1280" s="92">
        <f>SUM(E1267:E1279)</f>
        <v>258</v>
      </c>
      <c r="F1280" s="93">
        <f>SUM(F1267:F1279)</f>
        <v>65793459.070000008</v>
      </c>
      <c r="G1280" s="92">
        <f>SUM(G1267:G1279)</f>
        <v>98</v>
      </c>
      <c r="H1280" s="93">
        <f>SUM(H1267:H1279)</f>
        <v>20243501.329999998</v>
      </c>
      <c r="I1280" s="92">
        <f t="shared" ref="I1280:V1280" si="227">SUM(I1267:I1279)</f>
        <v>54</v>
      </c>
      <c r="J1280" s="93">
        <f t="shared" si="227"/>
        <v>13973229.57</v>
      </c>
      <c r="K1280" s="92">
        <f t="shared" si="227"/>
        <v>152</v>
      </c>
      <c r="L1280" s="93">
        <f t="shared" si="227"/>
        <v>34216730.900000006</v>
      </c>
      <c r="M1280" s="92">
        <f t="shared" si="227"/>
        <v>23</v>
      </c>
      <c r="N1280" s="94">
        <f t="shared" si="227"/>
        <v>5297860.32</v>
      </c>
      <c r="O1280" s="95">
        <f t="shared" si="227"/>
        <v>10</v>
      </c>
      <c r="P1280" s="96">
        <f t="shared" si="227"/>
        <v>1749042.71</v>
      </c>
      <c r="Q1280" s="95">
        <f t="shared" si="227"/>
        <v>75</v>
      </c>
      <c r="R1280" s="97">
        <f t="shared" si="227"/>
        <v>13852153.549999999</v>
      </c>
      <c r="S1280" s="95">
        <f t="shared" si="227"/>
        <v>38</v>
      </c>
      <c r="T1280" s="97">
        <f t="shared" si="227"/>
        <v>6966491.0799999991</v>
      </c>
      <c r="U1280" s="95">
        <f t="shared" si="227"/>
        <v>113</v>
      </c>
      <c r="V1280" s="97">
        <f t="shared" si="227"/>
        <v>20818644.629999995</v>
      </c>
      <c r="W1280" s="98">
        <f>IFERROR(R1280/H1280,0)</f>
        <v>0.68427656481893784</v>
      </c>
      <c r="X1280" s="99">
        <f t="shared" si="225"/>
        <v>0.62373080942661407</v>
      </c>
      <c r="Y1280" s="99">
        <f t="shared" si="226"/>
        <v>0.659551241349009</v>
      </c>
    </row>
    <row r="1281" spans="1:25" ht="29.25" customHeight="1" thickBot="1" x14ac:dyDescent="0.3">
      <c r="A1281" s="100"/>
      <c r="B1281" s="101" t="s">
        <v>28</v>
      </c>
      <c r="C1281" s="102"/>
      <c r="D1281" s="102"/>
      <c r="E1281" s="102"/>
      <c r="F1281" s="102"/>
      <c r="G1281" s="102"/>
      <c r="H1281" s="102"/>
      <c r="I1281" s="102"/>
      <c r="J1281" s="102"/>
      <c r="K1281" s="102"/>
      <c r="L1281" s="102"/>
      <c r="M1281" s="102"/>
      <c r="N1281" s="102"/>
      <c r="O1281" s="102"/>
      <c r="P1281" s="102"/>
      <c r="Q1281" s="102"/>
      <c r="R1281" s="102"/>
      <c r="S1281" s="102"/>
      <c r="T1281" s="102"/>
      <c r="U1281" s="102"/>
      <c r="V1281" s="103">
        <v>15426310.91</v>
      </c>
      <c r="W1281" s="104"/>
      <c r="X1281" s="104"/>
      <c r="Y1281" s="105"/>
    </row>
    <row r="1282" spans="1:25" ht="29.25" customHeight="1" thickBot="1" x14ac:dyDescent="0.45">
      <c r="A1282" s="106"/>
      <c r="B1282" s="106"/>
      <c r="C1282" s="107"/>
      <c r="D1282" s="107"/>
      <c r="E1282" s="108"/>
      <c r="F1282" s="107"/>
      <c r="G1282" s="108"/>
      <c r="H1282" s="109"/>
      <c r="I1282" s="110"/>
      <c r="J1282" s="109"/>
      <c r="K1282" s="111"/>
      <c r="L1282" s="109"/>
      <c r="M1282" s="110"/>
      <c r="N1282" s="109"/>
      <c r="O1282" s="110"/>
      <c r="P1282" s="109"/>
      <c r="Q1282" s="110"/>
      <c r="R1282" s="109"/>
      <c r="S1282" s="110"/>
      <c r="T1282" s="112" t="s">
        <v>119</v>
      </c>
      <c r="U1282" s="113">
        <v>4.4112999999999998</v>
      </c>
      <c r="V1282" s="114">
        <f>(V1280+P1280)/U1282</f>
        <v>5115881.3365674512</v>
      </c>
      <c r="W1282" s="115"/>
      <c r="X1282" s="115"/>
      <c r="Y1282" s="116"/>
    </row>
    <row r="1283" spans="1:25" ht="15.75" thickTop="1" x14ac:dyDescent="0.25">
      <c r="A1283" s="125" t="s">
        <v>120</v>
      </c>
      <c r="B1283" s="126"/>
      <c r="C1283" s="126"/>
      <c r="D1283" s="126"/>
      <c r="E1283" s="126"/>
      <c r="F1283" s="126"/>
      <c r="G1283" s="126"/>
      <c r="H1283" s="126"/>
      <c r="I1283" s="126"/>
      <c r="J1283" s="126"/>
      <c r="K1283" s="126"/>
      <c r="L1283" s="126"/>
      <c r="M1283" s="126"/>
      <c r="N1283" s="126"/>
      <c r="O1283" s="127"/>
      <c r="P1283" s="117"/>
      <c r="U1283" s="21"/>
    </row>
    <row r="1284" spans="1:25" ht="18.75" x14ac:dyDescent="0.3">
      <c r="A1284" s="128"/>
      <c r="B1284" s="129"/>
      <c r="C1284" s="129"/>
      <c r="D1284" s="129"/>
      <c r="E1284" s="129"/>
      <c r="F1284" s="129"/>
      <c r="G1284" s="129"/>
      <c r="H1284" s="129"/>
      <c r="I1284" s="129"/>
      <c r="J1284" s="129"/>
      <c r="K1284" s="129"/>
      <c r="L1284" s="129"/>
      <c r="M1284" s="129"/>
      <c r="N1284" s="129"/>
      <c r="O1284" s="130"/>
      <c r="P1284" s="117"/>
      <c r="T1284" s="118"/>
      <c r="U1284" s="21"/>
    </row>
    <row r="1285" spans="1:25" ht="15.75" x14ac:dyDescent="0.25">
      <c r="A1285" s="128"/>
      <c r="B1285" s="129"/>
      <c r="C1285" s="129"/>
      <c r="D1285" s="129"/>
      <c r="E1285" s="129"/>
      <c r="F1285" s="129"/>
      <c r="G1285" s="129"/>
      <c r="H1285" s="129"/>
      <c r="I1285" s="129"/>
      <c r="J1285" s="129"/>
      <c r="K1285" s="129"/>
      <c r="L1285" s="129"/>
      <c r="M1285" s="129"/>
      <c r="N1285" s="129"/>
      <c r="O1285" s="130"/>
      <c r="P1285" s="117"/>
      <c r="S1285" s="119"/>
      <c r="T1285" s="120"/>
      <c r="U1285" s="21"/>
    </row>
    <row r="1286" spans="1:25" ht="15.75" x14ac:dyDescent="0.25">
      <c r="A1286" s="128"/>
      <c r="B1286" s="129"/>
      <c r="C1286" s="129"/>
      <c r="D1286" s="129"/>
      <c r="E1286" s="129"/>
      <c r="F1286" s="129"/>
      <c r="G1286" s="129"/>
      <c r="H1286" s="129"/>
      <c r="I1286" s="129"/>
      <c r="J1286" s="129"/>
      <c r="K1286" s="129"/>
      <c r="L1286" s="129"/>
      <c r="M1286" s="129"/>
      <c r="N1286" s="129"/>
      <c r="O1286" s="130"/>
      <c r="P1286" s="117"/>
      <c r="S1286" s="119"/>
      <c r="T1286" s="121"/>
      <c r="U1286" s="21"/>
    </row>
    <row r="1287" spans="1:25" ht="15.75" x14ac:dyDescent="0.25">
      <c r="A1287" s="128"/>
      <c r="B1287" s="129"/>
      <c r="C1287" s="129"/>
      <c r="D1287" s="129"/>
      <c r="E1287" s="129"/>
      <c r="F1287" s="129"/>
      <c r="G1287" s="129"/>
      <c r="H1287" s="129"/>
      <c r="I1287" s="129"/>
      <c r="J1287" s="129"/>
      <c r="K1287" s="129"/>
      <c r="L1287" s="129"/>
      <c r="M1287" s="129"/>
      <c r="N1287" s="129"/>
      <c r="O1287" s="130"/>
      <c r="P1287" s="117"/>
      <c r="S1287" s="119"/>
      <c r="T1287" s="121"/>
      <c r="U1287" s="21"/>
    </row>
    <row r="1288" spans="1:25" ht="15.75" x14ac:dyDescent="0.25">
      <c r="A1288" s="128"/>
      <c r="B1288" s="129"/>
      <c r="C1288" s="129"/>
      <c r="D1288" s="129"/>
      <c r="E1288" s="129"/>
      <c r="F1288" s="129"/>
      <c r="G1288" s="129"/>
      <c r="H1288" s="129"/>
      <c r="I1288" s="129"/>
      <c r="J1288" s="129"/>
      <c r="K1288" s="129"/>
      <c r="L1288" s="129"/>
      <c r="M1288" s="129"/>
      <c r="N1288" s="129"/>
      <c r="O1288" s="130"/>
      <c r="P1288" s="117"/>
      <c r="S1288" s="119"/>
      <c r="T1288" s="121"/>
      <c r="U1288" s="21"/>
    </row>
    <row r="1289" spans="1:25" ht="15.75" x14ac:dyDescent="0.25">
      <c r="A1289" s="128"/>
      <c r="B1289" s="129"/>
      <c r="C1289" s="129"/>
      <c r="D1289" s="129"/>
      <c r="E1289" s="129"/>
      <c r="F1289" s="129"/>
      <c r="G1289" s="129"/>
      <c r="H1289" s="129"/>
      <c r="I1289" s="129"/>
      <c r="J1289" s="129"/>
      <c r="K1289" s="129"/>
      <c r="L1289" s="129"/>
      <c r="M1289" s="129"/>
      <c r="N1289" s="129"/>
      <c r="O1289" s="130"/>
      <c r="P1289" s="117"/>
      <c r="S1289" s="119"/>
      <c r="T1289" s="122"/>
      <c r="U1289" s="21"/>
    </row>
    <row r="1290" spans="1:25" x14ac:dyDescent="0.25">
      <c r="A1290" s="128"/>
      <c r="B1290" s="129"/>
      <c r="C1290" s="129"/>
      <c r="D1290" s="129"/>
      <c r="E1290" s="129"/>
      <c r="F1290" s="129"/>
      <c r="G1290" s="129"/>
      <c r="H1290" s="129"/>
      <c r="I1290" s="129"/>
      <c r="J1290" s="129"/>
      <c r="K1290" s="129"/>
      <c r="L1290" s="129"/>
      <c r="M1290" s="129"/>
      <c r="N1290" s="129"/>
      <c r="O1290" s="130"/>
      <c r="P1290" s="117"/>
      <c r="U1290" s="21"/>
    </row>
    <row r="1291" spans="1:25" ht="15.75" thickBot="1" x14ac:dyDescent="0.3">
      <c r="A1291" s="131"/>
      <c r="B1291" s="132"/>
      <c r="C1291" s="132"/>
      <c r="D1291" s="132"/>
      <c r="E1291" s="132"/>
      <c r="F1291" s="132"/>
      <c r="G1291" s="132"/>
      <c r="H1291" s="132"/>
      <c r="I1291" s="132"/>
      <c r="J1291" s="132"/>
      <c r="K1291" s="132"/>
      <c r="L1291" s="132"/>
      <c r="M1291" s="132"/>
      <c r="N1291" s="132"/>
      <c r="O1291" s="133"/>
      <c r="P1291" s="117"/>
      <c r="U1291" s="21"/>
    </row>
    <row r="1292" spans="1:25" ht="15.75" thickTop="1" x14ac:dyDescent="0.25">
      <c r="K1292" s="21"/>
      <c r="U1292" s="21"/>
    </row>
    <row r="1295" spans="1:25" ht="26.25" x14ac:dyDescent="0.4">
      <c r="A1295" s="25"/>
      <c r="B1295" s="26" t="s">
        <v>158</v>
      </c>
      <c r="C1295" s="27"/>
      <c r="D1295" s="27"/>
      <c r="E1295" s="27"/>
      <c r="F1295" s="28"/>
      <c r="G1295" s="27"/>
      <c r="H1295" s="28"/>
      <c r="I1295" s="29"/>
      <c r="J1295" s="28"/>
      <c r="K1295" s="29"/>
      <c r="L1295" s="28"/>
      <c r="M1295" s="29"/>
      <c r="N1295" s="28"/>
      <c r="O1295" s="27"/>
      <c r="P1295" s="28"/>
      <c r="Q1295" s="27"/>
      <c r="R1295" s="28"/>
      <c r="S1295" s="29"/>
      <c r="T1295" s="28"/>
      <c r="U1295" s="27"/>
      <c r="V1295" s="28"/>
      <c r="W1295" s="28"/>
      <c r="X1295" s="29"/>
      <c r="Y1295" s="28"/>
    </row>
    <row r="1296" spans="1:25" ht="15.75" thickBot="1" x14ac:dyDescent="0.3"/>
    <row r="1297" spans="1:25" ht="52.5" customHeight="1" thickBot="1" x14ac:dyDescent="0.3">
      <c r="A1297" s="169" t="s">
        <v>159</v>
      </c>
      <c r="B1297" s="170"/>
      <c r="C1297" s="173" t="s">
        <v>102</v>
      </c>
      <c r="D1297" s="174"/>
      <c r="E1297" s="175" t="s">
        <v>0</v>
      </c>
      <c r="F1297" s="176"/>
      <c r="G1297" s="177" t="s">
        <v>103</v>
      </c>
      <c r="H1297" s="177"/>
      <c r="I1297" s="177"/>
      <c r="J1297" s="177"/>
      <c r="K1297" s="177"/>
      <c r="L1297" s="178"/>
      <c r="M1297" s="179" t="s">
        <v>104</v>
      </c>
      <c r="N1297" s="180"/>
      <c r="O1297" s="180"/>
      <c r="P1297" s="181"/>
      <c r="Q1297" s="154" t="s">
        <v>105</v>
      </c>
      <c r="R1297" s="152"/>
      <c r="S1297" s="152"/>
      <c r="T1297" s="152"/>
      <c r="U1297" s="152"/>
      <c r="V1297" s="153"/>
      <c r="W1297" s="155" t="s">
        <v>106</v>
      </c>
      <c r="X1297" s="156"/>
      <c r="Y1297" s="138"/>
    </row>
    <row r="1298" spans="1:25" ht="52.5" customHeight="1" thickBot="1" x14ac:dyDescent="0.3">
      <c r="A1298" s="171"/>
      <c r="B1298" s="172"/>
      <c r="C1298" s="157" t="s">
        <v>107</v>
      </c>
      <c r="D1298" s="159" t="s">
        <v>108</v>
      </c>
      <c r="E1298" s="161" t="s">
        <v>10</v>
      </c>
      <c r="F1298" s="161" t="s">
        <v>11</v>
      </c>
      <c r="G1298" s="163" t="s">
        <v>12</v>
      </c>
      <c r="H1298" s="165" t="s">
        <v>13</v>
      </c>
      <c r="I1298" s="165" t="s">
        <v>14</v>
      </c>
      <c r="J1298" s="167" t="s">
        <v>15</v>
      </c>
      <c r="K1298" s="146" t="s">
        <v>2</v>
      </c>
      <c r="L1298" s="147"/>
      <c r="M1298" s="148" t="s">
        <v>109</v>
      </c>
      <c r="N1298" s="149"/>
      <c r="O1298" s="148" t="s">
        <v>110</v>
      </c>
      <c r="P1298" s="149"/>
      <c r="Q1298" s="150" t="s">
        <v>111</v>
      </c>
      <c r="R1298" s="151"/>
      <c r="S1298" s="152" t="s">
        <v>112</v>
      </c>
      <c r="T1298" s="153"/>
      <c r="U1298" s="154" t="s">
        <v>2</v>
      </c>
      <c r="V1298" s="153"/>
      <c r="W1298" s="134" t="s">
        <v>113</v>
      </c>
      <c r="X1298" s="136" t="s">
        <v>114</v>
      </c>
      <c r="Y1298" s="138" t="s">
        <v>115</v>
      </c>
    </row>
    <row r="1299" spans="1:25" ht="139.5" customHeight="1" thickBot="1" x14ac:dyDescent="0.3">
      <c r="A1299" s="171"/>
      <c r="B1299" s="172"/>
      <c r="C1299" s="158"/>
      <c r="D1299" s="160"/>
      <c r="E1299" s="162"/>
      <c r="F1299" s="162"/>
      <c r="G1299" s="164"/>
      <c r="H1299" s="166"/>
      <c r="I1299" s="166"/>
      <c r="J1299" s="168"/>
      <c r="K1299" s="30" t="s">
        <v>16</v>
      </c>
      <c r="L1299" s="31" t="s">
        <v>17</v>
      </c>
      <c r="M1299" s="32" t="s">
        <v>18</v>
      </c>
      <c r="N1299" s="33" t="s">
        <v>19</v>
      </c>
      <c r="O1299" s="32" t="s">
        <v>20</v>
      </c>
      <c r="P1299" s="33" t="s">
        <v>21</v>
      </c>
      <c r="Q1299" s="34" t="s">
        <v>12</v>
      </c>
      <c r="R1299" s="35" t="s">
        <v>13</v>
      </c>
      <c r="S1299" s="36" t="s">
        <v>22</v>
      </c>
      <c r="T1299" s="37" t="s">
        <v>23</v>
      </c>
      <c r="U1299" s="38" t="s">
        <v>24</v>
      </c>
      <c r="V1299" s="39" t="s">
        <v>25</v>
      </c>
      <c r="W1299" s="135"/>
      <c r="X1299" s="137"/>
      <c r="Y1299" s="139"/>
    </row>
    <row r="1300" spans="1:25" ht="38.25" customHeight="1" thickBot="1" x14ac:dyDescent="0.3">
      <c r="A1300" s="140">
        <v>1</v>
      </c>
      <c r="B1300" s="141"/>
      <c r="C1300" s="40">
        <v>2</v>
      </c>
      <c r="D1300" s="41">
        <v>3</v>
      </c>
      <c r="E1300" s="42">
        <v>4</v>
      </c>
      <c r="F1300" s="43">
        <v>5</v>
      </c>
      <c r="G1300" s="44">
        <v>6</v>
      </c>
      <c r="H1300" s="45">
        <v>7</v>
      </c>
      <c r="I1300" s="45">
        <v>8</v>
      </c>
      <c r="J1300" s="45">
        <v>9</v>
      </c>
      <c r="K1300" s="45">
        <v>10</v>
      </c>
      <c r="L1300" s="45">
        <v>11</v>
      </c>
      <c r="M1300" s="46">
        <v>12</v>
      </c>
      <c r="N1300" s="46">
        <v>13</v>
      </c>
      <c r="O1300" s="46">
        <v>14</v>
      </c>
      <c r="P1300" s="46">
        <v>15</v>
      </c>
      <c r="Q1300" s="47">
        <v>16</v>
      </c>
      <c r="R1300" s="47">
        <v>17</v>
      </c>
      <c r="S1300" s="47">
        <v>18</v>
      </c>
      <c r="T1300" s="47">
        <v>19</v>
      </c>
      <c r="U1300" s="47">
        <v>20</v>
      </c>
      <c r="V1300" s="47">
        <v>21</v>
      </c>
      <c r="W1300" s="48">
        <v>22</v>
      </c>
      <c r="X1300" s="48">
        <v>23</v>
      </c>
      <c r="Y1300" s="49">
        <v>24</v>
      </c>
    </row>
    <row r="1301" spans="1:25" ht="108.75" customHeight="1" x14ac:dyDescent="0.25">
      <c r="A1301" s="50">
        <v>1</v>
      </c>
      <c r="B1301" s="51" t="s">
        <v>116</v>
      </c>
      <c r="C1301" s="142">
        <f>L1314</f>
        <v>274222471.75</v>
      </c>
      <c r="D1301" s="144">
        <f>C1301-V1314</f>
        <v>54535818.409999967</v>
      </c>
      <c r="E1301" s="52">
        <v>0</v>
      </c>
      <c r="F1301" s="53">
        <v>0</v>
      </c>
      <c r="G1301" s="54">
        <v>0</v>
      </c>
      <c r="H1301" s="55">
        <v>0</v>
      </c>
      <c r="I1301" s="54">
        <v>0</v>
      </c>
      <c r="J1301" s="56">
        <v>0</v>
      </c>
      <c r="K1301" s="57">
        <f>G1301+I1301</f>
        <v>0</v>
      </c>
      <c r="L1301" s="58">
        <f>H1301+J1301</f>
        <v>0</v>
      </c>
      <c r="M1301" s="59">
        <v>0</v>
      </c>
      <c r="N1301" s="60">
        <v>0</v>
      </c>
      <c r="O1301" s="59">
        <v>0</v>
      </c>
      <c r="P1301" s="60">
        <v>0</v>
      </c>
      <c r="Q1301" s="61">
        <v>0</v>
      </c>
      <c r="R1301" s="62">
        <v>0</v>
      </c>
      <c r="S1301" s="61">
        <v>0</v>
      </c>
      <c r="T1301" s="62">
        <v>0</v>
      </c>
      <c r="U1301" s="57">
        <f>Q1301+S1301</f>
        <v>0</v>
      </c>
      <c r="V1301" s="63">
        <f>R1301+T1301</f>
        <v>0</v>
      </c>
      <c r="W1301" s="64">
        <f>IFERROR(R1301/H1301,0)</f>
        <v>0</v>
      </c>
      <c r="X1301" s="65">
        <f>IFERROR((T1301+P1301)/J1301,0)</f>
        <v>0</v>
      </c>
      <c r="Y1301" s="66">
        <f>IFERROR((V1301+P1301)/L1301,0)</f>
        <v>0</v>
      </c>
    </row>
    <row r="1302" spans="1:25" ht="87" customHeight="1" x14ac:dyDescent="0.25">
      <c r="A1302" s="67">
        <v>2</v>
      </c>
      <c r="B1302" s="68" t="s">
        <v>54</v>
      </c>
      <c r="C1302" s="142"/>
      <c r="D1302" s="144"/>
      <c r="E1302" s="69">
        <v>0</v>
      </c>
      <c r="F1302" s="70">
        <v>0</v>
      </c>
      <c r="G1302" s="71">
        <v>0</v>
      </c>
      <c r="H1302" s="72">
        <v>0</v>
      </c>
      <c r="I1302" s="71">
        <v>865</v>
      </c>
      <c r="J1302" s="73">
        <v>42538569.090000004</v>
      </c>
      <c r="K1302" s="57">
        <f t="shared" ref="K1302:L1313" si="228">G1302+I1302</f>
        <v>865</v>
      </c>
      <c r="L1302" s="58">
        <f t="shared" si="228"/>
        <v>42538569.090000004</v>
      </c>
      <c r="M1302" s="74">
        <v>0</v>
      </c>
      <c r="N1302" s="75">
        <v>0</v>
      </c>
      <c r="O1302" s="74">
        <v>15</v>
      </c>
      <c r="P1302" s="75">
        <v>1226221.3899999999</v>
      </c>
      <c r="Q1302" s="76">
        <v>0</v>
      </c>
      <c r="R1302" s="77">
        <v>0</v>
      </c>
      <c r="S1302" s="76">
        <v>851</v>
      </c>
      <c r="T1302" s="77">
        <v>35120799.219999999</v>
      </c>
      <c r="U1302" s="57">
        <f t="shared" ref="U1302:V1313" si="229">Q1302+S1302</f>
        <v>851</v>
      </c>
      <c r="V1302" s="63">
        <f>R1302+T1302</f>
        <v>35120799.219999999</v>
      </c>
      <c r="W1302" s="64">
        <f t="shared" ref="W1302:W1313" si="230">IFERROR(R1302/H1302,0)</f>
        <v>0</v>
      </c>
      <c r="X1302" s="65">
        <f t="shared" ref="X1302:X1314" si="231">IFERROR((T1302+P1302)/J1302,0)</f>
        <v>0.85444859541701135</v>
      </c>
      <c r="Y1302" s="66">
        <f t="shared" ref="Y1302:Y1314" si="232">IFERROR((V1302+P1302)/L1302,0)</f>
        <v>0.85444859541701135</v>
      </c>
    </row>
    <row r="1303" spans="1:25" ht="85.5" customHeight="1" x14ac:dyDescent="0.25">
      <c r="A1303" s="67">
        <v>3</v>
      </c>
      <c r="B1303" s="68" t="s">
        <v>172</v>
      </c>
      <c r="C1303" s="142"/>
      <c r="D1303" s="144"/>
      <c r="E1303" s="69">
        <v>81</v>
      </c>
      <c r="F1303" s="70">
        <v>5352602.24</v>
      </c>
      <c r="G1303" s="71">
        <v>40</v>
      </c>
      <c r="H1303" s="72">
        <v>1588260.62</v>
      </c>
      <c r="I1303" s="71">
        <v>89</v>
      </c>
      <c r="J1303" s="73">
        <v>7971309.7300000004</v>
      </c>
      <c r="K1303" s="57">
        <f t="shared" si="228"/>
        <v>129</v>
      </c>
      <c r="L1303" s="58">
        <f t="shared" si="228"/>
        <v>9559570.3500000015</v>
      </c>
      <c r="M1303" s="74">
        <v>0</v>
      </c>
      <c r="N1303" s="75">
        <v>0</v>
      </c>
      <c r="O1303" s="74">
        <v>4</v>
      </c>
      <c r="P1303" s="75">
        <v>622852</v>
      </c>
      <c r="Q1303" s="76">
        <v>39</v>
      </c>
      <c r="R1303" s="77">
        <v>1507246.27</v>
      </c>
      <c r="S1303" s="76">
        <v>80</v>
      </c>
      <c r="T1303" s="77">
        <v>4739715.8600000003</v>
      </c>
      <c r="U1303" s="57">
        <f t="shared" si="229"/>
        <v>119</v>
      </c>
      <c r="V1303" s="63">
        <f t="shared" si="229"/>
        <v>6246962.1300000008</v>
      </c>
      <c r="W1303" s="64">
        <f t="shared" si="230"/>
        <v>0.9489917781881414</v>
      </c>
      <c r="X1303" s="65">
        <f t="shared" si="231"/>
        <v>0.67273359606364214</v>
      </c>
      <c r="Y1303" s="66">
        <f t="shared" si="232"/>
        <v>0.71863210149397561</v>
      </c>
    </row>
    <row r="1304" spans="1:25" ht="137.25" customHeight="1" x14ac:dyDescent="0.25">
      <c r="A1304" s="67">
        <v>4</v>
      </c>
      <c r="B1304" s="68" t="s">
        <v>32</v>
      </c>
      <c r="C1304" s="142"/>
      <c r="D1304" s="144"/>
      <c r="E1304" s="69">
        <v>244</v>
      </c>
      <c r="F1304" s="70">
        <v>18008661.210000001</v>
      </c>
      <c r="G1304" s="71">
        <v>160</v>
      </c>
      <c r="H1304" s="72">
        <v>8546849.7799999993</v>
      </c>
      <c r="I1304" s="71">
        <v>63</v>
      </c>
      <c r="J1304" s="73">
        <v>2576564.67</v>
      </c>
      <c r="K1304" s="57">
        <f t="shared" si="228"/>
        <v>223</v>
      </c>
      <c r="L1304" s="58">
        <f t="shared" si="228"/>
        <v>11123414.449999999</v>
      </c>
      <c r="M1304" s="74">
        <v>2</v>
      </c>
      <c r="N1304" s="75">
        <v>196027.68</v>
      </c>
      <c r="O1304" s="74">
        <v>0</v>
      </c>
      <c r="P1304" s="75">
        <v>0</v>
      </c>
      <c r="Q1304" s="76">
        <v>156</v>
      </c>
      <c r="R1304" s="77">
        <v>7803026.6299999999</v>
      </c>
      <c r="S1304" s="76">
        <v>63</v>
      </c>
      <c r="T1304" s="77">
        <v>2372325.87</v>
      </c>
      <c r="U1304" s="57">
        <f t="shared" si="229"/>
        <v>219</v>
      </c>
      <c r="V1304" s="63">
        <f t="shared" si="229"/>
        <v>10175352.5</v>
      </c>
      <c r="W1304" s="64">
        <f t="shared" si="230"/>
        <v>0.91297107482331352</v>
      </c>
      <c r="X1304" s="65">
        <f t="shared" si="231"/>
        <v>0.92073212740280264</v>
      </c>
      <c r="Y1304" s="66">
        <f t="shared" si="232"/>
        <v>0.91476880104921388</v>
      </c>
    </row>
    <row r="1305" spans="1:25" ht="171.75" customHeight="1" x14ac:dyDescent="0.25">
      <c r="A1305" s="67">
        <v>5</v>
      </c>
      <c r="B1305" s="68" t="s">
        <v>71</v>
      </c>
      <c r="C1305" s="142"/>
      <c r="D1305" s="144"/>
      <c r="E1305" s="69">
        <v>148</v>
      </c>
      <c r="F1305" s="70">
        <v>8742971.6699999999</v>
      </c>
      <c r="G1305" s="71">
        <v>47</v>
      </c>
      <c r="H1305" s="72">
        <v>3063315.25</v>
      </c>
      <c r="I1305" s="71">
        <v>263</v>
      </c>
      <c r="J1305" s="73">
        <v>11476843.529999999</v>
      </c>
      <c r="K1305" s="57">
        <f t="shared" si="228"/>
        <v>310</v>
      </c>
      <c r="L1305" s="58">
        <f t="shared" si="228"/>
        <v>14540158.779999999</v>
      </c>
      <c r="M1305" s="74">
        <v>0</v>
      </c>
      <c r="N1305" s="75">
        <v>0</v>
      </c>
      <c r="O1305" s="74">
        <v>2</v>
      </c>
      <c r="P1305" s="75">
        <v>120014.69</v>
      </c>
      <c r="Q1305" s="76">
        <v>47</v>
      </c>
      <c r="R1305" s="77">
        <v>2919961.3</v>
      </c>
      <c r="S1305" s="76">
        <v>264</v>
      </c>
      <c r="T1305" s="77">
        <v>10458905.310000001</v>
      </c>
      <c r="U1305" s="57">
        <f t="shared" si="229"/>
        <v>311</v>
      </c>
      <c r="V1305" s="63">
        <f t="shared" si="229"/>
        <v>13378866.609999999</v>
      </c>
      <c r="W1305" s="64">
        <f t="shared" si="230"/>
        <v>0.9532030044899884</v>
      </c>
      <c r="X1305" s="65">
        <f t="shared" si="231"/>
        <v>0.92176215283820295</v>
      </c>
      <c r="Y1305" s="66">
        <f t="shared" si="232"/>
        <v>0.92838609978370534</v>
      </c>
    </row>
    <row r="1306" spans="1:25" ht="116.25" customHeight="1" x14ac:dyDescent="0.25">
      <c r="A1306" s="67">
        <v>6</v>
      </c>
      <c r="B1306" s="68" t="s">
        <v>33</v>
      </c>
      <c r="C1306" s="142"/>
      <c r="D1306" s="144"/>
      <c r="E1306" s="69">
        <v>1669</v>
      </c>
      <c r="F1306" s="70">
        <v>122550349.11</v>
      </c>
      <c r="G1306" s="71">
        <v>713</v>
      </c>
      <c r="H1306" s="72">
        <v>38436668.390000001</v>
      </c>
      <c r="I1306" s="71">
        <v>252</v>
      </c>
      <c r="J1306" s="73">
        <v>34208950.289999999</v>
      </c>
      <c r="K1306" s="57">
        <f t="shared" si="228"/>
        <v>965</v>
      </c>
      <c r="L1306" s="58">
        <f t="shared" si="228"/>
        <v>72645618.680000007</v>
      </c>
      <c r="M1306" s="74">
        <v>15</v>
      </c>
      <c r="N1306" s="75">
        <v>3025198.91</v>
      </c>
      <c r="O1306" s="74">
        <v>13</v>
      </c>
      <c r="P1306" s="75">
        <v>3174341.93</v>
      </c>
      <c r="Q1306" s="76">
        <v>692</v>
      </c>
      <c r="R1306" s="77">
        <v>33239468.809999999</v>
      </c>
      <c r="S1306" s="76">
        <v>230</v>
      </c>
      <c r="T1306" s="77">
        <v>20150311.260000002</v>
      </c>
      <c r="U1306" s="57">
        <f t="shared" si="229"/>
        <v>922</v>
      </c>
      <c r="V1306" s="63">
        <f t="shared" si="229"/>
        <v>53389780.07</v>
      </c>
      <c r="W1306" s="64">
        <f t="shared" si="230"/>
        <v>0.86478537818974577</v>
      </c>
      <c r="X1306" s="65">
        <f t="shared" si="231"/>
        <v>0.68182896558560269</v>
      </c>
      <c r="Y1306" s="66">
        <f t="shared" si="232"/>
        <v>0.77863087998688363</v>
      </c>
    </row>
    <row r="1307" spans="1:25" ht="65.25" customHeight="1" x14ac:dyDescent="0.25">
      <c r="A1307" s="67">
        <v>7</v>
      </c>
      <c r="B1307" s="68" t="s">
        <v>34</v>
      </c>
      <c r="C1307" s="142"/>
      <c r="D1307" s="144"/>
      <c r="E1307" s="69">
        <v>0</v>
      </c>
      <c r="F1307" s="70">
        <v>0</v>
      </c>
      <c r="G1307" s="71">
        <v>0</v>
      </c>
      <c r="H1307" s="72">
        <v>0</v>
      </c>
      <c r="I1307" s="71">
        <v>9</v>
      </c>
      <c r="J1307" s="73">
        <v>718800.52</v>
      </c>
      <c r="K1307" s="57">
        <f t="shared" si="228"/>
        <v>9</v>
      </c>
      <c r="L1307" s="58">
        <f t="shared" si="228"/>
        <v>718800.52</v>
      </c>
      <c r="M1307" s="74">
        <v>0</v>
      </c>
      <c r="N1307" s="75">
        <v>0</v>
      </c>
      <c r="O1307" s="74">
        <v>0</v>
      </c>
      <c r="P1307" s="75">
        <v>0</v>
      </c>
      <c r="Q1307" s="76">
        <v>0</v>
      </c>
      <c r="R1307" s="77">
        <v>0</v>
      </c>
      <c r="S1307" s="76">
        <v>6</v>
      </c>
      <c r="T1307" s="77">
        <v>277969.37</v>
      </c>
      <c r="U1307" s="57">
        <f t="shared" si="229"/>
        <v>6</v>
      </c>
      <c r="V1307" s="63">
        <f t="shared" si="229"/>
        <v>277969.37</v>
      </c>
      <c r="W1307" s="64">
        <f t="shared" si="230"/>
        <v>0</v>
      </c>
      <c r="X1307" s="65">
        <f t="shared" si="231"/>
        <v>0.38671281150436559</v>
      </c>
      <c r="Y1307" s="66">
        <f t="shared" si="232"/>
        <v>0.38671281150436559</v>
      </c>
    </row>
    <row r="1308" spans="1:25" ht="59.25" customHeight="1" x14ac:dyDescent="0.25">
      <c r="A1308" s="67">
        <v>8</v>
      </c>
      <c r="B1308" s="68" t="s">
        <v>117</v>
      </c>
      <c r="C1308" s="142"/>
      <c r="D1308" s="144"/>
      <c r="E1308" s="69"/>
      <c r="F1308" s="70"/>
      <c r="G1308" s="71"/>
      <c r="H1308" s="72"/>
      <c r="I1308" s="71">
        <v>825</v>
      </c>
      <c r="J1308" s="73">
        <v>38313898.340000004</v>
      </c>
      <c r="K1308" s="57">
        <f t="shared" si="228"/>
        <v>825</v>
      </c>
      <c r="L1308" s="58">
        <f t="shared" si="228"/>
        <v>38313898.340000004</v>
      </c>
      <c r="M1308" s="74"/>
      <c r="N1308" s="75"/>
      <c r="O1308" s="74">
        <v>17</v>
      </c>
      <c r="P1308" s="75">
        <v>3262069.62</v>
      </c>
      <c r="Q1308" s="76"/>
      <c r="R1308" s="77"/>
      <c r="S1308" s="76">
        <v>782</v>
      </c>
      <c r="T1308" s="77">
        <v>27354626.98</v>
      </c>
      <c r="U1308" s="57">
        <f t="shared" si="229"/>
        <v>782</v>
      </c>
      <c r="V1308" s="63">
        <f t="shared" si="229"/>
        <v>27354626.98</v>
      </c>
      <c r="W1308" s="64">
        <f t="shared" si="230"/>
        <v>0</v>
      </c>
      <c r="X1308" s="65">
        <f t="shared" si="231"/>
        <v>0.79910157740424803</v>
      </c>
      <c r="Y1308" s="66">
        <f t="shared" si="232"/>
        <v>0.79910157740424803</v>
      </c>
    </row>
    <row r="1309" spans="1:25" ht="71.25" customHeight="1" x14ac:dyDescent="0.25">
      <c r="A1309" s="67">
        <v>9</v>
      </c>
      <c r="B1309" s="68" t="s">
        <v>35</v>
      </c>
      <c r="C1309" s="142"/>
      <c r="D1309" s="144"/>
      <c r="E1309" s="69">
        <v>306</v>
      </c>
      <c r="F1309" s="70">
        <v>18854932.079999998</v>
      </c>
      <c r="G1309" s="71">
        <v>161</v>
      </c>
      <c r="H1309" s="72">
        <v>7089545.6399999997</v>
      </c>
      <c r="I1309" s="71">
        <v>86</v>
      </c>
      <c r="J1309" s="73">
        <v>4995974.09</v>
      </c>
      <c r="K1309" s="57">
        <f t="shared" si="228"/>
        <v>247</v>
      </c>
      <c r="L1309" s="58">
        <f t="shared" si="228"/>
        <v>12085519.73</v>
      </c>
      <c r="M1309" s="74">
        <v>1</v>
      </c>
      <c r="N1309" s="75">
        <v>181131</v>
      </c>
      <c r="O1309" s="74">
        <v>1</v>
      </c>
      <c r="P1309" s="75">
        <v>71620.22</v>
      </c>
      <c r="Q1309" s="76">
        <v>157</v>
      </c>
      <c r="R1309" s="77">
        <v>6611433.8099999996</v>
      </c>
      <c r="S1309" s="76">
        <v>81</v>
      </c>
      <c r="T1309" s="77">
        <v>4406317.74</v>
      </c>
      <c r="U1309" s="57">
        <f t="shared" si="229"/>
        <v>238</v>
      </c>
      <c r="V1309" s="63">
        <f t="shared" si="229"/>
        <v>11017751.550000001</v>
      </c>
      <c r="W1309" s="64">
        <f t="shared" si="230"/>
        <v>0.93256100541867726</v>
      </c>
      <c r="X1309" s="65">
        <f t="shared" si="231"/>
        <v>0.89630928410199184</v>
      </c>
      <c r="Y1309" s="66">
        <f t="shared" si="232"/>
        <v>0.91757508305354452</v>
      </c>
    </row>
    <row r="1310" spans="1:25" ht="92.25" customHeight="1" x14ac:dyDescent="0.25">
      <c r="A1310" s="67">
        <v>10</v>
      </c>
      <c r="B1310" s="68" t="s">
        <v>36</v>
      </c>
      <c r="C1310" s="142"/>
      <c r="D1310" s="144"/>
      <c r="E1310" s="69">
        <v>345</v>
      </c>
      <c r="F1310" s="70">
        <v>22708398.300000001</v>
      </c>
      <c r="G1310" s="71">
        <v>142</v>
      </c>
      <c r="H1310" s="72">
        <v>5220430.34</v>
      </c>
      <c r="I1310" s="71">
        <v>194</v>
      </c>
      <c r="J1310" s="73">
        <v>14349923.949999999</v>
      </c>
      <c r="K1310" s="57">
        <f t="shared" si="228"/>
        <v>336</v>
      </c>
      <c r="L1310" s="58">
        <f t="shared" si="228"/>
        <v>19570354.289999999</v>
      </c>
      <c r="M1310" s="74">
        <v>0</v>
      </c>
      <c r="N1310" s="75">
        <v>0</v>
      </c>
      <c r="O1310" s="74">
        <v>1</v>
      </c>
      <c r="P1310" s="75">
        <v>300000</v>
      </c>
      <c r="Q1310" s="76">
        <v>140</v>
      </c>
      <c r="R1310" s="77">
        <v>4856382.53</v>
      </c>
      <c r="S1310" s="76">
        <v>191</v>
      </c>
      <c r="T1310" s="77">
        <v>12790545.93</v>
      </c>
      <c r="U1310" s="57">
        <f t="shared" si="229"/>
        <v>331</v>
      </c>
      <c r="V1310" s="63">
        <f t="shared" si="229"/>
        <v>17646928.460000001</v>
      </c>
      <c r="W1310" s="64">
        <f t="shared" si="230"/>
        <v>0.9302647892434095</v>
      </c>
      <c r="X1310" s="65">
        <f t="shared" si="231"/>
        <v>0.9122380003972077</v>
      </c>
      <c r="Y1310" s="66">
        <f t="shared" si="232"/>
        <v>0.9170466816316386</v>
      </c>
    </row>
    <row r="1311" spans="1:25" ht="153.75" customHeight="1" x14ac:dyDescent="0.25">
      <c r="A1311" s="67">
        <v>11</v>
      </c>
      <c r="B1311" s="68" t="s">
        <v>37</v>
      </c>
      <c r="C1311" s="142"/>
      <c r="D1311" s="144"/>
      <c r="E1311" s="69">
        <v>782</v>
      </c>
      <c r="F1311" s="70">
        <v>39453776.780000001</v>
      </c>
      <c r="G1311" s="71">
        <v>294</v>
      </c>
      <c r="H1311" s="72">
        <v>9493268.2400000002</v>
      </c>
      <c r="I1311" s="71">
        <v>66</v>
      </c>
      <c r="J1311" s="73">
        <v>2927927.1</v>
      </c>
      <c r="K1311" s="57">
        <f t="shared" si="228"/>
        <v>360</v>
      </c>
      <c r="L1311" s="58">
        <f t="shared" si="228"/>
        <v>12421195.34</v>
      </c>
      <c r="M1311" s="74">
        <v>1</v>
      </c>
      <c r="N1311" s="75">
        <v>363946.21</v>
      </c>
      <c r="O1311" s="74">
        <v>0</v>
      </c>
      <c r="P1311" s="75">
        <v>0</v>
      </c>
      <c r="Q1311" s="76">
        <v>290</v>
      </c>
      <c r="R1311" s="77">
        <v>8587737.2400000002</v>
      </c>
      <c r="S1311" s="76">
        <v>64</v>
      </c>
      <c r="T1311" s="77">
        <v>2542965.86</v>
      </c>
      <c r="U1311" s="57">
        <f t="shared" si="229"/>
        <v>354</v>
      </c>
      <c r="V1311" s="63">
        <f t="shared" si="229"/>
        <v>11130703.1</v>
      </c>
      <c r="W1311" s="64">
        <f t="shared" si="230"/>
        <v>0.90461335578989177</v>
      </c>
      <c r="X1311" s="65">
        <f t="shared" si="231"/>
        <v>0.86852089316021552</v>
      </c>
      <c r="Y1311" s="66">
        <f t="shared" si="232"/>
        <v>0.89610563197213189</v>
      </c>
    </row>
    <row r="1312" spans="1:25" ht="87" customHeight="1" x14ac:dyDescent="0.25">
      <c r="A1312" s="67">
        <v>12</v>
      </c>
      <c r="B1312" s="68" t="s">
        <v>38</v>
      </c>
      <c r="C1312" s="142"/>
      <c r="D1312" s="144"/>
      <c r="E1312" s="69">
        <v>217</v>
      </c>
      <c r="F1312" s="70">
        <v>15546512.710000001</v>
      </c>
      <c r="G1312" s="71">
        <v>76</v>
      </c>
      <c r="H1312" s="72">
        <v>4780374.3499999996</v>
      </c>
      <c r="I1312" s="71">
        <v>50</v>
      </c>
      <c r="J1312" s="73">
        <v>4840732.62</v>
      </c>
      <c r="K1312" s="57">
        <f t="shared" si="228"/>
        <v>126</v>
      </c>
      <c r="L1312" s="58">
        <f t="shared" si="228"/>
        <v>9621106.9699999988</v>
      </c>
      <c r="M1312" s="74">
        <v>1</v>
      </c>
      <c r="N1312" s="75">
        <v>364883.25</v>
      </c>
      <c r="O1312" s="74">
        <v>1</v>
      </c>
      <c r="P1312" s="75">
        <v>326545.67</v>
      </c>
      <c r="Q1312" s="76">
        <v>75</v>
      </c>
      <c r="R1312" s="77">
        <v>3874256.17</v>
      </c>
      <c r="S1312" s="76">
        <v>48</v>
      </c>
      <c r="T1312" s="77">
        <v>3974231.19</v>
      </c>
      <c r="U1312" s="57">
        <f t="shared" si="229"/>
        <v>123</v>
      </c>
      <c r="V1312" s="63">
        <f t="shared" si="229"/>
        <v>7848487.3599999994</v>
      </c>
      <c r="W1312" s="64">
        <f t="shared" si="230"/>
        <v>0.81045037194628911</v>
      </c>
      <c r="X1312" s="65">
        <f t="shared" si="231"/>
        <v>0.8884557767621547</v>
      </c>
      <c r="Y1312" s="66">
        <f t="shared" si="232"/>
        <v>0.84969775884323218</v>
      </c>
    </row>
    <row r="1313" spans="1:25" ht="62.25" customHeight="1" thickBot="1" x14ac:dyDescent="0.3">
      <c r="A1313" s="78">
        <v>13</v>
      </c>
      <c r="B1313" s="79" t="s">
        <v>39</v>
      </c>
      <c r="C1313" s="143"/>
      <c r="D1313" s="145"/>
      <c r="E1313" s="80">
        <v>1207</v>
      </c>
      <c r="F1313" s="81">
        <v>71088958.030000001</v>
      </c>
      <c r="G1313" s="82">
        <v>513</v>
      </c>
      <c r="H1313" s="83">
        <v>19536872.960000001</v>
      </c>
      <c r="I1313" s="82">
        <v>256</v>
      </c>
      <c r="J1313" s="84">
        <v>11547392.25</v>
      </c>
      <c r="K1313" s="85">
        <f t="shared" si="228"/>
        <v>769</v>
      </c>
      <c r="L1313" s="86">
        <f t="shared" si="228"/>
        <v>31084265.210000001</v>
      </c>
      <c r="M1313" s="87">
        <v>3</v>
      </c>
      <c r="N1313" s="88">
        <v>1166673.27</v>
      </c>
      <c r="O1313" s="87">
        <v>2</v>
      </c>
      <c r="P1313" s="88">
        <v>57500</v>
      </c>
      <c r="Q1313" s="89">
        <v>505</v>
      </c>
      <c r="R1313" s="90">
        <v>16986962.129999999</v>
      </c>
      <c r="S1313" s="89">
        <v>251</v>
      </c>
      <c r="T1313" s="90">
        <v>9111463.8599999994</v>
      </c>
      <c r="U1313" s="57">
        <f t="shared" si="229"/>
        <v>756</v>
      </c>
      <c r="V1313" s="63">
        <f t="shared" si="229"/>
        <v>26098425.989999998</v>
      </c>
      <c r="W1313" s="64">
        <f t="shared" si="230"/>
        <v>0.86948214101505827</v>
      </c>
      <c r="X1313" s="65">
        <f t="shared" si="231"/>
        <v>0.79402896008836965</v>
      </c>
      <c r="Y1313" s="66">
        <f t="shared" si="232"/>
        <v>0.84145228504823966</v>
      </c>
    </row>
    <row r="1314" spans="1:25" ht="29.25" customHeight="1" thickBot="1" x14ac:dyDescent="0.3">
      <c r="A1314" s="123" t="s">
        <v>118</v>
      </c>
      <c r="B1314" s="124"/>
      <c r="C1314" s="91">
        <f>C1301</f>
        <v>274222471.75</v>
      </c>
      <c r="D1314" s="91">
        <f>D1301</f>
        <v>54535818.409999967</v>
      </c>
      <c r="E1314" s="92">
        <f>SUM(E1301:E1313)</f>
        <v>4999</v>
      </c>
      <c r="F1314" s="93">
        <f>SUM(F1301:F1313)</f>
        <v>322307162.13</v>
      </c>
      <c r="G1314" s="92">
        <f>SUM(G1301:G1313)</f>
        <v>2146</v>
      </c>
      <c r="H1314" s="93">
        <f>SUM(H1301:H1313)</f>
        <v>97755585.569999993</v>
      </c>
      <c r="I1314" s="92">
        <f t="shared" ref="I1314:V1314" si="233">SUM(I1301:I1313)</f>
        <v>3018</v>
      </c>
      <c r="J1314" s="93">
        <f t="shared" si="233"/>
        <v>176466886.18000001</v>
      </c>
      <c r="K1314" s="92">
        <f t="shared" si="233"/>
        <v>5164</v>
      </c>
      <c r="L1314" s="93">
        <f t="shared" si="233"/>
        <v>274222471.75</v>
      </c>
      <c r="M1314" s="92">
        <f t="shared" si="233"/>
        <v>23</v>
      </c>
      <c r="N1314" s="94">
        <f t="shared" si="233"/>
        <v>5297860.32</v>
      </c>
      <c r="O1314" s="95">
        <f t="shared" si="233"/>
        <v>56</v>
      </c>
      <c r="P1314" s="96">
        <f t="shared" si="233"/>
        <v>9161165.5199999996</v>
      </c>
      <c r="Q1314" s="95">
        <f t="shared" si="233"/>
        <v>2101</v>
      </c>
      <c r="R1314" s="97">
        <f t="shared" si="233"/>
        <v>86386474.890000001</v>
      </c>
      <c r="S1314" s="95">
        <f t="shared" si="233"/>
        <v>2911</v>
      </c>
      <c r="T1314" s="97">
        <f t="shared" si="233"/>
        <v>133300178.44999999</v>
      </c>
      <c r="U1314" s="95">
        <f t="shared" si="233"/>
        <v>5012</v>
      </c>
      <c r="V1314" s="97">
        <f t="shared" si="233"/>
        <v>219686653.34000003</v>
      </c>
      <c r="W1314" s="98">
        <f>IFERROR(R1314/H1314,0)</f>
        <v>0.88369860797510236</v>
      </c>
      <c r="X1314" s="99">
        <f t="shared" si="231"/>
        <v>0.80729788491131627</v>
      </c>
      <c r="Y1314" s="99">
        <f t="shared" si="232"/>
        <v>0.83453342608855707</v>
      </c>
    </row>
    <row r="1315" spans="1:25" ht="29.25" customHeight="1" thickBot="1" x14ac:dyDescent="0.3">
      <c r="A1315" s="100"/>
      <c r="B1315" s="101" t="s">
        <v>28</v>
      </c>
      <c r="C1315" s="102"/>
      <c r="D1315" s="102"/>
      <c r="E1315" s="102"/>
      <c r="F1315" s="102"/>
      <c r="G1315" s="102"/>
      <c r="H1315" s="102"/>
      <c r="I1315" s="102"/>
      <c r="J1315" s="102"/>
      <c r="K1315" s="102"/>
      <c r="L1315" s="102"/>
      <c r="M1315" s="102"/>
      <c r="N1315" s="102"/>
      <c r="O1315" s="102"/>
      <c r="P1315" s="102"/>
      <c r="Q1315" s="102"/>
      <c r="R1315" s="102"/>
      <c r="S1315" s="102"/>
      <c r="T1315" s="102"/>
      <c r="U1315" s="102"/>
      <c r="V1315" s="103">
        <v>125784971.19</v>
      </c>
      <c r="W1315" s="104"/>
      <c r="X1315" s="104"/>
      <c r="Y1315" s="105"/>
    </row>
    <row r="1316" spans="1:25" ht="29.25" customHeight="1" thickBot="1" x14ac:dyDescent="0.45">
      <c r="A1316" s="106"/>
      <c r="B1316" s="106"/>
      <c r="C1316" s="107"/>
      <c r="D1316" s="107"/>
      <c r="E1316" s="108"/>
      <c r="F1316" s="107"/>
      <c r="G1316" s="108"/>
      <c r="H1316" s="109"/>
      <c r="I1316" s="110"/>
      <c r="J1316" s="109"/>
      <c r="K1316" s="111"/>
      <c r="L1316" s="109"/>
      <c r="M1316" s="110"/>
      <c r="N1316" s="109"/>
      <c r="O1316" s="110"/>
      <c r="P1316" s="109"/>
      <c r="Q1316" s="110"/>
      <c r="R1316" s="109"/>
      <c r="S1316" s="110"/>
      <c r="T1316" s="112" t="s">
        <v>119</v>
      </c>
      <c r="U1316" s="113">
        <v>4.4112999999999998</v>
      </c>
      <c r="V1316" s="114">
        <f>(P1314+V1314)/U1316</f>
        <v>51877636.719334446</v>
      </c>
      <c r="W1316" s="115"/>
      <c r="X1316" s="115"/>
      <c r="Y1316" s="116"/>
    </row>
    <row r="1317" spans="1:25" ht="15.75" thickTop="1" x14ac:dyDescent="0.25">
      <c r="A1317" s="125" t="s">
        <v>120</v>
      </c>
      <c r="B1317" s="126"/>
      <c r="C1317" s="126"/>
      <c r="D1317" s="126"/>
      <c r="E1317" s="126"/>
      <c r="F1317" s="126"/>
      <c r="G1317" s="126"/>
      <c r="H1317" s="126"/>
      <c r="I1317" s="126"/>
      <c r="J1317" s="126"/>
      <c r="K1317" s="126"/>
      <c r="L1317" s="126"/>
      <c r="M1317" s="126"/>
      <c r="N1317" s="126"/>
      <c r="O1317" s="127"/>
      <c r="P1317" s="117"/>
      <c r="U1317" s="21"/>
    </row>
    <row r="1318" spans="1:25" ht="18.75" x14ac:dyDescent="0.3">
      <c r="A1318" s="128"/>
      <c r="B1318" s="129"/>
      <c r="C1318" s="129"/>
      <c r="D1318" s="129"/>
      <c r="E1318" s="129"/>
      <c r="F1318" s="129"/>
      <c r="G1318" s="129"/>
      <c r="H1318" s="129"/>
      <c r="I1318" s="129"/>
      <c r="J1318" s="129"/>
      <c r="K1318" s="129"/>
      <c r="L1318" s="129"/>
      <c r="M1318" s="129"/>
      <c r="N1318" s="129"/>
      <c r="O1318" s="130"/>
      <c r="P1318" s="117"/>
      <c r="T1318" s="118"/>
      <c r="U1318" s="21"/>
    </row>
    <row r="1319" spans="1:25" ht="15.75" x14ac:dyDescent="0.25">
      <c r="A1319" s="128"/>
      <c r="B1319" s="129"/>
      <c r="C1319" s="129"/>
      <c r="D1319" s="129"/>
      <c r="E1319" s="129"/>
      <c r="F1319" s="129"/>
      <c r="G1319" s="129"/>
      <c r="H1319" s="129"/>
      <c r="I1319" s="129"/>
      <c r="J1319" s="129"/>
      <c r="K1319" s="129"/>
      <c r="L1319" s="129"/>
      <c r="M1319" s="129"/>
      <c r="N1319" s="129"/>
      <c r="O1319" s="130"/>
      <c r="P1319" s="117"/>
      <c r="S1319" s="119"/>
      <c r="T1319" s="120"/>
      <c r="U1319" s="21"/>
    </row>
    <row r="1320" spans="1:25" ht="15.75" x14ac:dyDescent="0.25">
      <c r="A1320" s="128"/>
      <c r="B1320" s="129"/>
      <c r="C1320" s="129"/>
      <c r="D1320" s="129"/>
      <c r="E1320" s="129"/>
      <c r="F1320" s="129"/>
      <c r="G1320" s="129"/>
      <c r="H1320" s="129"/>
      <c r="I1320" s="129"/>
      <c r="J1320" s="129"/>
      <c r="K1320" s="129"/>
      <c r="L1320" s="129"/>
      <c r="M1320" s="129"/>
      <c r="N1320" s="129"/>
      <c r="O1320" s="130"/>
      <c r="P1320" s="117"/>
      <c r="S1320" s="119"/>
      <c r="T1320" s="121"/>
      <c r="U1320" s="21"/>
    </row>
    <row r="1321" spans="1:25" ht="15.75" x14ac:dyDescent="0.25">
      <c r="A1321" s="128"/>
      <c r="B1321" s="129"/>
      <c r="C1321" s="129"/>
      <c r="D1321" s="129"/>
      <c r="E1321" s="129"/>
      <c r="F1321" s="129"/>
      <c r="G1321" s="129"/>
      <c r="H1321" s="129"/>
      <c r="I1321" s="129"/>
      <c r="J1321" s="129"/>
      <c r="K1321" s="129"/>
      <c r="L1321" s="129"/>
      <c r="M1321" s="129"/>
      <c r="N1321" s="129"/>
      <c r="O1321" s="130"/>
      <c r="P1321" s="117"/>
      <c r="S1321" s="119"/>
      <c r="T1321" s="121"/>
      <c r="U1321" s="21"/>
    </row>
    <row r="1322" spans="1:25" ht="15.75" x14ac:dyDescent="0.25">
      <c r="A1322" s="128"/>
      <c r="B1322" s="129"/>
      <c r="C1322" s="129"/>
      <c r="D1322" s="129"/>
      <c r="E1322" s="129"/>
      <c r="F1322" s="129"/>
      <c r="G1322" s="129"/>
      <c r="H1322" s="129"/>
      <c r="I1322" s="129"/>
      <c r="J1322" s="129"/>
      <c r="K1322" s="129"/>
      <c r="L1322" s="129"/>
      <c r="M1322" s="129"/>
      <c r="N1322" s="129"/>
      <c r="O1322" s="130"/>
      <c r="P1322" s="117"/>
      <c r="S1322" s="119"/>
      <c r="T1322" s="121"/>
      <c r="U1322" s="21"/>
    </row>
    <row r="1323" spans="1:25" ht="15.75" x14ac:dyDescent="0.25">
      <c r="A1323" s="128"/>
      <c r="B1323" s="129"/>
      <c r="C1323" s="129"/>
      <c r="D1323" s="129"/>
      <c r="E1323" s="129"/>
      <c r="F1323" s="129"/>
      <c r="G1323" s="129"/>
      <c r="H1323" s="129"/>
      <c r="I1323" s="129"/>
      <c r="J1323" s="129"/>
      <c r="K1323" s="129"/>
      <c r="L1323" s="129"/>
      <c r="M1323" s="129"/>
      <c r="N1323" s="129"/>
      <c r="O1323" s="130"/>
      <c r="P1323" s="117"/>
      <c r="S1323" s="119"/>
      <c r="T1323" s="122"/>
      <c r="U1323" s="21"/>
    </row>
    <row r="1324" spans="1:25" x14ac:dyDescent="0.25">
      <c r="A1324" s="128"/>
      <c r="B1324" s="129"/>
      <c r="C1324" s="129"/>
      <c r="D1324" s="129"/>
      <c r="E1324" s="129"/>
      <c r="F1324" s="129"/>
      <c r="G1324" s="129"/>
      <c r="H1324" s="129"/>
      <c r="I1324" s="129"/>
      <c r="J1324" s="129"/>
      <c r="K1324" s="129"/>
      <c r="L1324" s="129"/>
      <c r="M1324" s="129"/>
      <c r="N1324" s="129"/>
      <c r="O1324" s="130"/>
      <c r="P1324" s="117"/>
      <c r="U1324" s="21"/>
    </row>
    <row r="1325" spans="1:25" ht="15.75" thickBot="1" x14ac:dyDescent="0.3">
      <c r="A1325" s="131"/>
      <c r="B1325" s="132"/>
      <c r="C1325" s="132"/>
      <c r="D1325" s="132"/>
      <c r="E1325" s="132"/>
      <c r="F1325" s="132"/>
      <c r="G1325" s="132"/>
      <c r="H1325" s="132"/>
      <c r="I1325" s="132"/>
      <c r="J1325" s="132"/>
      <c r="K1325" s="132"/>
      <c r="L1325" s="132"/>
      <c r="M1325" s="132"/>
      <c r="N1325" s="132"/>
      <c r="O1325" s="133"/>
      <c r="P1325" s="117"/>
      <c r="U1325" s="21"/>
    </row>
    <row r="1326" spans="1:25" ht="15.75" thickTop="1" x14ac:dyDescent="0.25">
      <c r="K1326" s="21"/>
      <c r="U1326" s="21"/>
    </row>
  </sheetData>
  <mergeCells count="1131">
    <mergeCell ref="W5:Y5"/>
    <mergeCell ref="C6:C7"/>
    <mergeCell ref="D6:D7"/>
    <mergeCell ref="E6:E7"/>
    <mergeCell ref="F6:F7"/>
    <mergeCell ref="G6:G7"/>
    <mergeCell ref="H6:H7"/>
    <mergeCell ref="I6:I7"/>
    <mergeCell ref="J6:J7"/>
    <mergeCell ref="K6:L6"/>
    <mergeCell ref="A5:B7"/>
    <mergeCell ref="C5:D5"/>
    <mergeCell ref="E5:F5"/>
    <mergeCell ref="G5:L5"/>
    <mergeCell ref="M5:P5"/>
    <mergeCell ref="Q5:V5"/>
    <mergeCell ref="M6:N6"/>
    <mergeCell ref="O6:P6"/>
    <mergeCell ref="Q6:R6"/>
    <mergeCell ref="S6:T6"/>
    <mergeCell ref="A22:B22"/>
    <mergeCell ref="A25:O33"/>
    <mergeCell ref="A39:B41"/>
    <mergeCell ref="C39:D39"/>
    <mergeCell ref="E39:F39"/>
    <mergeCell ref="G39:L39"/>
    <mergeCell ref="M39:P39"/>
    <mergeCell ref="K40:L40"/>
    <mergeCell ref="M40:N40"/>
    <mergeCell ref="O40:P40"/>
    <mergeCell ref="U6:V6"/>
    <mergeCell ref="W6:W7"/>
    <mergeCell ref="X6:X7"/>
    <mergeCell ref="Y6:Y7"/>
    <mergeCell ref="A8:B8"/>
    <mergeCell ref="C9:C21"/>
    <mergeCell ref="D9:D21"/>
    <mergeCell ref="A42:B42"/>
    <mergeCell ref="C43:C55"/>
    <mergeCell ref="D43:D55"/>
    <mergeCell ref="A56:B56"/>
    <mergeCell ref="A59:O67"/>
    <mergeCell ref="A73:B75"/>
    <mergeCell ref="C73:D73"/>
    <mergeCell ref="E73:F73"/>
    <mergeCell ref="G73:L73"/>
    <mergeCell ref="M73:P73"/>
    <mergeCell ref="Q40:R40"/>
    <mergeCell ref="S40:T40"/>
    <mergeCell ref="U40:V40"/>
    <mergeCell ref="W40:W41"/>
    <mergeCell ref="X40:X41"/>
    <mergeCell ref="Y40:Y41"/>
    <mergeCell ref="Q39:V39"/>
    <mergeCell ref="W39:Y39"/>
    <mergeCell ref="C40:C41"/>
    <mergeCell ref="D40:D41"/>
    <mergeCell ref="E40:E41"/>
    <mergeCell ref="F40:F41"/>
    <mergeCell ref="G40:G41"/>
    <mergeCell ref="H40:H41"/>
    <mergeCell ref="I40:I41"/>
    <mergeCell ref="J40:J41"/>
    <mergeCell ref="W74:W75"/>
    <mergeCell ref="X74:X75"/>
    <mergeCell ref="Y74:Y75"/>
    <mergeCell ref="A76:B76"/>
    <mergeCell ref="C77:C89"/>
    <mergeCell ref="D77:D89"/>
    <mergeCell ref="K74:L74"/>
    <mergeCell ref="M74:N74"/>
    <mergeCell ref="O74:P74"/>
    <mergeCell ref="Q74:R74"/>
    <mergeCell ref="S74:T74"/>
    <mergeCell ref="U74:V74"/>
    <mergeCell ref="Q73:V73"/>
    <mergeCell ref="W73:Y73"/>
    <mergeCell ref="C74:C75"/>
    <mergeCell ref="D74:D75"/>
    <mergeCell ref="E74:E75"/>
    <mergeCell ref="F74:F75"/>
    <mergeCell ref="G74:G75"/>
    <mergeCell ref="H74:H75"/>
    <mergeCell ref="I74:I75"/>
    <mergeCell ref="J74:J75"/>
    <mergeCell ref="Q108:R108"/>
    <mergeCell ref="S108:T108"/>
    <mergeCell ref="U108:V108"/>
    <mergeCell ref="W108:W109"/>
    <mergeCell ref="X108:X109"/>
    <mergeCell ref="Y108:Y109"/>
    <mergeCell ref="Q107:V107"/>
    <mergeCell ref="W107:Y107"/>
    <mergeCell ref="C108:C109"/>
    <mergeCell ref="D108:D109"/>
    <mergeCell ref="E108:E109"/>
    <mergeCell ref="F108:F109"/>
    <mergeCell ref="G108:G109"/>
    <mergeCell ref="H108:H109"/>
    <mergeCell ref="I108:I109"/>
    <mergeCell ref="J108:J109"/>
    <mergeCell ref="A90:B90"/>
    <mergeCell ref="A93:O101"/>
    <mergeCell ref="A107:B109"/>
    <mergeCell ref="C107:D107"/>
    <mergeCell ref="E107:F107"/>
    <mergeCell ref="G107:L107"/>
    <mergeCell ref="M107:P107"/>
    <mergeCell ref="K108:L108"/>
    <mergeCell ref="M108:N108"/>
    <mergeCell ref="O108:P108"/>
    <mergeCell ref="Q141:V141"/>
    <mergeCell ref="W141:Y141"/>
    <mergeCell ref="C142:C143"/>
    <mergeCell ref="D142:D143"/>
    <mergeCell ref="E142:E143"/>
    <mergeCell ref="F142:F143"/>
    <mergeCell ref="G142:G143"/>
    <mergeCell ref="H142:H143"/>
    <mergeCell ref="I142:I143"/>
    <mergeCell ref="J142:J143"/>
    <mergeCell ref="A110:B110"/>
    <mergeCell ref="C111:C123"/>
    <mergeCell ref="D111:D123"/>
    <mergeCell ref="A124:B124"/>
    <mergeCell ref="A127:O135"/>
    <mergeCell ref="A141:B143"/>
    <mergeCell ref="C141:D141"/>
    <mergeCell ref="E141:F141"/>
    <mergeCell ref="G141:L141"/>
    <mergeCell ref="M141:P141"/>
    <mergeCell ref="A158:B158"/>
    <mergeCell ref="A161:O169"/>
    <mergeCell ref="A175:B177"/>
    <mergeCell ref="C175:D175"/>
    <mergeCell ref="E175:F175"/>
    <mergeCell ref="G175:L175"/>
    <mergeCell ref="M175:P175"/>
    <mergeCell ref="K176:L176"/>
    <mergeCell ref="M176:N176"/>
    <mergeCell ref="O176:P176"/>
    <mergeCell ref="W142:W143"/>
    <mergeCell ref="X142:X143"/>
    <mergeCell ref="Y142:Y143"/>
    <mergeCell ref="A144:B144"/>
    <mergeCell ref="C145:C157"/>
    <mergeCell ref="D145:D157"/>
    <mergeCell ref="K142:L142"/>
    <mergeCell ref="M142:N142"/>
    <mergeCell ref="O142:P142"/>
    <mergeCell ref="Q142:R142"/>
    <mergeCell ref="S142:T142"/>
    <mergeCell ref="U142:V142"/>
    <mergeCell ref="A178:B178"/>
    <mergeCell ref="C179:C191"/>
    <mergeCell ref="D179:D191"/>
    <mergeCell ref="A192:B192"/>
    <mergeCell ref="A195:O203"/>
    <mergeCell ref="A209:B211"/>
    <mergeCell ref="C209:D209"/>
    <mergeCell ref="E209:F209"/>
    <mergeCell ref="G209:L209"/>
    <mergeCell ref="M209:P209"/>
    <mergeCell ref="Q176:R176"/>
    <mergeCell ref="S176:T176"/>
    <mergeCell ref="U176:V176"/>
    <mergeCell ref="W176:W177"/>
    <mergeCell ref="X176:X177"/>
    <mergeCell ref="Y176:Y177"/>
    <mergeCell ref="Q175:V175"/>
    <mergeCell ref="W175:Y175"/>
    <mergeCell ref="C176:C177"/>
    <mergeCell ref="D176:D177"/>
    <mergeCell ref="E176:E177"/>
    <mergeCell ref="F176:F177"/>
    <mergeCell ref="G176:G177"/>
    <mergeCell ref="H176:H177"/>
    <mergeCell ref="I176:I177"/>
    <mergeCell ref="J176:J177"/>
    <mergeCell ref="W210:W211"/>
    <mergeCell ref="X210:X211"/>
    <mergeCell ref="Y210:Y211"/>
    <mergeCell ref="A212:B212"/>
    <mergeCell ref="C213:C225"/>
    <mergeCell ref="D213:D225"/>
    <mergeCell ref="K210:L210"/>
    <mergeCell ref="M210:N210"/>
    <mergeCell ref="O210:P210"/>
    <mergeCell ref="Q210:R210"/>
    <mergeCell ref="S210:T210"/>
    <mergeCell ref="U210:V210"/>
    <mergeCell ref="Q209:V209"/>
    <mergeCell ref="W209:Y209"/>
    <mergeCell ref="C210:C211"/>
    <mergeCell ref="D210:D211"/>
    <mergeCell ref="E210:E211"/>
    <mergeCell ref="F210:F211"/>
    <mergeCell ref="G210:G211"/>
    <mergeCell ref="H210:H211"/>
    <mergeCell ref="I210:I211"/>
    <mergeCell ref="J210:J211"/>
    <mergeCell ref="Q244:R244"/>
    <mergeCell ref="S244:T244"/>
    <mergeCell ref="U244:V244"/>
    <mergeCell ref="W244:W245"/>
    <mergeCell ref="X244:X245"/>
    <mergeCell ref="Y244:Y245"/>
    <mergeCell ref="Q243:V243"/>
    <mergeCell ref="W243:Y243"/>
    <mergeCell ref="C244:C245"/>
    <mergeCell ref="D244:D245"/>
    <mergeCell ref="E244:E245"/>
    <mergeCell ref="F244:F245"/>
    <mergeCell ref="G244:G245"/>
    <mergeCell ref="H244:H245"/>
    <mergeCell ref="I244:I245"/>
    <mergeCell ref="J244:J245"/>
    <mergeCell ref="A226:B226"/>
    <mergeCell ref="A229:O237"/>
    <mergeCell ref="A243:B245"/>
    <mergeCell ref="C243:D243"/>
    <mergeCell ref="E243:F243"/>
    <mergeCell ref="G243:L243"/>
    <mergeCell ref="M243:P243"/>
    <mergeCell ref="K244:L244"/>
    <mergeCell ref="M244:N244"/>
    <mergeCell ref="O244:P244"/>
    <mergeCell ref="Q277:V277"/>
    <mergeCell ref="W277:Y277"/>
    <mergeCell ref="C278:C279"/>
    <mergeCell ref="D278:D279"/>
    <mergeCell ref="E278:E279"/>
    <mergeCell ref="F278:F279"/>
    <mergeCell ref="G278:G279"/>
    <mergeCell ref="H278:H279"/>
    <mergeCell ref="I278:I279"/>
    <mergeCell ref="J278:J279"/>
    <mergeCell ref="A246:B246"/>
    <mergeCell ref="C247:C259"/>
    <mergeCell ref="D247:D259"/>
    <mergeCell ref="A260:B260"/>
    <mergeCell ref="A263:O271"/>
    <mergeCell ref="A277:B279"/>
    <mergeCell ref="C277:D277"/>
    <mergeCell ref="E277:F277"/>
    <mergeCell ref="G277:L277"/>
    <mergeCell ref="M277:P277"/>
    <mergeCell ref="A294:B294"/>
    <mergeCell ref="A297:O305"/>
    <mergeCell ref="A311:B313"/>
    <mergeCell ref="C311:D311"/>
    <mergeCell ref="E311:F311"/>
    <mergeCell ref="G311:L311"/>
    <mergeCell ref="M311:P311"/>
    <mergeCell ref="K312:L312"/>
    <mergeCell ref="M312:N312"/>
    <mergeCell ref="O312:P312"/>
    <mergeCell ref="W278:W279"/>
    <mergeCell ref="X278:X279"/>
    <mergeCell ref="Y278:Y279"/>
    <mergeCell ref="A280:B280"/>
    <mergeCell ref="C281:C293"/>
    <mergeCell ref="D281:D293"/>
    <mergeCell ref="K278:L278"/>
    <mergeCell ref="M278:N278"/>
    <mergeCell ref="O278:P278"/>
    <mergeCell ref="Q278:R278"/>
    <mergeCell ref="S278:T278"/>
    <mergeCell ref="U278:V278"/>
    <mergeCell ref="A314:B314"/>
    <mergeCell ref="C315:C327"/>
    <mergeCell ref="D315:D327"/>
    <mergeCell ref="A328:B328"/>
    <mergeCell ref="A331:O339"/>
    <mergeCell ref="A345:B347"/>
    <mergeCell ref="C345:D345"/>
    <mergeCell ref="E345:F345"/>
    <mergeCell ref="G345:L345"/>
    <mergeCell ref="M345:P345"/>
    <mergeCell ref="Q312:R312"/>
    <mergeCell ref="S312:T312"/>
    <mergeCell ref="U312:V312"/>
    <mergeCell ref="W312:W313"/>
    <mergeCell ref="X312:X313"/>
    <mergeCell ref="Y312:Y313"/>
    <mergeCell ref="Q311:V311"/>
    <mergeCell ref="W311:Y311"/>
    <mergeCell ref="C312:C313"/>
    <mergeCell ref="D312:D313"/>
    <mergeCell ref="E312:E313"/>
    <mergeCell ref="F312:F313"/>
    <mergeCell ref="G312:G313"/>
    <mergeCell ref="H312:H313"/>
    <mergeCell ref="I312:I313"/>
    <mergeCell ref="J312:J313"/>
    <mergeCell ref="W346:W347"/>
    <mergeCell ref="X346:X347"/>
    <mergeCell ref="Y346:Y347"/>
    <mergeCell ref="A348:B348"/>
    <mergeCell ref="C349:C361"/>
    <mergeCell ref="D349:D361"/>
    <mergeCell ref="K346:L346"/>
    <mergeCell ref="M346:N346"/>
    <mergeCell ref="O346:P346"/>
    <mergeCell ref="Q346:R346"/>
    <mergeCell ref="S346:T346"/>
    <mergeCell ref="U346:V346"/>
    <mergeCell ref="Q345:V345"/>
    <mergeCell ref="W345:Y345"/>
    <mergeCell ref="C346:C347"/>
    <mergeCell ref="D346:D347"/>
    <mergeCell ref="E346:E347"/>
    <mergeCell ref="F346:F347"/>
    <mergeCell ref="G346:G347"/>
    <mergeCell ref="H346:H347"/>
    <mergeCell ref="I346:I347"/>
    <mergeCell ref="J346:J347"/>
    <mergeCell ref="Q380:R380"/>
    <mergeCell ref="S380:T380"/>
    <mergeCell ref="U380:V380"/>
    <mergeCell ref="W380:W381"/>
    <mergeCell ref="X380:X381"/>
    <mergeCell ref="Y380:Y381"/>
    <mergeCell ref="Q379:V379"/>
    <mergeCell ref="W379:Y379"/>
    <mergeCell ref="C380:C381"/>
    <mergeCell ref="D380:D381"/>
    <mergeCell ref="E380:E381"/>
    <mergeCell ref="F380:F381"/>
    <mergeCell ref="G380:G381"/>
    <mergeCell ref="H380:H381"/>
    <mergeCell ref="I380:I381"/>
    <mergeCell ref="J380:J381"/>
    <mergeCell ref="A362:B362"/>
    <mergeCell ref="A365:O373"/>
    <mergeCell ref="A379:B381"/>
    <mergeCell ref="C379:D379"/>
    <mergeCell ref="E379:F379"/>
    <mergeCell ref="G379:L379"/>
    <mergeCell ref="M379:P379"/>
    <mergeCell ref="K380:L380"/>
    <mergeCell ref="M380:N380"/>
    <mergeCell ref="O380:P380"/>
    <mergeCell ref="Q413:V413"/>
    <mergeCell ref="W413:Y413"/>
    <mergeCell ref="C414:C415"/>
    <mergeCell ref="D414:D415"/>
    <mergeCell ref="E414:E415"/>
    <mergeCell ref="F414:F415"/>
    <mergeCell ref="G414:G415"/>
    <mergeCell ref="H414:H415"/>
    <mergeCell ref="I414:I415"/>
    <mergeCell ref="J414:J415"/>
    <mergeCell ref="A382:B382"/>
    <mergeCell ref="C383:C395"/>
    <mergeCell ref="D383:D395"/>
    <mergeCell ref="A396:B396"/>
    <mergeCell ref="A399:O407"/>
    <mergeCell ref="A413:B415"/>
    <mergeCell ref="C413:D413"/>
    <mergeCell ref="E413:F413"/>
    <mergeCell ref="G413:L413"/>
    <mergeCell ref="M413:P413"/>
    <mergeCell ref="A430:B430"/>
    <mergeCell ref="A433:O441"/>
    <mergeCell ref="A447:B449"/>
    <mergeCell ref="C447:D447"/>
    <mergeCell ref="E447:F447"/>
    <mergeCell ref="G447:L447"/>
    <mergeCell ref="M447:P447"/>
    <mergeCell ref="K448:L448"/>
    <mergeCell ref="M448:N448"/>
    <mergeCell ref="O448:P448"/>
    <mergeCell ref="W414:W415"/>
    <mergeCell ref="X414:X415"/>
    <mergeCell ref="Y414:Y415"/>
    <mergeCell ref="A416:B416"/>
    <mergeCell ref="C417:C429"/>
    <mergeCell ref="D417:D429"/>
    <mergeCell ref="K414:L414"/>
    <mergeCell ref="M414:N414"/>
    <mergeCell ref="O414:P414"/>
    <mergeCell ref="Q414:R414"/>
    <mergeCell ref="S414:T414"/>
    <mergeCell ref="U414:V414"/>
    <mergeCell ref="A450:B450"/>
    <mergeCell ref="C451:C463"/>
    <mergeCell ref="D451:D463"/>
    <mergeCell ref="A464:B464"/>
    <mergeCell ref="A467:O475"/>
    <mergeCell ref="A481:B483"/>
    <mergeCell ref="C481:D481"/>
    <mergeCell ref="E481:F481"/>
    <mergeCell ref="G481:L481"/>
    <mergeCell ref="M481:P481"/>
    <mergeCell ref="Q448:R448"/>
    <mergeCell ref="S448:T448"/>
    <mergeCell ref="U448:V448"/>
    <mergeCell ref="W448:W449"/>
    <mergeCell ref="X448:X449"/>
    <mergeCell ref="Y448:Y449"/>
    <mergeCell ref="Q447:V447"/>
    <mergeCell ref="W447:Y447"/>
    <mergeCell ref="C448:C449"/>
    <mergeCell ref="D448:D449"/>
    <mergeCell ref="E448:E449"/>
    <mergeCell ref="F448:F449"/>
    <mergeCell ref="G448:G449"/>
    <mergeCell ref="H448:H449"/>
    <mergeCell ref="I448:I449"/>
    <mergeCell ref="J448:J449"/>
    <mergeCell ref="W482:W483"/>
    <mergeCell ref="X482:X483"/>
    <mergeCell ref="Y482:Y483"/>
    <mergeCell ref="A484:B484"/>
    <mergeCell ref="C485:C497"/>
    <mergeCell ref="D485:D497"/>
    <mergeCell ref="K482:L482"/>
    <mergeCell ref="M482:N482"/>
    <mergeCell ref="O482:P482"/>
    <mergeCell ref="Q482:R482"/>
    <mergeCell ref="S482:T482"/>
    <mergeCell ref="U482:V482"/>
    <mergeCell ref="Q481:V481"/>
    <mergeCell ref="W481:Y481"/>
    <mergeCell ref="C482:C483"/>
    <mergeCell ref="D482:D483"/>
    <mergeCell ref="E482:E483"/>
    <mergeCell ref="F482:F483"/>
    <mergeCell ref="G482:G483"/>
    <mergeCell ref="H482:H483"/>
    <mergeCell ref="I482:I483"/>
    <mergeCell ref="J482:J483"/>
    <mergeCell ref="Q516:R516"/>
    <mergeCell ref="S516:T516"/>
    <mergeCell ref="U516:V516"/>
    <mergeCell ref="W516:W517"/>
    <mergeCell ref="X516:X517"/>
    <mergeCell ref="Y516:Y517"/>
    <mergeCell ref="Q515:V515"/>
    <mergeCell ref="W515:Y515"/>
    <mergeCell ref="C516:C517"/>
    <mergeCell ref="D516:D517"/>
    <mergeCell ref="E516:E517"/>
    <mergeCell ref="F516:F517"/>
    <mergeCell ref="G516:G517"/>
    <mergeCell ref="H516:H517"/>
    <mergeCell ref="I516:I517"/>
    <mergeCell ref="J516:J517"/>
    <mergeCell ref="A498:B498"/>
    <mergeCell ref="A501:O509"/>
    <mergeCell ref="A515:B517"/>
    <mergeCell ref="C515:D515"/>
    <mergeCell ref="E515:F515"/>
    <mergeCell ref="G515:L515"/>
    <mergeCell ref="M515:P515"/>
    <mergeCell ref="K516:L516"/>
    <mergeCell ref="M516:N516"/>
    <mergeCell ref="O516:P516"/>
    <mergeCell ref="Q549:V549"/>
    <mergeCell ref="W549:Y549"/>
    <mergeCell ref="C550:C551"/>
    <mergeCell ref="D550:D551"/>
    <mergeCell ref="E550:E551"/>
    <mergeCell ref="F550:F551"/>
    <mergeCell ref="G550:G551"/>
    <mergeCell ref="H550:H551"/>
    <mergeCell ref="I550:I551"/>
    <mergeCell ref="J550:J551"/>
    <mergeCell ref="A518:B518"/>
    <mergeCell ref="C519:C531"/>
    <mergeCell ref="D519:D531"/>
    <mergeCell ref="A532:B532"/>
    <mergeCell ref="A535:O543"/>
    <mergeCell ref="A549:B551"/>
    <mergeCell ref="C549:D549"/>
    <mergeCell ref="E549:F549"/>
    <mergeCell ref="G549:L549"/>
    <mergeCell ref="M549:P549"/>
    <mergeCell ref="A566:B566"/>
    <mergeCell ref="A569:O577"/>
    <mergeCell ref="A583:B585"/>
    <mergeCell ref="C583:D583"/>
    <mergeCell ref="E583:F583"/>
    <mergeCell ref="G583:L583"/>
    <mergeCell ref="M583:P583"/>
    <mergeCell ref="K584:L584"/>
    <mergeCell ref="M584:N584"/>
    <mergeCell ref="O584:P584"/>
    <mergeCell ref="W550:W551"/>
    <mergeCell ref="X550:X551"/>
    <mergeCell ref="Y550:Y551"/>
    <mergeCell ref="A552:B552"/>
    <mergeCell ref="C553:C565"/>
    <mergeCell ref="D553:D565"/>
    <mergeCell ref="K550:L550"/>
    <mergeCell ref="M550:N550"/>
    <mergeCell ref="O550:P550"/>
    <mergeCell ref="Q550:R550"/>
    <mergeCell ref="S550:T550"/>
    <mergeCell ref="U550:V550"/>
    <mergeCell ref="A586:B586"/>
    <mergeCell ref="C587:C599"/>
    <mergeCell ref="D587:D599"/>
    <mergeCell ref="A600:B600"/>
    <mergeCell ref="A603:O611"/>
    <mergeCell ref="A617:B619"/>
    <mergeCell ref="C617:D617"/>
    <mergeCell ref="E617:F617"/>
    <mergeCell ref="G617:L617"/>
    <mergeCell ref="M617:P617"/>
    <mergeCell ref="Q584:R584"/>
    <mergeCell ref="S584:T584"/>
    <mergeCell ref="U584:V584"/>
    <mergeCell ref="W584:W585"/>
    <mergeCell ref="X584:X585"/>
    <mergeCell ref="Y584:Y585"/>
    <mergeCell ref="Q583:V583"/>
    <mergeCell ref="W583:Y583"/>
    <mergeCell ref="C584:C585"/>
    <mergeCell ref="D584:D585"/>
    <mergeCell ref="E584:E585"/>
    <mergeCell ref="F584:F585"/>
    <mergeCell ref="G584:G585"/>
    <mergeCell ref="H584:H585"/>
    <mergeCell ref="I584:I585"/>
    <mergeCell ref="J584:J585"/>
    <mergeCell ref="W618:W619"/>
    <mergeCell ref="X618:X619"/>
    <mergeCell ref="Y618:Y619"/>
    <mergeCell ref="A620:B620"/>
    <mergeCell ref="C621:C633"/>
    <mergeCell ref="D621:D633"/>
    <mergeCell ref="K618:L618"/>
    <mergeCell ref="M618:N618"/>
    <mergeCell ref="O618:P618"/>
    <mergeCell ref="Q618:R618"/>
    <mergeCell ref="S618:T618"/>
    <mergeCell ref="U618:V618"/>
    <mergeCell ref="Q617:V617"/>
    <mergeCell ref="W617:Y617"/>
    <mergeCell ref="C618:C619"/>
    <mergeCell ref="D618:D619"/>
    <mergeCell ref="E618:E619"/>
    <mergeCell ref="F618:F619"/>
    <mergeCell ref="G618:G619"/>
    <mergeCell ref="H618:H619"/>
    <mergeCell ref="I618:I619"/>
    <mergeCell ref="J618:J619"/>
    <mergeCell ref="Q652:R652"/>
    <mergeCell ref="S652:T652"/>
    <mergeCell ref="U652:V652"/>
    <mergeCell ref="W652:W653"/>
    <mergeCell ref="X652:X653"/>
    <mergeCell ref="Y652:Y653"/>
    <mergeCell ref="Q651:V651"/>
    <mergeCell ref="W651:Y651"/>
    <mergeCell ref="C652:C653"/>
    <mergeCell ref="D652:D653"/>
    <mergeCell ref="E652:E653"/>
    <mergeCell ref="F652:F653"/>
    <mergeCell ref="G652:G653"/>
    <mergeCell ref="H652:H653"/>
    <mergeCell ref="I652:I653"/>
    <mergeCell ref="J652:J653"/>
    <mergeCell ref="A634:B634"/>
    <mergeCell ref="A637:O645"/>
    <mergeCell ref="A651:B653"/>
    <mergeCell ref="C651:D651"/>
    <mergeCell ref="E651:F651"/>
    <mergeCell ref="G651:L651"/>
    <mergeCell ref="M651:P651"/>
    <mergeCell ref="K652:L652"/>
    <mergeCell ref="M652:N652"/>
    <mergeCell ref="O652:P652"/>
    <mergeCell ref="Q685:V685"/>
    <mergeCell ref="W685:Y685"/>
    <mergeCell ref="C686:C687"/>
    <mergeCell ref="D686:D687"/>
    <mergeCell ref="E686:E687"/>
    <mergeCell ref="F686:F687"/>
    <mergeCell ref="G686:G687"/>
    <mergeCell ref="H686:H687"/>
    <mergeCell ref="I686:I687"/>
    <mergeCell ref="J686:J687"/>
    <mergeCell ref="A654:B654"/>
    <mergeCell ref="C655:C667"/>
    <mergeCell ref="D655:D667"/>
    <mergeCell ref="A668:B668"/>
    <mergeCell ref="A671:O679"/>
    <mergeCell ref="A685:B687"/>
    <mergeCell ref="C685:D685"/>
    <mergeCell ref="E685:F685"/>
    <mergeCell ref="G685:L685"/>
    <mergeCell ref="M685:P685"/>
    <mergeCell ref="A702:B702"/>
    <mergeCell ref="A705:O713"/>
    <mergeCell ref="A719:B721"/>
    <mergeCell ref="C719:D719"/>
    <mergeCell ref="E719:F719"/>
    <mergeCell ref="G719:L719"/>
    <mergeCell ref="M719:P719"/>
    <mergeCell ref="K720:L720"/>
    <mergeCell ref="M720:N720"/>
    <mergeCell ref="O720:P720"/>
    <mergeCell ref="W686:W687"/>
    <mergeCell ref="X686:X687"/>
    <mergeCell ref="Y686:Y687"/>
    <mergeCell ref="A688:B688"/>
    <mergeCell ref="C689:C701"/>
    <mergeCell ref="D689:D701"/>
    <mergeCell ref="K686:L686"/>
    <mergeCell ref="M686:N686"/>
    <mergeCell ref="O686:P686"/>
    <mergeCell ref="Q686:R686"/>
    <mergeCell ref="S686:T686"/>
    <mergeCell ref="U686:V686"/>
    <mergeCell ref="A722:B722"/>
    <mergeCell ref="C723:C735"/>
    <mergeCell ref="D723:D735"/>
    <mergeCell ref="A736:B736"/>
    <mergeCell ref="A739:O747"/>
    <mergeCell ref="A753:B755"/>
    <mergeCell ref="C753:D753"/>
    <mergeCell ref="E753:F753"/>
    <mergeCell ref="G753:L753"/>
    <mergeCell ref="M753:P753"/>
    <mergeCell ref="Q720:R720"/>
    <mergeCell ref="S720:T720"/>
    <mergeCell ref="U720:V720"/>
    <mergeCell ref="W720:W721"/>
    <mergeCell ref="X720:X721"/>
    <mergeCell ref="Y720:Y721"/>
    <mergeCell ref="Q719:V719"/>
    <mergeCell ref="W719:Y719"/>
    <mergeCell ref="C720:C721"/>
    <mergeCell ref="D720:D721"/>
    <mergeCell ref="E720:E721"/>
    <mergeCell ref="F720:F721"/>
    <mergeCell ref="G720:G721"/>
    <mergeCell ref="H720:H721"/>
    <mergeCell ref="I720:I721"/>
    <mergeCell ref="J720:J721"/>
    <mergeCell ref="W754:W755"/>
    <mergeCell ref="X754:X755"/>
    <mergeCell ref="Y754:Y755"/>
    <mergeCell ref="A756:B756"/>
    <mergeCell ref="C757:C769"/>
    <mergeCell ref="D757:D769"/>
    <mergeCell ref="K754:L754"/>
    <mergeCell ref="M754:N754"/>
    <mergeCell ref="O754:P754"/>
    <mergeCell ref="Q754:R754"/>
    <mergeCell ref="S754:T754"/>
    <mergeCell ref="U754:V754"/>
    <mergeCell ref="Q753:V753"/>
    <mergeCell ref="W753:Y753"/>
    <mergeCell ref="C754:C755"/>
    <mergeCell ref="D754:D755"/>
    <mergeCell ref="E754:E755"/>
    <mergeCell ref="F754:F755"/>
    <mergeCell ref="G754:G755"/>
    <mergeCell ref="H754:H755"/>
    <mergeCell ref="I754:I755"/>
    <mergeCell ref="J754:J755"/>
    <mergeCell ref="Q788:R788"/>
    <mergeCell ref="S788:T788"/>
    <mergeCell ref="U788:V788"/>
    <mergeCell ref="W788:W789"/>
    <mergeCell ref="X788:X789"/>
    <mergeCell ref="Y788:Y789"/>
    <mergeCell ref="Q787:V787"/>
    <mergeCell ref="W787:Y787"/>
    <mergeCell ref="C788:C789"/>
    <mergeCell ref="D788:D789"/>
    <mergeCell ref="E788:E789"/>
    <mergeCell ref="F788:F789"/>
    <mergeCell ref="G788:G789"/>
    <mergeCell ref="H788:H789"/>
    <mergeCell ref="I788:I789"/>
    <mergeCell ref="J788:J789"/>
    <mergeCell ref="A770:B770"/>
    <mergeCell ref="A773:O781"/>
    <mergeCell ref="A787:B789"/>
    <mergeCell ref="C787:D787"/>
    <mergeCell ref="E787:F787"/>
    <mergeCell ref="G787:L787"/>
    <mergeCell ref="M787:P787"/>
    <mergeCell ref="K788:L788"/>
    <mergeCell ref="M788:N788"/>
    <mergeCell ref="O788:P788"/>
    <mergeCell ref="Q821:V821"/>
    <mergeCell ref="W821:Y821"/>
    <mergeCell ref="C822:C823"/>
    <mergeCell ref="D822:D823"/>
    <mergeCell ref="E822:E823"/>
    <mergeCell ref="F822:F823"/>
    <mergeCell ref="G822:G823"/>
    <mergeCell ref="H822:H823"/>
    <mergeCell ref="I822:I823"/>
    <mergeCell ref="J822:J823"/>
    <mergeCell ref="A790:B790"/>
    <mergeCell ref="C791:C803"/>
    <mergeCell ref="D791:D803"/>
    <mergeCell ref="A804:B804"/>
    <mergeCell ref="A807:O815"/>
    <mergeCell ref="A821:B823"/>
    <mergeCell ref="C821:D821"/>
    <mergeCell ref="E821:F821"/>
    <mergeCell ref="G821:L821"/>
    <mergeCell ref="M821:P821"/>
    <mergeCell ref="A838:B838"/>
    <mergeCell ref="A841:O849"/>
    <mergeCell ref="A855:B857"/>
    <mergeCell ref="C855:D855"/>
    <mergeCell ref="E855:F855"/>
    <mergeCell ref="G855:L855"/>
    <mergeCell ref="M855:P855"/>
    <mergeCell ref="K856:L856"/>
    <mergeCell ref="M856:N856"/>
    <mergeCell ref="O856:P856"/>
    <mergeCell ref="W822:W823"/>
    <mergeCell ref="X822:X823"/>
    <mergeCell ref="Y822:Y823"/>
    <mergeCell ref="A824:B824"/>
    <mergeCell ref="C825:C837"/>
    <mergeCell ref="D825:D837"/>
    <mergeCell ref="K822:L822"/>
    <mergeCell ref="M822:N822"/>
    <mergeCell ref="O822:P822"/>
    <mergeCell ref="Q822:R822"/>
    <mergeCell ref="S822:T822"/>
    <mergeCell ref="U822:V822"/>
    <mergeCell ref="A858:B858"/>
    <mergeCell ref="C859:C871"/>
    <mergeCell ref="D859:D871"/>
    <mergeCell ref="A872:B872"/>
    <mergeCell ref="A875:O883"/>
    <mergeCell ref="A889:B891"/>
    <mergeCell ref="C889:D889"/>
    <mergeCell ref="E889:F889"/>
    <mergeCell ref="G889:L889"/>
    <mergeCell ref="M889:P889"/>
    <mergeCell ref="Q856:R856"/>
    <mergeCell ref="S856:T856"/>
    <mergeCell ref="U856:V856"/>
    <mergeCell ref="W856:W857"/>
    <mergeCell ref="X856:X857"/>
    <mergeCell ref="Y856:Y857"/>
    <mergeCell ref="Q855:V855"/>
    <mergeCell ref="W855:Y855"/>
    <mergeCell ref="C856:C857"/>
    <mergeCell ref="D856:D857"/>
    <mergeCell ref="E856:E857"/>
    <mergeCell ref="F856:F857"/>
    <mergeCell ref="G856:G857"/>
    <mergeCell ref="H856:H857"/>
    <mergeCell ref="I856:I857"/>
    <mergeCell ref="J856:J857"/>
    <mergeCell ref="W890:W891"/>
    <mergeCell ref="X890:X891"/>
    <mergeCell ref="Y890:Y891"/>
    <mergeCell ref="A892:B892"/>
    <mergeCell ref="C893:C905"/>
    <mergeCell ref="D893:D905"/>
    <mergeCell ref="K890:L890"/>
    <mergeCell ref="M890:N890"/>
    <mergeCell ref="O890:P890"/>
    <mergeCell ref="Q890:R890"/>
    <mergeCell ref="S890:T890"/>
    <mergeCell ref="U890:V890"/>
    <mergeCell ref="Q889:V889"/>
    <mergeCell ref="W889:Y889"/>
    <mergeCell ref="C890:C891"/>
    <mergeCell ref="D890:D891"/>
    <mergeCell ref="E890:E891"/>
    <mergeCell ref="F890:F891"/>
    <mergeCell ref="G890:G891"/>
    <mergeCell ref="H890:H891"/>
    <mergeCell ref="I890:I891"/>
    <mergeCell ref="J890:J891"/>
    <mergeCell ref="Q924:R924"/>
    <mergeCell ref="S924:T924"/>
    <mergeCell ref="U924:V924"/>
    <mergeCell ref="W924:W925"/>
    <mergeCell ref="X924:X925"/>
    <mergeCell ref="Y924:Y925"/>
    <mergeCell ref="Q923:V923"/>
    <mergeCell ref="W923:Y923"/>
    <mergeCell ref="C924:C925"/>
    <mergeCell ref="D924:D925"/>
    <mergeCell ref="E924:E925"/>
    <mergeCell ref="F924:F925"/>
    <mergeCell ref="G924:G925"/>
    <mergeCell ref="H924:H925"/>
    <mergeCell ref="I924:I925"/>
    <mergeCell ref="J924:J925"/>
    <mergeCell ref="A906:B906"/>
    <mergeCell ref="A909:O917"/>
    <mergeCell ref="A923:B925"/>
    <mergeCell ref="C923:D923"/>
    <mergeCell ref="E923:F923"/>
    <mergeCell ref="G923:L923"/>
    <mergeCell ref="M923:P923"/>
    <mergeCell ref="K924:L924"/>
    <mergeCell ref="M924:N924"/>
    <mergeCell ref="O924:P924"/>
    <mergeCell ref="Q957:V957"/>
    <mergeCell ref="W957:Y957"/>
    <mergeCell ref="C958:C959"/>
    <mergeCell ref="D958:D959"/>
    <mergeCell ref="E958:E959"/>
    <mergeCell ref="F958:F959"/>
    <mergeCell ref="G958:G959"/>
    <mergeCell ref="H958:H959"/>
    <mergeCell ref="I958:I959"/>
    <mergeCell ref="J958:J959"/>
    <mergeCell ref="A926:B926"/>
    <mergeCell ref="C927:C939"/>
    <mergeCell ref="D927:D939"/>
    <mergeCell ref="A940:B940"/>
    <mergeCell ref="A943:O951"/>
    <mergeCell ref="A957:B959"/>
    <mergeCell ref="C957:D957"/>
    <mergeCell ref="E957:F957"/>
    <mergeCell ref="G957:L957"/>
    <mergeCell ref="M957:P957"/>
    <mergeCell ref="A974:B974"/>
    <mergeCell ref="A977:O985"/>
    <mergeCell ref="A991:B993"/>
    <mergeCell ref="C991:D991"/>
    <mergeCell ref="E991:F991"/>
    <mergeCell ref="G991:L991"/>
    <mergeCell ref="M991:P991"/>
    <mergeCell ref="K992:L992"/>
    <mergeCell ref="M992:N992"/>
    <mergeCell ref="O992:P992"/>
    <mergeCell ref="W958:W959"/>
    <mergeCell ref="X958:X959"/>
    <mergeCell ref="Y958:Y959"/>
    <mergeCell ref="A960:B960"/>
    <mergeCell ref="C961:C973"/>
    <mergeCell ref="D961:D973"/>
    <mergeCell ref="K958:L958"/>
    <mergeCell ref="M958:N958"/>
    <mergeCell ref="O958:P958"/>
    <mergeCell ref="Q958:R958"/>
    <mergeCell ref="S958:T958"/>
    <mergeCell ref="U958:V958"/>
    <mergeCell ref="A994:B994"/>
    <mergeCell ref="C995:C1007"/>
    <mergeCell ref="D995:D1007"/>
    <mergeCell ref="A1008:B1008"/>
    <mergeCell ref="A1011:O1019"/>
    <mergeCell ref="A1025:B1027"/>
    <mergeCell ref="C1025:D1025"/>
    <mergeCell ref="E1025:F1025"/>
    <mergeCell ref="G1025:L1025"/>
    <mergeCell ref="M1025:P1025"/>
    <mergeCell ref="Q992:R992"/>
    <mergeCell ref="S992:T992"/>
    <mergeCell ref="U992:V992"/>
    <mergeCell ref="W992:W993"/>
    <mergeCell ref="X992:X993"/>
    <mergeCell ref="Y992:Y993"/>
    <mergeCell ref="Q991:V991"/>
    <mergeCell ref="W991:Y991"/>
    <mergeCell ref="C992:C993"/>
    <mergeCell ref="D992:D993"/>
    <mergeCell ref="E992:E993"/>
    <mergeCell ref="F992:F993"/>
    <mergeCell ref="G992:G993"/>
    <mergeCell ref="H992:H993"/>
    <mergeCell ref="I992:I993"/>
    <mergeCell ref="J992:J993"/>
    <mergeCell ref="W1026:W1027"/>
    <mergeCell ref="X1026:X1027"/>
    <mergeCell ref="Y1026:Y1027"/>
    <mergeCell ref="A1028:B1028"/>
    <mergeCell ref="C1029:C1041"/>
    <mergeCell ref="D1029:D1041"/>
    <mergeCell ref="K1026:L1026"/>
    <mergeCell ref="M1026:N1026"/>
    <mergeCell ref="O1026:P1026"/>
    <mergeCell ref="Q1026:R1026"/>
    <mergeCell ref="S1026:T1026"/>
    <mergeCell ref="U1026:V1026"/>
    <mergeCell ref="Q1025:V1025"/>
    <mergeCell ref="W1025:Y1025"/>
    <mergeCell ref="C1026:C1027"/>
    <mergeCell ref="D1026:D1027"/>
    <mergeCell ref="E1026:E1027"/>
    <mergeCell ref="F1026:F1027"/>
    <mergeCell ref="G1026:G1027"/>
    <mergeCell ref="H1026:H1027"/>
    <mergeCell ref="I1026:I1027"/>
    <mergeCell ref="J1026:J1027"/>
    <mergeCell ref="Q1060:R1060"/>
    <mergeCell ref="S1060:T1060"/>
    <mergeCell ref="U1060:V1060"/>
    <mergeCell ref="W1060:W1061"/>
    <mergeCell ref="X1060:X1061"/>
    <mergeCell ref="Y1060:Y1061"/>
    <mergeCell ref="Q1059:V1059"/>
    <mergeCell ref="W1059:Y1059"/>
    <mergeCell ref="C1060:C1061"/>
    <mergeCell ref="D1060:D1061"/>
    <mergeCell ref="E1060:E1061"/>
    <mergeCell ref="F1060:F1061"/>
    <mergeCell ref="G1060:G1061"/>
    <mergeCell ref="H1060:H1061"/>
    <mergeCell ref="I1060:I1061"/>
    <mergeCell ref="J1060:J1061"/>
    <mergeCell ref="A1042:B1042"/>
    <mergeCell ref="A1045:O1053"/>
    <mergeCell ref="A1059:B1061"/>
    <mergeCell ref="C1059:D1059"/>
    <mergeCell ref="E1059:F1059"/>
    <mergeCell ref="G1059:L1059"/>
    <mergeCell ref="M1059:P1059"/>
    <mergeCell ref="K1060:L1060"/>
    <mergeCell ref="M1060:N1060"/>
    <mergeCell ref="O1060:P1060"/>
    <mergeCell ref="Q1093:V1093"/>
    <mergeCell ref="W1093:Y1093"/>
    <mergeCell ref="C1094:C1095"/>
    <mergeCell ref="D1094:D1095"/>
    <mergeCell ref="E1094:E1095"/>
    <mergeCell ref="F1094:F1095"/>
    <mergeCell ref="G1094:G1095"/>
    <mergeCell ref="H1094:H1095"/>
    <mergeCell ref="I1094:I1095"/>
    <mergeCell ref="J1094:J1095"/>
    <mergeCell ref="A1062:B1062"/>
    <mergeCell ref="C1063:C1075"/>
    <mergeCell ref="D1063:D1075"/>
    <mergeCell ref="A1076:B1076"/>
    <mergeCell ref="A1079:O1087"/>
    <mergeCell ref="A1093:B1095"/>
    <mergeCell ref="C1093:D1093"/>
    <mergeCell ref="E1093:F1093"/>
    <mergeCell ref="G1093:L1093"/>
    <mergeCell ref="M1093:P1093"/>
    <mergeCell ref="A1110:B1110"/>
    <mergeCell ref="A1113:O1121"/>
    <mergeCell ref="A1127:B1129"/>
    <mergeCell ref="C1127:D1127"/>
    <mergeCell ref="E1127:F1127"/>
    <mergeCell ref="G1127:L1127"/>
    <mergeCell ref="M1127:P1127"/>
    <mergeCell ref="K1128:L1128"/>
    <mergeCell ref="M1128:N1128"/>
    <mergeCell ref="O1128:P1128"/>
    <mergeCell ref="W1094:W1095"/>
    <mergeCell ref="X1094:X1095"/>
    <mergeCell ref="Y1094:Y1095"/>
    <mergeCell ref="A1096:B1096"/>
    <mergeCell ref="C1097:C1109"/>
    <mergeCell ref="D1097:D1109"/>
    <mergeCell ref="K1094:L1094"/>
    <mergeCell ref="M1094:N1094"/>
    <mergeCell ref="O1094:P1094"/>
    <mergeCell ref="Q1094:R1094"/>
    <mergeCell ref="S1094:T1094"/>
    <mergeCell ref="U1094:V1094"/>
    <mergeCell ref="A1130:B1130"/>
    <mergeCell ref="C1131:C1143"/>
    <mergeCell ref="D1131:D1143"/>
    <mergeCell ref="A1144:B1144"/>
    <mergeCell ref="A1147:O1155"/>
    <mergeCell ref="A1161:B1163"/>
    <mergeCell ref="C1161:D1161"/>
    <mergeCell ref="E1161:F1161"/>
    <mergeCell ref="G1161:L1161"/>
    <mergeCell ref="M1161:P1161"/>
    <mergeCell ref="Q1128:R1128"/>
    <mergeCell ref="S1128:T1128"/>
    <mergeCell ref="U1128:V1128"/>
    <mergeCell ref="W1128:W1129"/>
    <mergeCell ref="X1128:X1129"/>
    <mergeCell ref="Y1128:Y1129"/>
    <mergeCell ref="Q1127:V1127"/>
    <mergeCell ref="W1127:Y1127"/>
    <mergeCell ref="C1128:C1129"/>
    <mergeCell ref="D1128:D1129"/>
    <mergeCell ref="E1128:E1129"/>
    <mergeCell ref="F1128:F1129"/>
    <mergeCell ref="G1128:G1129"/>
    <mergeCell ref="H1128:H1129"/>
    <mergeCell ref="I1128:I1129"/>
    <mergeCell ref="J1128:J1129"/>
    <mergeCell ref="W1162:W1163"/>
    <mergeCell ref="X1162:X1163"/>
    <mergeCell ref="Y1162:Y1163"/>
    <mergeCell ref="A1164:B1164"/>
    <mergeCell ref="C1165:C1177"/>
    <mergeCell ref="D1165:D1177"/>
    <mergeCell ref="K1162:L1162"/>
    <mergeCell ref="M1162:N1162"/>
    <mergeCell ref="O1162:P1162"/>
    <mergeCell ref="Q1162:R1162"/>
    <mergeCell ref="S1162:T1162"/>
    <mergeCell ref="U1162:V1162"/>
    <mergeCell ref="Q1161:V1161"/>
    <mergeCell ref="W1161:Y1161"/>
    <mergeCell ref="C1162:C1163"/>
    <mergeCell ref="D1162:D1163"/>
    <mergeCell ref="E1162:E1163"/>
    <mergeCell ref="F1162:F1163"/>
    <mergeCell ref="G1162:G1163"/>
    <mergeCell ref="H1162:H1163"/>
    <mergeCell ref="I1162:I1163"/>
    <mergeCell ref="J1162:J1163"/>
    <mergeCell ref="Q1196:R1196"/>
    <mergeCell ref="S1196:T1196"/>
    <mergeCell ref="U1196:V1196"/>
    <mergeCell ref="W1196:W1197"/>
    <mergeCell ref="X1196:X1197"/>
    <mergeCell ref="Y1196:Y1197"/>
    <mergeCell ref="Q1195:V1195"/>
    <mergeCell ref="W1195:Y1195"/>
    <mergeCell ref="C1196:C1197"/>
    <mergeCell ref="D1196:D1197"/>
    <mergeCell ref="E1196:E1197"/>
    <mergeCell ref="F1196:F1197"/>
    <mergeCell ref="G1196:G1197"/>
    <mergeCell ref="H1196:H1197"/>
    <mergeCell ref="I1196:I1197"/>
    <mergeCell ref="J1196:J1197"/>
    <mergeCell ref="A1178:B1178"/>
    <mergeCell ref="A1181:O1189"/>
    <mergeCell ref="A1195:B1197"/>
    <mergeCell ref="C1195:D1195"/>
    <mergeCell ref="E1195:F1195"/>
    <mergeCell ref="G1195:L1195"/>
    <mergeCell ref="M1195:P1195"/>
    <mergeCell ref="K1196:L1196"/>
    <mergeCell ref="M1196:N1196"/>
    <mergeCell ref="O1196:P1196"/>
    <mergeCell ref="Q1229:V1229"/>
    <mergeCell ref="W1229:Y1229"/>
    <mergeCell ref="C1230:C1231"/>
    <mergeCell ref="D1230:D1231"/>
    <mergeCell ref="E1230:E1231"/>
    <mergeCell ref="F1230:F1231"/>
    <mergeCell ref="G1230:G1231"/>
    <mergeCell ref="H1230:H1231"/>
    <mergeCell ref="I1230:I1231"/>
    <mergeCell ref="J1230:J1231"/>
    <mergeCell ref="A1198:B1198"/>
    <mergeCell ref="C1199:C1211"/>
    <mergeCell ref="D1199:D1211"/>
    <mergeCell ref="A1212:B1212"/>
    <mergeCell ref="A1215:O1223"/>
    <mergeCell ref="A1229:B1231"/>
    <mergeCell ref="C1229:D1229"/>
    <mergeCell ref="E1229:F1229"/>
    <mergeCell ref="G1229:L1229"/>
    <mergeCell ref="M1229:P1229"/>
    <mergeCell ref="A1246:B1246"/>
    <mergeCell ref="A1249:O1257"/>
    <mergeCell ref="A1263:B1265"/>
    <mergeCell ref="C1263:D1263"/>
    <mergeCell ref="E1263:F1263"/>
    <mergeCell ref="G1263:L1263"/>
    <mergeCell ref="M1263:P1263"/>
    <mergeCell ref="K1264:L1264"/>
    <mergeCell ref="M1264:N1264"/>
    <mergeCell ref="O1264:P1264"/>
    <mergeCell ref="W1230:W1231"/>
    <mergeCell ref="X1230:X1231"/>
    <mergeCell ref="Y1230:Y1231"/>
    <mergeCell ref="A1232:B1232"/>
    <mergeCell ref="C1233:C1245"/>
    <mergeCell ref="D1233:D1245"/>
    <mergeCell ref="K1230:L1230"/>
    <mergeCell ref="M1230:N1230"/>
    <mergeCell ref="O1230:P1230"/>
    <mergeCell ref="Q1230:R1230"/>
    <mergeCell ref="S1230:T1230"/>
    <mergeCell ref="U1230:V1230"/>
    <mergeCell ref="A1266:B1266"/>
    <mergeCell ref="C1267:C1279"/>
    <mergeCell ref="D1267:D1279"/>
    <mergeCell ref="A1280:B1280"/>
    <mergeCell ref="A1283:O1291"/>
    <mergeCell ref="A1297:B1299"/>
    <mergeCell ref="C1297:D1297"/>
    <mergeCell ref="E1297:F1297"/>
    <mergeCell ref="G1297:L1297"/>
    <mergeCell ref="M1297:P1297"/>
    <mergeCell ref="Q1264:R1264"/>
    <mergeCell ref="S1264:T1264"/>
    <mergeCell ref="U1264:V1264"/>
    <mergeCell ref="W1264:W1265"/>
    <mergeCell ref="X1264:X1265"/>
    <mergeCell ref="Y1264:Y1265"/>
    <mergeCell ref="Q1263:V1263"/>
    <mergeCell ref="W1263:Y1263"/>
    <mergeCell ref="C1264:C1265"/>
    <mergeCell ref="D1264:D1265"/>
    <mergeCell ref="E1264:E1265"/>
    <mergeCell ref="F1264:F1265"/>
    <mergeCell ref="G1264:G1265"/>
    <mergeCell ref="H1264:H1265"/>
    <mergeCell ref="I1264:I1265"/>
    <mergeCell ref="J1264:J1265"/>
    <mergeCell ref="A1314:B1314"/>
    <mergeCell ref="A1317:O1325"/>
    <mergeCell ref="W1298:W1299"/>
    <mergeCell ref="X1298:X1299"/>
    <mergeCell ref="Y1298:Y1299"/>
    <mergeCell ref="A1300:B1300"/>
    <mergeCell ref="C1301:C1313"/>
    <mergeCell ref="D1301:D1313"/>
    <mergeCell ref="K1298:L1298"/>
    <mergeCell ref="M1298:N1298"/>
    <mergeCell ref="O1298:P1298"/>
    <mergeCell ref="Q1298:R1298"/>
    <mergeCell ref="S1298:T1298"/>
    <mergeCell ref="U1298:V1298"/>
    <mergeCell ref="Q1297:V1297"/>
    <mergeCell ref="W1297:Y1297"/>
    <mergeCell ref="C1298:C1299"/>
    <mergeCell ref="D1298:D1299"/>
    <mergeCell ref="E1298:E1299"/>
    <mergeCell ref="F1298:F1299"/>
    <mergeCell ref="G1298:G1299"/>
    <mergeCell ref="H1298:H1299"/>
    <mergeCell ref="I1298:I1299"/>
    <mergeCell ref="J1298:J129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C9D80-4FC4-40C8-8FBB-B5F1E18C74D2}">
  <dimension ref="A1:AH242"/>
  <sheetViews>
    <sheetView workbookViewId="0">
      <selection sqref="A1:XFD1048576"/>
    </sheetView>
  </sheetViews>
  <sheetFormatPr defaultRowHeight="15" x14ac:dyDescent="0.25"/>
  <cols>
    <col min="3" max="3" width="55.5703125" customWidth="1"/>
    <col min="4" max="4" width="10" customWidth="1"/>
    <col min="5" max="5" width="55.5703125" customWidth="1"/>
    <col min="6" max="6" width="15.140625" customWidth="1"/>
    <col min="7" max="7" width="19.85546875" customWidth="1"/>
    <col min="8" max="8" width="14.5703125" customWidth="1"/>
    <col min="9" max="9" width="18.5703125" customWidth="1"/>
    <col min="10" max="10" width="16" customWidth="1"/>
    <col min="11" max="11" width="20.7109375" customWidth="1"/>
    <col min="12" max="12" width="16" customWidth="1"/>
    <col min="13" max="13" width="20.5703125" customWidth="1"/>
    <col min="14" max="14" width="20.85546875" customWidth="1"/>
    <col min="15" max="15" width="20.140625" customWidth="1"/>
    <col min="16" max="31" width="19.42578125" customWidth="1"/>
    <col min="32" max="32" width="20.42578125" customWidth="1"/>
    <col min="33" max="34" width="19.42578125" customWidth="1"/>
    <col min="35" max="35" width="23.42578125" customWidth="1"/>
  </cols>
  <sheetData>
    <row r="1" spans="1:34" ht="15" customHeight="1" x14ac:dyDescent="0.25">
      <c r="A1" s="1"/>
      <c r="B1" s="1"/>
      <c r="C1" s="2"/>
      <c r="D1" s="2"/>
      <c r="E1" s="2"/>
      <c r="F1" s="184" t="s">
        <v>0</v>
      </c>
      <c r="G1" s="185"/>
      <c r="H1" s="186" t="s">
        <v>1</v>
      </c>
      <c r="I1" s="187"/>
      <c r="J1" s="187"/>
      <c r="K1" s="188"/>
      <c r="L1" s="189" t="s">
        <v>2</v>
      </c>
      <c r="M1" s="190"/>
      <c r="N1" s="191" t="s">
        <v>3</v>
      </c>
      <c r="O1" s="192"/>
      <c r="P1" s="192"/>
      <c r="Q1" s="193"/>
      <c r="R1" s="194" t="s">
        <v>4</v>
      </c>
      <c r="S1" s="195"/>
      <c r="T1" s="195"/>
      <c r="U1" s="196"/>
      <c r="V1" s="182" t="s">
        <v>2</v>
      </c>
      <c r="W1" s="183"/>
    </row>
    <row r="2" spans="1:34" ht="75" x14ac:dyDescent="0.25">
      <c r="A2" s="3" t="s">
        <v>5</v>
      </c>
      <c r="B2" s="4" t="s">
        <v>6</v>
      </c>
      <c r="C2" s="5" t="s">
        <v>7</v>
      </c>
      <c r="D2" s="6" t="s">
        <v>8</v>
      </c>
      <c r="E2" s="5" t="s">
        <v>9</v>
      </c>
      <c r="F2" s="7" t="s">
        <v>10</v>
      </c>
      <c r="G2" s="7" t="s">
        <v>11</v>
      </c>
      <c r="H2" s="8" t="s">
        <v>12</v>
      </c>
      <c r="I2" s="8" t="s">
        <v>13</v>
      </c>
      <c r="J2" s="8" t="s">
        <v>14</v>
      </c>
      <c r="K2" s="8" t="s">
        <v>15</v>
      </c>
      <c r="L2" s="9" t="s">
        <v>16</v>
      </c>
      <c r="M2" s="10" t="s">
        <v>17</v>
      </c>
      <c r="N2" s="11" t="s">
        <v>18</v>
      </c>
      <c r="O2" s="11" t="s">
        <v>19</v>
      </c>
      <c r="P2" s="11" t="s">
        <v>20</v>
      </c>
      <c r="Q2" s="12" t="s">
        <v>21</v>
      </c>
      <c r="R2" s="13" t="s">
        <v>12</v>
      </c>
      <c r="S2" s="13" t="s">
        <v>13</v>
      </c>
      <c r="T2" s="13" t="s">
        <v>22</v>
      </c>
      <c r="U2" s="13" t="s">
        <v>23</v>
      </c>
      <c r="V2" s="14" t="s">
        <v>24</v>
      </c>
      <c r="W2" s="15" t="s">
        <v>25</v>
      </c>
    </row>
    <row r="3" spans="1:34" x14ac:dyDescent="0.25">
      <c r="A3" s="16">
        <v>1</v>
      </c>
      <c r="B3" s="16">
        <v>8</v>
      </c>
      <c r="C3" s="16" t="s">
        <v>26</v>
      </c>
      <c r="D3" s="16">
        <v>18</v>
      </c>
      <c r="E3" s="16" t="s">
        <v>27</v>
      </c>
      <c r="F3" s="16">
        <v>0</v>
      </c>
      <c r="G3" s="16">
        <v>0</v>
      </c>
      <c r="H3" s="16">
        <v>0</v>
      </c>
      <c r="I3" s="16">
        <v>0</v>
      </c>
      <c r="J3" s="16">
        <v>24</v>
      </c>
      <c r="K3" s="16">
        <v>5241110</v>
      </c>
      <c r="L3" s="16">
        <v>24</v>
      </c>
      <c r="M3" s="16">
        <v>5241110</v>
      </c>
      <c r="N3" s="16">
        <v>0</v>
      </c>
      <c r="O3" s="16">
        <v>0</v>
      </c>
      <c r="P3" s="16">
        <v>3</v>
      </c>
      <c r="Q3" s="16">
        <v>836000</v>
      </c>
      <c r="R3" s="16">
        <v>0</v>
      </c>
      <c r="S3" s="16">
        <v>0</v>
      </c>
      <c r="T3" s="16">
        <v>22</v>
      </c>
      <c r="U3" s="16">
        <v>3455110</v>
      </c>
      <c r="V3" s="16">
        <v>22</v>
      </c>
      <c r="W3" s="16">
        <v>3455110</v>
      </c>
      <c r="X3" s="16"/>
      <c r="Y3" s="16"/>
      <c r="Z3" s="16"/>
      <c r="AA3" s="16"/>
      <c r="AB3" s="16"/>
      <c r="AC3" s="16"/>
      <c r="AD3" s="16"/>
      <c r="AE3" s="16"/>
      <c r="AF3" s="16"/>
      <c r="AG3" s="16"/>
      <c r="AH3" s="16"/>
    </row>
    <row r="4" spans="1:34" x14ac:dyDescent="0.25">
      <c r="B4">
        <v>14</v>
      </c>
      <c r="C4" t="s">
        <v>28</v>
      </c>
      <c r="D4">
        <v>18</v>
      </c>
      <c r="X4" t="s">
        <v>29</v>
      </c>
    </row>
    <row r="5" spans="1:34" x14ac:dyDescent="0.25">
      <c r="A5" s="16">
        <v>1</v>
      </c>
      <c r="B5" s="16">
        <v>3</v>
      </c>
      <c r="C5" s="16" t="s">
        <v>30</v>
      </c>
      <c r="D5" s="16">
        <v>38</v>
      </c>
      <c r="E5" s="16" t="s">
        <v>31</v>
      </c>
      <c r="F5" s="16">
        <v>2</v>
      </c>
      <c r="G5" s="16">
        <v>1779286.71</v>
      </c>
      <c r="H5" s="16">
        <v>0</v>
      </c>
      <c r="I5" s="16">
        <v>0</v>
      </c>
      <c r="J5" s="16">
        <v>5</v>
      </c>
      <c r="K5" s="16">
        <v>995394.12</v>
      </c>
      <c r="L5" s="16">
        <v>5</v>
      </c>
      <c r="M5" s="16">
        <v>995394.12</v>
      </c>
      <c r="N5" s="16">
        <v>0</v>
      </c>
      <c r="O5" s="16">
        <v>0</v>
      </c>
      <c r="P5" s="16">
        <v>0</v>
      </c>
      <c r="Q5" s="16">
        <v>0</v>
      </c>
      <c r="R5" s="16">
        <v>0</v>
      </c>
      <c r="S5" s="16">
        <v>0</v>
      </c>
      <c r="T5" s="16">
        <v>4</v>
      </c>
      <c r="U5" s="16">
        <v>445619.41000000003</v>
      </c>
      <c r="V5" s="16">
        <v>4</v>
      </c>
      <c r="W5" s="16">
        <v>445619.41</v>
      </c>
      <c r="X5" s="16"/>
      <c r="Y5" s="16"/>
      <c r="Z5" s="16"/>
      <c r="AA5" s="16"/>
      <c r="AB5" s="16"/>
      <c r="AC5" s="16"/>
      <c r="AD5" s="16"/>
      <c r="AE5" s="16"/>
      <c r="AF5" s="16"/>
      <c r="AG5" s="16"/>
      <c r="AH5" s="16"/>
    </row>
    <row r="6" spans="1:34" x14ac:dyDescent="0.25">
      <c r="A6" s="16">
        <v>2</v>
      </c>
      <c r="B6" s="16">
        <v>4</v>
      </c>
      <c r="C6" s="16" t="s">
        <v>32</v>
      </c>
      <c r="D6" s="16">
        <v>38</v>
      </c>
      <c r="E6" s="16" t="s">
        <v>31</v>
      </c>
      <c r="F6" s="16">
        <v>11</v>
      </c>
      <c r="G6" s="16">
        <v>1785497.84</v>
      </c>
      <c r="H6" s="16">
        <v>6</v>
      </c>
      <c r="I6" s="16">
        <v>747411.58</v>
      </c>
      <c r="J6" s="16">
        <v>1</v>
      </c>
      <c r="K6" s="16">
        <v>25600.17</v>
      </c>
      <c r="L6" s="16">
        <v>7</v>
      </c>
      <c r="M6" s="16">
        <v>773011.75</v>
      </c>
      <c r="N6" s="16">
        <v>2</v>
      </c>
      <c r="O6" s="16">
        <v>196027.68</v>
      </c>
      <c r="P6" s="16">
        <v>0</v>
      </c>
      <c r="Q6" s="16">
        <v>0</v>
      </c>
      <c r="R6" s="16">
        <v>4</v>
      </c>
      <c r="S6" s="16">
        <v>536300.68000000005</v>
      </c>
      <c r="T6" s="16">
        <v>1</v>
      </c>
      <c r="U6" s="16">
        <v>25600.17</v>
      </c>
      <c r="V6" s="16">
        <v>5</v>
      </c>
      <c r="W6" s="16">
        <v>561900.85</v>
      </c>
      <c r="X6" s="16"/>
      <c r="Y6" s="16"/>
      <c r="Z6" s="16"/>
      <c r="AA6" s="16"/>
      <c r="AB6" s="16"/>
      <c r="AC6" s="16"/>
      <c r="AD6" s="16"/>
      <c r="AE6" s="16"/>
      <c r="AF6" s="16"/>
      <c r="AG6" s="16"/>
      <c r="AH6" s="16"/>
    </row>
    <row r="7" spans="1:34" x14ac:dyDescent="0.25">
      <c r="A7" s="16">
        <v>3</v>
      </c>
      <c r="B7" s="16">
        <v>6</v>
      </c>
      <c r="C7" s="16" t="s">
        <v>33</v>
      </c>
      <c r="D7" s="16">
        <v>38</v>
      </c>
      <c r="E7" s="16" t="s">
        <v>31</v>
      </c>
      <c r="F7" s="16">
        <v>143</v>
      </c>
      <c r="G7" s="16">
        <v>38425551.520000003</v>
      </c>
      <c r="H7" s="16">
        <v>55</v>
      </c>
      <c r="I7" s="16">
        <v>11198739.42</v>
      </c>
      <c r="J7" s="16">
        <v>34</v>
      </c>
      <c r="K7" s="16">
        <v>10995341.380000001</v>
      </c>
      <c r="L7" s="16">
        <v>89</v>
      </c>
      <c r="M7" s="16">
        <v>22194080.800000001</v>
      </c>
      <c r="N7" s="16">
        <v>15</v>
      </c>
      <c r="O7" s="16">
        <v>3025198.91</v>
      </c>
      <c r="P7" s="16">
        <v>8</v>
      </c>
      <c r="Q7" s="16">
        <v>1350876.82</v>
      </c>
      <c r="R7" s="16">
        <v>40</v>
      </c>
      <c r="S7" s="16">
        <v>7603114.8799999999</v>
      </c>
      <c r="T7" s="16">
        <v>22</v>
      </c>
      <c r="U7" s="16">
        <v>5511520.6999999993</v>
      </c>
      <c r="V7" s="16">
        <v>62</v>
      </c>
      <c r="W7" s="16">
        <v>13114635.58</v>
      </c>
      <c r="X7" s="16"/>
      <c r="Y7" s="16"/>
      <c r="Z7" s="16"/>
      <c r="AA7" s="16"/>
      <c r="AB7" s="16"/>
      <c r="AC7" s="16"/>
      <c r="AD7" s="16"/>
      <c r="AE7" s="16"/>
      <c r="AF7" s="16"/>
      <c r="AG7" s="16"/>
      <c r="AH7" s="16"/>
    </row>
    <row r="8" spans="1:34" x14ac:dyDescent="0.25">
      <c r="A8" s="16">
        <v>4</v>
      </c>
      <c r="B8" s="16">
        <v>7</v>
      </c>
      <c r="C8" s="16" t="s">
        <v>34</v>
      </c>
      <c r="D8" s="16">
        <v>38</v>
      </c>
      <c r="E8" s="16" t="s">
        <v>31</v>
      </c>
      <c r="F8" s="16">
        <v>0</v>
      </c>
      <c r="G8" s="16">
        <v>0</v>
      </c>
      <c r="H8" s="16">
        <v>0</v>
      </c>
      <c r="I8" s="16">
        <v>0</v>
      </c>
      <c r="J8" s="16">
        <v>4</v>
      </c>
      <c r="K8" s="16">
        <v>473869.62</v>
      </c>
      <c r="L8" s="16">
        <v>4</v>
      </c>
      <c r="M8" s="16">
        <v>473869.62</v>
      </c>
      <c r="N8" s="16">
        <v>0</v>
      </c>
      <c r="O8" s="16">
        <v>0</v>
      </c>
      <c r="P8" s="16">
        <v>0</v>
      </c>
      <c r="Q8" s="16">
        <v>0</v>
      </c>
      <c r="R8" s="16">
        <v>0</v>
      </c>
      <c r="S8" s="16">
        <v>0</v>
      </c>
      <c r="T8" s="16">
        <v>3</v>
      </c>
      <c r="U8" s="16">
        <v>273869.62</v>
      </c>
      <c r="V8" s="16">
        <v>3</v>
      </c>
      <c r="W8" s="16">
        <v>273869.62</v>
      </c>
      <c r="X8" s="16"/>
      <c r="Y8" s="16"/>
      <c r="Z8" s="16"/>
      <c r="AA8" s="16"/>
      <c r="AB8" s="16"/>
      <c r="AC8" s="16"/>
      <c r="AD8" s="16"/>
      <c r="AE8" s="16"/>
      <c r="AF8" s="16"/>
      <c r="AG8" s="16"/>
      <c r="AH8" s="16"/>
    </row>
    <row r="9" spans="1:34" x14ac:dyDescent="0.25">
      <c r="A9" s="16">
        <v>5</v>
      </c>
      <c r="B9" s="16">
        <v>9</v>
      </c>
      <c r="C9" s="16" t="s">
        <v>35</v>
      </c>
      <c r="D9" s="16">
        <v>38</v>
      </c>
      <c r="E9" s="16" t="s">
        <v>31</v>
      </c>
      <c r="F9" s="16">
        <v>10</v>
      </c>
      <c r="G9" s="16">
        <v>2464965.9500000002</v>
      </c>
      <c r="H9" s="16">
        <v>3</v>
      </c>
      <c r="I9" s="16">
        <v>536720.55000000005</v>
      </c>
      <c r="J9" s="16">
        <v>3</v>
      </c>
      <c r="K9" s="16">
        <v>133466</v>
      </c>
      <c r="L9" s="16">
        <v>6</v>
      </c>
      <c r="M9" s="16">
        <v>670186.55000000005</v>
      </c>
      <c r="N9" s="16">
        <v>1</v>
      </c>
      <c r="O9" s="16">
        <v>181131</v>
      </c>
      <c r="P9" s="16">
        <v>1</v>
      </c>
      <c r="Q9" s="16">
        <v>71620.22</v>
      </c>
      <c r="R9" s="16">
        <v>2</v>
      </c>
      <c r="S9" s="16">
        <v>355579.65</v>
      </c>
      <c r="T9" s="16">
        <v>2</v>
      </c>
      <c r="U9" s="16">
        <v>33466</v>
      </c>
      <c r="V9" s="16">
        <v>4</v>
      </c>
      <c r="W9" s="16">
        <v>389045.65</v>
      </c>
      <c r="X9" s="16"/>
      <c r="Y9" s="16"/>
      <c r="Z9" s="16"/>
      <c r="AA9" s="16"/>
      <c r="AB9" s="16"/>
      <c r="AC9" s="16"/>
      <c r="AD9" s="16"/>
      <c r="AE9" s="16"/>
      <c r="AF9" s="16"/>
      <c r="AG9" s="16"/>
      <c r="AH9" s="16"/>
    </row>
    <row r="10" spans="1:34" x14ac:dyDescent="0.25">
      <c r="A10" s="16">
        <v>6</v>
      </c>
      <c r="B10" s="16">
        <v>10</v>
      </c>
      <c r="C10" s="16" t="s">
        <v>36</v>
      </c>
      <c r="D10" s="16">
        <v>38</v>
      </c>
      <c r="E10" s="16" t="s">
        <v>31</v>
      </c>
      <c r="F10" s="16">
        <v>10</v>
      </c>
      <c r="G10" s="16">
        <v>1253211.51</v>
      </c>
      <c r="H10" s="16">
        <v>3</v>
      </c>
      <c r="I10" s="16">
        <v>241715.85999999996</v>
      </c>
      <c r="J10" s="16">
        <v>0</v>
      </c>
      <c r="K10" s="16">
        <v>0</v>
      </c>
      <c r="L10" s="16">
        <v>3</v>
      </c>
      <c r="M10" s="16">
        <v>241715.86</v>
      </c>
      <c r="N10" s="16">
        <v>0</v>
      </c>
      <c r="O10" s="16">
        <v>0</v>
      </c>
      <c r="P10" s="16">
        <v>0</v>
      </c>
      <c r="Q10" s="16">
        <v>0</v>
      </c>
      <c r="R10" s="16">
        <v>3</v>
      </c>
      <c r="S10" s="16">
        <v>181017.09</v>
      </c>
      <c r="T10" s="16">
        <v>0</v>
      </c>
      <c r="U10" s="16">
        <v>0</v>
      </c>
      <c r="V10" s="16">
        <v>3</v>
      </c>
      <c r="W10" s="16">
        <v>181017.09</v>
      </c>
      <c r="X10" s="16"/>
      <c r="Y10" s="16"/>
      <c r="Z10" s="16"/>
      <c r="AA10" s="16"/>
      <c r="AB10" s="16"/>
      <c r="AC10" s="16"/>
      <c r="AD10" s="16"/>
      <c r="AE10" s="16"/>
      <c r="AF10" s="16"/>
      <c r="AG10" s="16"/>
      <c r="AH10" s="16"/>
    </row>
    <row r="11" spans="1:34" x14ac:dyDescent="0.25">
      <c r="A11" s="16">
        <v>7</v>
      </c>
      <c r="B11" s="16">
        <v>11</v>
      </c>
      <c r="C11" s="16" t="s">
        <v>37</v>
      </c>
      <c r="D11" s="16">
        <v>38</v>
      </c>
      <c r="E11" s="16" t="s">
        <v>31</v>
      </c>
      <c r="F11" s="16">
        <v>33</v>
      </c>
      <c r="G11" s="16">
        <v>7424578.1400000006</v>
      </c>
      <c r="H11" s="16">
        <v>7</v>
      </c>
      <c r="I11" s="16">
        <v>1510100.98</v>
      </c>
      <c r="J11" s="16">
        <v>0</v>
      </c>
      <c r="K11" s="16">
        <v>0</v>
      </c>
      <c r="L11" s="16">
        <v>7</v>
      </c>
      <c r="M11" s="16">
        <v>1510100.98</v>
      </c>
      <c r="N11" s="16">
        <v>1</v>
      </c>
      <c r="O11" s="16">
        <v>363946.21</v>
      </c>
      <c r="P11" s="16">
        <v>0</v>
      </c>
      <c r="Q11" s="16">
        <v>0</v>
      </c>
      <c r="R11" s="16">
        <v>6</v>
      </c>
      <c r="S11" s="16">
        <v>1110772.75</v>
      </c>
      <c r="T11" s="16">
        <v>0</v>
      </c>
      <c r="U11" s="16">
        <v>0</v>
      </c>
      <c r="V11" s="16">
        <v>6</v>
      </c>
      <c r="W11" s="16">
        <v>1110772.75</v>
      </c>
      <c r="X11" s="16"/>
      <c r="Y11" s="16"/>
      <c r="Z11" s="16"/>
      <c r="AA11" s="16"/>
      <c r="AB11" s="16"/>
      <c r="AC11" s="16"/>
      <c r="AD11" s="16"/>
      <c r="AE11" s="16"/>
      <c r="AF11" s="16"/>
      <c r="AG11" s="16"/>
      <c r="AH11" s="16"/>
    </row>
    <row r="12" spans="1:34" x14ac:dyDescent="0.25">
      <c r="A12" s="16">
        <v>8</v>
      </c>
      <c r="B12" s="16">
        <v>12</v>
      </c>
      <c r="C12" s="16" t="s">
        <v>38</v>
      </c>
      <c r="D12" s="16">
        <v>38</v>
      </c>
      <c r="E12" s="16" t="s">
        <v>31</v>
      </c>
      <c r="F12" s="16">
        <v>8</v>
      </c>
      <c r="G12" s="16">
        <v>2333654.0999999996</v>
      </c>
      <c r="H12" s="16">
        <v>3</v>
      </c>
      <c r="I12" s="16">
        <v>1583116.45</v>
      </c>
      <c r="J12" s="16">
        <v>4</v>
      </c>
      <c r="K12" s="16">
        <v>1096183.28</v>
      </c>
      <c r="L12" s="16">
        <v>7</v>
      </c>
      <c r="M12" s="16">
        <v>2679299.73</v>
      </c>
      <c r="N12" s="16">
        <v>1</v>
      </c>
      <c r="O12" s="16">
        <v>364883.25</v>
      </c>
      <c r="P12" s="16">
        <v>1</v>
      </c>
      <c r="Q12" s="16">
        <v>326545.67</v>
      </c>
      <c r="R12" s="16">
        <v>2</v>
      </c>
      <c r="S12" s="16">
        <v>937800.58000000007</v>
      </c>
      <c r="T12" s="16">
        <v>3</v>
      </c>
      <c r="U12" s="16">
        <v>423050.18</v>
      </c>
      <c r="V12" s="16">
        <v>5</v>
      </c>
      <c r="W12" s="16">
        <v>1360850.76</v>
      </c>
      <c r="X12" s="16"/>
      <c r="Y12" s="16"/>
      <c r="Z12" s="16"/>
      <c r="AA12" s="16"/>
      <c r="AB12" s="16"/>
      <c r="AC12" s="16"/>
      <c r="AD12" s="16"/>
      <c r="AE12" s="16"/>
      <c r="AF12" s="16"/>
      <c r="AG12" s="16"/>
      <c r="AH12" s="16"/>
    </row>
    <row r="13" spans="1:34" x14ac:dyDescent="0.25">
      <c r="A13" s="16">
        <v>9</v>
      </c>
      <c r="B13" s="16">
        <v>13</v>
      </c>
      <c r="C13" s="16" t="s">
        <v>39</v>
      </c>
      <c r="D13" s="16">
        <v>38</v>
      </c>
      <c r="E13" s="16" t="s">
        <v>31</v>
      </c>
      <c r="F13" s="16">
        <v>41</v>
      </c>
      <c r="G13" s="16">
        <v>10326713.300000001</v>
      </c>
      <c r="H13" s="16">
        <v>21</v>
      </c>
      <c r="I13" s="16">
        <v>4425696.49</v>
      </c>
      <c r="J13" s="16">
        <v>3</v>
      </c>
      <c r="K13" s="16">
        <v>253375</v>
      </c>
      <c r="L13" s="16">
        <v>24</v>
      </c>
      <c r="M13" s="16">
        <v>4679071.49</v>
      </c>
      <c r="N13" s="16">
        <v>3</v>
      </c>
      <c r="O13" s="16">
        <v>1166673.27</v>
      </c>
      <c r="P13" s="16">
        <v>0</v>
      </c>
      <c r="Q13" s="16">
        <v>0</v>
      </c>
      <c r="R13" s="16">
        <v>18</v>
      </c>
      <c r="S13" s="16">
        <v>3127567.92</v>
      </c>
      <c r="T13" s="16">
        <v>3</v>
      </c>
      <c r="U13" s="16">
        <v>253365</v>
      </c>
      <c r="V13" s="16">
        <v>21</v>
      </c>
      <c r="W13" s="16">
        <v>3380932.92</v>
      </c>
      <c r="X13" s="16"/>
      <c r="Y13" s="16"/>
      <c r="Z13" s="16"/>
      <c r="AA13" s="16"/>
      <c r="AB13" s="16"/>
      <c r="AC13" s="16"/>
      <c r="AD13" s="16"/>
      <c r="AE13" s="16"/>
      <c r="AF13" s="16"/>
      <c r="AG13" s="16"/>
      <c r="AH13" s="16"/>
    </row>
    <row r="14" spans="1:34" x14ac:dyDescent="0.25">
      <c r="B14">
        <v>14</v>
      </c>
      <c r="C14" t="s">
        <v>28</v>
      </c>
      <c r="D14">
        <v>38</v>
      </c>
      <c r="W14" s="17">
        <v>15426310.91</v>
      </c>
    </row>
    <row r="15" spans="1:34" x14ac:dyDescent="0.25">
      <c r="A15" s="16">
        <v>1</v>
      </c>
      <c r="B15" s="16">
        <v>3</v>
      </c>
      <c r="C15" s="16" t="s">
        <v>30</v>
      </c>
      <c r="D15" s="16">
        <v>1</v>
      </c>
      <c r="E15" s="16" t="s">
        <v>40</v>
      </c>
      <c r="F15" s="16">
        <v>0</v>
      </c>
      <c r="G15" s="16">
        <v>0</v>
      </c>
      <c r="H15" s="16">
        <v>0</v>
      </c>
      <c r="I15" s="16">
        <v>0</v>
      </c>
      <c r="J15" s="16">
        <v>3</v>
      </c>
      <c r="K15" s="16">
        <v>80000</v>
      </c>
      <c r="L15" s="16">
        <v>3</v>
      </c>
      <c r="M15" s="16">
        <v>80000</v>
      </c>
      <c r="N15" s="16">
        <v>0</v>
      </c>
      <c r="O15" s="16">
        <v>0</v>
      </c>
      <c r="P15" s="16">
        <v>0</v>
      </c>
      <c r="Q15" s="16">
        <v>0</v>
      </c>
      <c r="R15" s="16">
        <v>0</v>
      </c>
      <c r="S15" s="16">
        <v>0</v>
      </c>
      <c r="T15" s="16">
        <v>3</v>
      </c>
      <c r="U15" s="16">
        <v>38450</v>
      </c>
      <c r="V15" s="16">
        <v>3</v>
      </c>
      <c r="W15" s="16">
        <v>38450</v>
      </c>
      <c r="X15" s="16"/>
      <c r="Y15" s="16"/>
      <c r="Z15" s="16"/>
      <c r="AA15" s="16"/>
      <c r="AB15" s="16"/>
      <c r="AC15" s="16"/>
      <c r="AD15" s="16"/>
      <c r="AE15" s="16"/>
      <c r="AF15" s="16"/>
      <c r="AG15" s="16"/>
      <c r="AH15" s="16"/>
    </row>
    <row r="16" spans="1:34" x14ac:dyDescent="0.25">
      <c r="A16" s="16">
        <v>2</v>
      </c>
      <c r="B16" s="16">
        <v>4</v>
      </c>
      <c r="C16" s="16" t="s">
        <v>32</v>
      </c>
      <c r="D16" s="16">
        <v>1</v>
      </c>
      <c r="E16" s="16" t="s">
        <v>40</v>
      </c>
      <c r="F16" s="16">
        <v>10</v>
      </c>
      <c r="G16" s="16">
        <v>621854.17000000004</v>
      </c>
      <c r="H16" s="16">
        <v>4</v>
      </c>
      <c r="I16" s="16">
        <v>240000</v>
      </c>
      <c r="J16" s="16">
        <v>2</v>
      </c>
      <c r="K16" s="16">
        <v>27000</v>
      </c>
      <c r="L16" s="16">
        <v>6</v>
      </c>
      <c r="M16" s="16">
        <v>267000</v>
      </c>
      <c r="N16" s="16">
        <v>0</v>
      </c>
      <c r="O16" s="16">
        <v>0</v>
      </c>
      <c r="P16" s="16">
        <v>0</v>
      </c>
      <c r="Q16" s="16">
        <v>0</v>
      </c>
      <c r="R16" s="16">
        <v>4</v>
      </c>
      <c r="S16" s="16">
        <v>239999.27</v>
      </c>
      <c r="T16" s="16">
        <v>2</v>
      </c>
      <c r="U16" s="16">
        <v>14648</v>
      </c>
      <c r="V16" s="16">
        <v>6</v>
      </c>
      <c r="W16" s="16">
        <v>254647.27</v>
      </c>
      <c r="X16" s="16"/>
      <c r="Y16" s="16"/>
      <c r="Z16" s="16"/>
      <c r="AA16" s="16"/>
      <c r="AB16" s="16"/>
      <c r="AC16" s="16"/>
      <c r="AD16" s="16"/>
      <c r="AE16" s="16"/>
      <c r="AF16" s="16"/>
      <c r="AG16" s="16"/>
      <c r="AH16" s="16"/>
    </row>
    <row r="17" spans="1:34" x14ac:dyDescent="0.25">
      <c r="A17" s="16">
        <v>3</v>
      </c>
      <c r="B17" s="16">
        <v>6</v>
      </c>
      <c r="C17" s="16" t="s">
        <v>33</v>
      </c>
      <c r="D17" s="16">
        <v>1</v>
      </c>
      <c r="E17" s="16" t="s">
        <v>40</v>
      </c>
      <c r="F17" s="16">
        <v>48</v>
      </c>
      <c r="G17" s="16">
        <v>2391975.5899999994</v>
      </c>
      <c r="H17" s="16">
        <v>27</v>
      </c>
      <c r="I17" s="16">
        <v>1413379.55</v>
      </c>
      <c r="J17" s="16">
        <v>15</v>
      </c>
      <c r="K17" s="16">
        <v>568183.69999999995</v>
      </c>
      <c r="L17" s="16">
        <v>42</v>
      </c>
      <c r="M17" s="16">
        <v>1981563.25</v>
      </c>
      <c r="N17" s="16">
        <v>0</v>
      </c>
      <c r="O17" s="16">
        <v>0</v>
      </c>
      <c r="P17" s="16">
        <v>0</v>
      </c>
      <c r="Q17" s="16">
        <v>0</v>
      </c>
      <c r="R17" s="16">
        <v>27</v>
      </c>
      <c r="S17" s="16">
        <v>1336646.8299999998</v>
      </c>
      <c r="T17" s="16">
        <v>16</v>
      </c>
      <c r="U17" s="16">
        <v>562613.30999999994</v>
      </c>
      <c r="V17" s="16">
        <v>43</v>
      </c>
      <c r="W17" s="16">
        <v>1899260.14</v>
      </c>
      <c r="X17" s="16"/>
      <c r="Y17" s="16"/>
      <c r="Z17" s="16"/>
      <c r="AA17" s="16"/>
      <c r="AB17" s="16"/>
      <c r="AC17" s="16"/>
      <c r="AD17" s="16"/>
      <c r="AE17" s="16"/>
      <c r="AF17" s="16"/>
      <c r="AG17" s="16"/>
      <c r="AH17" s="16"/>
    </row>
    <row r="18" spans="1:34" x14ac:dyDescent="0.25">
      <c r="A18" s="16">
        <v>4</v>
      </c>
      <c r="B18" s="16">
        <v>8</v>
      </c>
      <c r="C18" s="16" t="s">
        <v>26</v>
      </c>
      <c r="D18" s="16">
        <v>1</v>
      </c>
      <c r="E18" s="16" t="s">
        <v>40</v>
      </c>
      <c r="F18" s="16">
        <v>0</v>
      </c>
      <c r="G18" s="16">
        <v>0</v>
      </c>
      <c r="H18" s="16">
        <v>0</v>
      </c>
      <c r="I18" s="16">
        <v>0</v>
      </c>
      <c r="J18" s="16">
        <v>43</v>
      </c>
      <c r="K18" s="16">
        <v>692930.5</v>
      </c>
      <c r="L18" s="16">
        <v>43</v>
      </c>
      <c r="M18" s="16">
        <v>692930.5</v>
      </c>
      <c r="N18" s="16">
        <v>0</v>
      </c>
      <c r="O18" s="16">
        <v>0</v>
      </c>
      <c r="P18" s="16">
        <v>0</v>
      </c>
      <c r="Q18" s="16">
        <v>0</v>
      </c>
      <c r="R18" s="16">
        <v>0</v>
      </c>
      <c r="S18" s="16">
        <v>0</v>
      </c>
      <c r="T18" s="16">
        <v>43</v>
      </c>
      <c r="U18" s="16">
        <v>666890.18999999994</v>
      </c>
      <c r="V18" s="16">
        <v>43</v>
      </c>
      <c r="W18" s="16">
        <v>666890.18999999994</v>
      </c>
      <c r="X18" s="16"/>
      <c r="Y18" s="16"/>
      <c r="Z18" s="16"/>
      <c r="AA18" s="16"/>
      <c r="AB18" s="16"/>
      <c r="AC18" s="16"/>
      <c r="AD18" s="16"/>
      <c r="AE18" s="16"/>
      <c r="AF18" s="16"/>
      <c r="AG18" s="16"/>
      <c r="AH18" s="16"/>
    </row>
    <row r="19" spans="1:34" x14ac:dyDescent="0.25">
      <c r="A19" s="16">
        <v>5</v>
      </c>
      <c r="B19" s="16">
        <v>9</v>
      </c>
      <c r="C19" s="16" t="s">
        <v>35</v>
      </c>
      <c r="D19" s="16">
        <v>1</v>
      </c>
      <c r="E19" s="16" t="s">
        <v>40</v>
      </c>
      <c r="F19" s="16">
        <v>8</v>
      </c>
      <c r="G19" s="16">
        <v>307185.67</v>
      </c>
      <c r="H19" s="16">
        <v>6</v>
      </c>
      <c r="I19" s="16">
        <v>248465.16999999998</v>
      </c>
      <c r="J19" s="16">
        <v>0</v>
      </c>
      <c r="K19" s="16">
        <v>0</v>
      </c>
      <c r="L19" s="16">
        <v>6</v>
      </c>
      <c r="M19" s="16">
        <v>248465.17</v>
      </c>
      <c r="N19" s="16">
        <v>0</v>
      </c>
      <c r="O19" s="16">
        <v>0</v>
      </c>
      <c r="P19" s="16">
        <v>0</v>
      </c>
      <c r="Q19" s="16">
        <v>0</v>
      </c>
      <c r="R19" s="16">
        <v>6</v>
      </c>
      <c r="S19" s="16">
        <v>227947.78</v>
      </c>
      <c r="T19" s="16">
        <v>0</v>
      </c>
      <c r="U19" s="16">
        <v>0</v>
      </c>
      <c r="V19" s="16">
        <v>6</v>
      </c>
      <c r="W19" s="16">
        <v>227947.78</v>
      </c>
      <c r="X19" s="16"/>
      <c r="Y19" s="16"/>
      <c r="Z19" s="16"/>
      <c r="AA19" s="16"/>
      <c r="AB19" s="16"/>
      <c r="AC19" s="16"/>
      <c r="AD19" s="16"/>
      <c r="AE19" s="16"/>
      <c r="AF19" s="16"/>
      <c r="AG19" s="16"/>
      <c r="AH19" s="16"/>
    </row>
    <row r="20" spans="1:34" x14ac:dyDescent="0.25">
      <c r="A20" s="16">
        <v>6</v>
      </c>
      <c r="B20" s="16">
        <v>10</v>
      </c>
      <c r="C20" s="16" t="s">
        <v>36</v>
      </c>
      <c r="D20" s="16">
        <v>1</v>
      </c>
      <c r="E20" s="16" t="s">
        <v>40</v>
      </c>
      <c r="F20" s="16">
        <v>10</v>
      </c>
      <c r="G20" s="16">
        <v>518879.17</v>
      </c>
      <c r="H20" s="16">
        <v>8</v>
      </c>
      <c r="I20" s="16">
        <v>197585.42</v>
      </c>
      <c r="J20" s="16">
        <v>31</v>
      </c>
      <c r="K20" s="16">
        <v>1077584.73</v>
      </c>
      <c r="L20" s="16">
        <v>39</v>
      </c>
      <c r="M20" s="16">
        <v>1275170.1499999999</v>
      </c>
      <c r="N20" s="16">
        <v>0</v>
      </c>
      <c r="O20" s="16">
        <v>0</v>
      </c>
      <c r="P20" s="16">
        <v>0</v>
      </c>
      <c r="Q20" s="16">
        <v>0</v>
      </c>
      <c r="R20" s="16">
        <v>8</v>
      </c>
      <c r="S20" s="16">
        <v>177774.13</v>
      </c>
      <c r="T20" s="16">
        <v>31</v>
      </c>
      <c r="U20" s="16">
        <v>1009643.7300000001</v>
      </c>
      <c r="V20" s="16">
        <v>39</v>
      </c>
      <c r="W20" s="16">
        <v>1187417.8600000001</v>
      </c>
      <c r="X20" s="16"/>
      <c r="Y20" s="16"/>
      <c r="Z20" s="16"/>
      <c r="AA20" s="16"/>
      <c r="AB20" s="16"/>
      <c r="AC20" s="16"/>
      <c r="AD20" s="16"/>
      <c r="AE20" s="16"/>
      <c r="AF20" s="16"/>
      <c r="AG20" s="16"/>
      <c r="AH20" s="16"/>
    </row>
    <row r="21" spans="1:34" x14ac:dyDescent="0.25">
      <c r="A21" s="16">
        <v>7</v>
      </c>
      <c r="B21" s="16">
        <v>11</v>
      </c>
      <c r="C21" s="16" t="s">
        <v>37</v>
      </c>
      <c r="D21" s="16">
        <v>1</v>
      </c>
      <c r="E21" s="16" t="s">
        <v>40</v>
      </c>
      <c r="F21" s="16">
        <v>18</v>
      </c>
      <c r="G21" s="16">
        <v>822186.3</v>
      </c>
      <c r="H21" s="16">
        <v>5</v>
      </c>
      <c r="I21" s="16">
        <v>116945.05</v>
      </c>
      <c r="J21" s="16">
        <v>4</v>
      </c>
      <c r="K21" s="16">
        <v>52949.8</v>
      </c>
      <c r="L21" s="16">
        <v>9</v>
      </c>
      <c r="M21" s="16">
        <v>169894.85</v>
      </c>
      <c r="N21" s="16">
        <v>0</v>
      </c>
      <c r="O21" s="16">
        <v>0</v>
      </c>
      <c r="P21" s="16">
        <v>0</v>
      </c>
      <c r="Q21" s="16">
        <v>0</v>
      </c>
      <c r="R21" s="16">
        <v>5</v>
      </c>
      <c r="S21" s="16">
        <v>111819.59</v>
      </c>
      <c r="T21" s="16">
        <v>4</v>
      </c>
      <c r="U21" s="16">
        <v>54428.800000000003</v>
      </c>
      <c r="V21" s="16">
        <v>9</v>
      </c>
      <c r="W21" s="16">
        <v>166248.39000000001</v>
      </c>
      <c r="X21" s="16"/>
      <c r="Y21" s="16"/>
      <c r="Z21" s="16"/>
      <c r="AA21" s="16"/>
      <c r="AB21" s="16"/>
      <c r="AC21" s="16"/>
      <c r="AD21" s="16"/>
      <c r="AE21" s="16"/>
      <c r="AF21" s="16"/>
      <c r="AG21" s="16"/>
      <c r="AH21" s="16"/>
    </row>
    <row r="22" spans="1:34" x14ac:dyDescent="0.25">
      <c r="A22" s="16">
        <v>8</v>
      </c>
      <c r="B22" s="16">
        <v>12</v>
      </c>
      <c r="C22" s="16" t="s">
        <v>38</v>
      </c>
      <c r="D22" s="16">
        <v>1</v>
      </c>
      <c r="E22" s="16" t="s">
        <v>40</v>
      </c>
      <c r="F22" s="16">
        <v>2</v>
      </c>
      <c r="G22" s="16">
        <v>36922.5</v>
      </c>
      <c r="H22" s="16">
        <v>2</v>
      </c>
      <c r="I22" s="16">
        <v>36922.5</v>
      </c>
      <c r="J22" s="16">
        <v>0</v>
      </c>
      <c r="K22" s="16">
        <v>0</v>
      </c>
      <c r="L22" s="16">
        <v>2</v>
      </c>
      <c r="M22" s="16">
        <v>36922.5</v>
      </c>
      <c r="N22" s="16">
        <v>0</v>
      </c>
      <c r="O22" s="16">
        <v>0</v>
      </c>
      <c r="P22" s="16">
        <v>0</v>
      </c>
      <c r="Q22" s="16">
        <v>0</v>
      </c>
      <c r="R22" s="16">
        <v>2</v>
      </c>
      <c r="S22" s="16">
        <v>33833.83</v>
      </c>
      <c r="T22" s="16">
        <v>0</v>
      </c>
      <c r="U22" s="16">
        <v>0</v>
      </c>
      <c r="V22" s="16">
        <v>2</v>
      </c>
      <c r="W22" s="16">
        <v>33833.83</v>
      </c>
      <c r="X22" s="16"/>
      <c r="Y22" s="16"/>
      <c r="Z22" s="16"/>
      <c r="AA22" s="16"/>
      <c r="AB22" s="16"/>
      <c r="AC22" s="16"/>
      <c r="AD22" s="16"/>
      <c r="AE22" s="16"/>
      <c r="AF22" s="16"/>
      <c r="AG22" s="16"/>
      <c r="AH22" s="16"/>
    </row>
    <row r="23" spans="1:34" x14ac:dyDescent="0.25">
      <c r="A23" s="16">
        <v>9</v>
      </c>
      <c r="B23" s="16">
        <v>13</v>
      </c>
      <c r="C23" s="16" t="s">
        <v>39</v>
      </c>
      <c r="D23" s="16">
        <v>1</v>
      </c>
      <c r="E23" s="16" t="s">
        <v>40</v>
      </c>
      <c r="F23" s="16">
        <v>40</v>
      </c>
      <c r="G23" s="16">
        <v>1371525.3099999998</v>
      </c>
      <c r="H23" s="16">
        <v>16</v>
      </c>
      <c r="I23" s="16">
        <v>407650.23</v>
      </c>
      <c r="J23" s="16">
        <v>2</v>
      </c>
      <c r="K23" s="16">
        <v>137041</v>
      </c>
      <c r="L23" s="16">
        <v>18</v>
      </c>
      <c r="M23" s="16">
        <v>544691.23</v>
      </c>
      <c r="N23" s="16">
        <v>0</v>
      </c>
      <c r="O23" s="16">
        <v>0</v>
      </c>
      <c r="P23" s="16">
        <v>0</v>
      </c>
      <c r="Q23" s="16">
        <v>0</v>
      </c>
      <c r="R23" s="16">
        <v>16</v>
      </c>
      <c r="S23" s="16">
        <v>378398.12</v>
      </c>
      <c r="T23" s="16">
        <v>2</v>
      </c>
      <c r="U23" s="16">
        <v>129756.06</v>
      </c>
      <c r="V23" s="16">
        <v>18</v>
      </c>
      <c r="W23" s="16">
        <v>508154.18</v>
      </c>
      <c r="X23" s="16"/>
      <c r="Y23" s="16"/>
      <c r="Z23" s="16"/>
      <c r="AA23" s="16"/>
      <c r="AB23" s="16"/>
      <c r="AC23" s="16"/>
      <c r="AD23" s="16"/>
      <c r="AE23" s="16"/>
      <c r="AF23" s="16"/>
      <c r="AG23" s="16"/>
      <c r="AH23" s="16"/>
    </row>
    <row r="24" spans="1:34" x14ac:dyDescent="0.25">
      <c r="B24">
        <v>14</v>
      </c>
      <c r="C24" t="s">
        <v>28</v>
      </c>
      <c r="D24">
        <v>1</v>
      </c>
      <c r="W24" s="17">
        <v>2039811.54</v>
      </c>
    </row>
    <row r="25" spans="1:34" x14ac:dyDescent="0.25">
      <c r="A25" s="16">
        <v>1</v>
      </c>
      <c r="B25" s="16">
        <v>8</v>
      </c>
      <c r="C25" s="16" t="s">
        <v>26</v>
      </c>
      <c r="D25" s="16">
        <v>17</v>
      </c>
      <c r="E25" s="16" t="s">
        <v>41</v>
      </c>
      <c r="F25" s="16">
        <v>0</v>
      </c>
      <c r="G25" s="16">
        <v>0</v>
      </c>
      <c r="H25" s="16">
        <v>0</v>
      </c>
      <c r="I25" s="16">
        <v>0</v>
      </c>
      <c r="J25" s="16">
        <v>8</v>
      </c>
      <c r="K25" s="16">
        <v>1025740.48</v>
      </c>
      <c r="L25" s="16">
        <v>8</v>
      </c>
      <c r="M25" s="16">
        <v>1025740.48</v>
      </c>
      <c r="N25" s="16">
        <v>0</v>
      </c>
      <c r="O25" s="16">
        <v>0</v>
      </c>
      <c r="P25" s="16">
        <v>1</v>
      </c>
      <c r="Q25" s="16">
        <v>181366</v>
      </c>
      <c r="R25" s="16">
        <v>0</v>
      </c>
      <c r="S25" s="16">
        <v>0</v>
      </c>
      <c r="T25" s="16">
        <v>7</v>
      </c>
      <c r="U25" s="16">
        <v>513854.68</v>
      </c>
      <c r="V25" s="16">
        <v>7</v>
      </c>
      <c r="W25" s="16">
        <v>513854.68</v>
      </c>
      <c r="X25" s="16"/>
      <c r="Y25" s="16"/>
      <c r="Z25" s="16"/>
      <c r="AA25" s="16"/>
      <c r="AB25" s="16"/>
      <c r="AC25" s="16"/>
      <c r="AD25" s="16"/>
      <c r="AE25" s="16"/>
      <c r="AF25" s="16"/>
      <c r="AG25" s="16"/>
      <c r="AH25" s="16"/>
    </row>
    <row r="26" spans="1:34" ht="165" x14ac:dyDescent="0.25">
      <c r="B26">
        <v>14</v>
      </c>
      <c r="C26" t="s">
        <v>28</v>
      </c>
      <c r="D26">
        <v>17</v>
      </c>
      <c r="X26" s="18" t="s">
        <v>42</v>
      </c>
    </row>
    <row r="27" spans="1:34" x14ac:dyDescent="0.25">
      <c r="A27" s="16">
        <v>1</v>
      </c>
      <c r="B27" s="16">
        <v>3</v>
      </c>
      <c r="C27" s="16" t="s">
        <v>30</v>
      </c>
      <c r="D27" s="16">
        <v>2</v>
      </c>
      <c r="E27" s="16" t="s">
        <v>43</v>
      </c>
      <c r="F27" s="16">
        <v>0</v>
      </c>
      <c r="G27" s="16">
        <v>0</v>
      </c>
      <c r="H27" s="16">
        <v>0</v>
      </c>
      <c r="I27" s="16">
        <v>0</v>
      </c>
      <c r="J27" s="16">
        <v>6</v>
      </c>
      <c r="K27" s="16">
        <v>432400</v>
      </c>
      <c r="L27" s="16">
        <v>6</v>
      </c>
      <c r="M27" s="16">
        <v>432400</v>
      </c>
      <c r="N27" s="16">
        <v>0</v>
      </c>
      <c r="O27" s="16">
        <v>0</v>
      </c>
      <c r="P27" s="16">
        <v>0</v>
      </c>
      <c r="Q27" s="16">
        <v>0</v>
      </c>
      <c r="R27" s="16">
        <v>0</v>
      </c>
      <c r="S27" s="16">
        <v>0</v>
      </c>
      <c r="T27" s="16">
        <v>6</v>
      </c>
      <c r="U27" s="16">
        <v>409933.26</v>
      </c>
      <c r="V27" s="16">
        <v>6</v>
      </c>
      <c r="W27" s="16">
        <v>409933.26</v>
      </c>
      <c r="X27" s="16"/>
      <c r="Y27" s="16"/>
      <c r="Z27" s="16"/>
      <c r="AA27" s="16"/>
      <c r="AB27" s="16"/>
      <c r="AC27" s="16"/>
      <c r="AD27" s="16"/>
      <c r="AE27" s="16"/>
      <c r="AF27" s="16"/>
      <c r="AG27" s="16"/>
      <c r="AH27" s="16"/>
    </row>
    <row r="28" spans="1:34" x14ac:dyDescent="0.25">
      <c r="A28" s="16">
        <v>2</v>
      </c>
      <c r="B28" s="16">
        <v>4</v>
      </c>
      <c r="C28" s="16" t="s">
        <v>32</v>
      </c>
      <c r="D28" s="16">
        <v>2</v>
      </c>
      <c r="E28" s="16" t="s">
        <v>43</v>
      </c>
      <c r="F28" s="16">
        <v>9</v>
      </c>
      <c r="G28" s="16">
        <v>400798.88</v>
      </c>
      <c r="H28" s="16">
        <v>8</v>
      </c>
      <c r="I28" s="16">
        <v>314183.82</v>
      </c>
      <c r="J28" s="16">
        <v>10</v>
      </c>
      <c r="K28" s="16">
        <v>340900</v>
      </c>
      <c r="L28" s="16">
        <v>18</v>
      </c>
      <c r="M28" s="16">
        <v>655083.81999999995</v>
      </c>
      <c r="N28" s="16">
        <v>0</v>
      </c>
      <c r="O28" s="16">
        <v>0</v>
      </c>
      <c r="P28" s="16">
        <v>0</v>
      </c>
      <c r="Q28" s="16">
        <v>0</v>
      </c>
      <c r="R28" s="16">
        <v>8</v>
      </c>
      <c r="S28" s="16">
        <v>311595.51</v>
      </c>
      <c r="T28" s="16">
        <v>10</v>
      </c>
      <c r="U28" s="16">
        <v>319898.3</v>
      </c>
      <c r="V28" s="16">
        <v>18</v>
      </c>
      <c r="W28" s="16">
        <v>631493.81000000006</v>
      </c>
      <c r="X28" s="16"/>
      <c r="Y28" s="16"/>
      <c r="Z28" s="16"/>
      <c r="AA28" s="16"/>
      <c r="AB28" s="16"/>
      <c r="AC28" s="16"/>
      <c r="AD28" s="16"/>
      <c r="AE28" s="16"/>
      <c r="AF28" s="16"/>
      <c r="AG28" s="16"/>
      <c r="AH28" s="16"/>
    </row>
    <row r="29" spans="1:34" x14ac:dyDescent="0.25">
      <c r="A29" s="16">
        <v>3</v>
      </c>
      <c r="B29" s="16">
        <v>6</v>
      </c>
      <c r="C29" s="16" t="s">
        <v>33</v>
      </c>
      <c r="D29" s="16">
        <v>2</v>
      </c>
      <c r="E29" s="16" t="s">
        <v>43</v>
      </c>
      <c r="F29" s="16">
        <v>68</v>
      </c>
      <c r="G29" s="16">
        <v>3597686.2399999998</v>
      </c>
      <c r="H29" s="16">
        <v>40</v>
      </c>
      <c r="I29" s="16">
        <v>1584116.8499999999</v>
      </c>
      <c r="J29" s="16">
        <v>21</v>
      </c>
      <c r="K29" s="16">
        <v>619280</v>
      </c>
      <c r="L29" s="16">
        <v>61</v>
      </c>
      <c r="M29" s="16">
        <v>2203396.85</v>
      </c>
      <c r="N29" s="16">
        <v>0</v>
      </c>
      <c r="O29" s="16">
        <v>0</v>
      </c>
      <c r="P29" s="16">
        <v>0</v>
      </c>
      <c r="Q29" s="16">
        <v>0</v>
      </c>
      <c r="R29" s="16">
        <v>40</v>
      </c>
      <c r="S29" s="16">
        <v>1519943.17</v>
      </c>
      <c r="T29" s="16">
        <v>22</v>
      </c>
      <c r="U29" s="16">
        <v>563784.90999999992</v>
      </c>
      <c r="V29" s="16">
        <v>62</v>
      </c>
      <c r="W29" s="16">
        <v>2083728.08</v>
      </c>
      <c r="X29" s="16"/>
      <c r="Y29" s="16"/>
      <c r="Z29" s="16"/>
      <c r="AA29" s="16"/>
      <c r="AB29" s="16"/>
      <c r="AC29" s="16"/>
      <c r="AD29" s="16"/>
      <c r="AE29" s="16"/>
      <c r="AF29" s="16"/>
      <c r="AG29" s="16"/>
      <c r="AH29" s="16"/>
    </row>
    <row r="30" spans="1:34" x14ac:dyDescent="0.25">
      <c r="A30" s="16">
        <v>4</v>
      </c>
      <c r="B30" s="16">
        <v>8</v>
      </c>
      <c r="C30" s="16" t="s">
        <v>26</v>
      </c>
      <c r="D30" s="16">
        <v>2</v>
      </c>
      <c r="E30" s="16" t="s">
        <v>43</v>
      </c>
      <c r="F30" s="16">
        <v>0</v>
      </c>
      <c r="G30" s="16">
        <v>0</v>
      </c>
      <c r="H30" s="16">
        <v>0</v>
      </c>
      <c r="I30" s="16">
        <v>0</v>
      </c>
      <c r="J30" s="16">
        <v>55</v>
      </c>
      <c r="K30" s="16">
        <v>842314.91999999993</v>
      </c>
      <c r="L30" s="16">
        <v>55</v>
      </c>
      <c r="M30" s="16">
        <v>842314.92</v>
      </c>
      <c r="N30" s="16">
        <v>0</v>
      </c>
      <c r="O30" s="16">
        <v>0</v>
      </c>
      <c r="P30" s="16">
        <v>0</v>
      </c>
      <c r="Q30" s="16">
        <v>0</v>
      </c>
      <c r="R30" s="16">
        <v>0</v>
      </c>
      <c r="S30" s="16">
        <v>0</v>
      </c>
      <c r="T30" s="16">
        <v>55</v>
      </c>
      <c r="U30" s="16">
        <v>808834.75</v>
      </c>
      <c r="V30" s="16">
        <v>55</v>
      </c>
      <c r="W30" s="16">
        <v>808834.75</v>
      </c>
      <c r="X30" s="16"/>
      <c r="Y30" s="16"/>
      <c r="Z30" s="16"/>
      <c r="AA30" s="16"/>
      <c r="AB30" s="16"/>
      <c r="AC30" s="16"/>
      <c r="AD30" s="16"/>
      <c r="AE30" s="16"/>
      <c r="AF30" s="16"/>
      <c r="AG30" s="16"/>
      <c r="AH30" s="16"/>
    </row>
    <row r="31" spans="1:34" x14ac:dyDescent="0.25">
      <c r="A31" s="16">
        <v>5</v>
      </c>
      <c r="B31" s="16">
        <v>9</v>
      </c>
      <c r="C31" s="16" t="s">
        <v>35</v>
      </c>
      <c r="D31" s="16">
        <v>2</v>
      </c>
      <c r="E31" s="16" t="s">
        <v>43</v>
      </c>
      <c r="F31" s="16">
        <v>12</v>
      </c>
      <c r="G31" s="16">
        <v>582940.35</v>
      </c>
      <c r="H31" s="16">
        <v>10</v>
      </c>
      <c r="I31" s="16">
        <v>418533.81</v>
      </c>
      <c r="J31" s="16">
        <v>7</v>
      </c>
      <c r="K31" s="16">
        <v>287450</v>
      </c>
      <c r="L31" s="16">
        <v>17</v>
      </c>
      <c r="M31" s="16">
        <v>705983.81</v>
      </c>
      <c r="N31" s="16">
        <v>0</v>
      </c>
      <c r="O31" s="16">
        <v>0</v>
      </c>
      <c r="P31" s="16">
        <v>0</v>
      </c>
      <c r="Q31" s="16">
        <v>0</v>
      </c>
      <c r="R31" s="16">
        <v>10</v>
      </c>
      <c r="S31" s="16">
        <v>411791.91000000003</v>
      </c>
      <c r="T31" s="16">
        <v>7</v>
      </c>
      <c r="U31" s="16">
        <v>250569.69</v>
      </c>
      <c r="V31" s="16">
        <v>17</v>
      </c>
      <c r="W31" s="16">
        <v>662361.59999999998</v>
      </c>
      <c r="X31" s="16"/>
      <c r="Y31" s="16"/>
      <c r="Z31" s="16"/>
      <c r="AA31" s="16"/>
      <c r="AB31" s="16"/>
      <c r="AC31" s="16"/>
      <c r="AD31" s="16"/>
      <c r="AE31" s="16"/>
      <c r="AF31" s="16"/>
      <c r="AG31" s="16"/>
      <c r="AH31" s="16"/>
    </row>
    <row r="32" spans="1:34" x14ac:dyDescent="0.25">
      <c r="A32" s="16">
        <v>6</v>
      </c>
      <c r="B32" s="16">
        <v>10</v>
      </c>
      <c r="C32" s="16" t="s">
        <v>36</v>
      </c>
      <c r="D32" s="16">
        <v>2</v>
      </c>
      <c r="E32" s="16" t="s">
        <v>43</v>
      </c>
      <c r="F32" s="16">
        <v>14</v>
      </c>
      <c r="G32" s="16">
        <v>451961.1</v>
      </c>
      <c r="H32" s="16">
        <v>9</v>
      </c>
      <c r="I32" s="16">
        <v>290147.01</v>
      </c>
      <c r="J32" s="16">
        <v>10</v>
      </c>
      <c r="K32" s="16">
        <v>350689.56</v>
      </c>
      <c r="L32" s="16">
        <v>19</v>
      </c>
      <c r="M32" s="16">
        <v>640836.56999999995</v>
      </c>
      <c r="N32" s="16">
        <v>0</v>
      </c>
      <c r="O32" s="16">
        <v>0</v>
      </c>
      <c r="P32" s="16">
        <v>0</v>
      </c>
      <c r="Q32" s="16">
        <v>0</v>
      </c>
      <c r="R32" s="16">
        <v>9</v>
      </c>
      <c r="S32" s="16">
        <v>261893.3</v>
      </c>
      <c r="T32" s="16">
        <v>10</v>
      </c>
      <c r="U32" s="16">
        <v>347153.71</v>
      </c>
      <c r="V32" s="16">
        <v>19</v>
      </c>
      <c r="W32" s="16">
        <v>609047.01</v>
      </c>
      <c r="X32" s="16"/>
      <c r="Y32" s="16"/>
      <c r="Z32" s="16"/>
      <c r="AA32" s="16"/>
      <c r="AB32" s="16"/>
      <c r="AC32" s="16"/>
      <c r="AD32" s="16"/>
      <c r="AE32" s="16"/>
      <c r="AF32" s="16"/>
      <c r="AG32" s="16"/>
      <c r="AH32" s="16"/>
    </row>
    <row r="33" spans="1:34" x14ac:dyDescent="0.25">
      <c r="A33" s="16">
        <v>7</v>
      </c>
      <c r="B33" s="16">
        <v>11</v>
      </c>
      <c r="C33" s="16" t="s">
        <v>37</v>
      </c>
      <c r="D33" s="16">
        <v>2</v>
      </c>
      <c r="E33" s="16" t="s">
        <v>43</v>
      </c>
      <c r="F33" s="16">
        <v>30</v>
      </c>
      <c r="G33" s="16">
        <v>820908.32</v>
      </c>
      <c r="H33" s="16">
        <v>8</v>
      </c>
      <c r="I33" s="16">
        <v>237105.53</v>
      </c>
      <c r="J33" s="16">
        <v>2</v>
      </c>
      <c r="K33" s="16">
        <v>207400</v>
      </c>
      <c r="L33" s="16">
        <v>10</v>
      </c>
      <c r="M33" s="16">
        <v>444505.53</v>
      </c>
      <c r="N33" s="16">
        <v>0</v>
      </c>
      <c r="O33" s="16">
        <v>0</v>
      </c>
      <c r="P33" s="16">
        <v>0</v>
      </c>
      <c r="Q33" s="16">
        <v>0</v>
      </c>
      <c r="R33" s="16">
        <v>8</v>
      </c>
      <c r="S33" s="16">
        <v>233085.27</v>
      </c>
      <c r="T33" s="16">
        <v>2</v>
      </c>
      <c r="U33" s="16">
        <v>197372.79</v>
      </c>
      <c r="V33" s="16">
        <v>10</v>
      </c>
      <c r="W33" s="16">
        <v>430458.06</v>
      </c>
      <c r="X33" s="16"/>
      <c r="Y33" s="16"/>
      <c r="Z33" s="16"/>
      <c r="AA33" s="16"/>
      <c r="AB33" s="16"/>
      <c r="AC33" s="16"/>
      <c r="AD33" s="16"/>
      <c r="AE33" s="16"/>
      <c r="AF33" s="16"/>
      <c r="AG33" s="16"/>
      <c r="AH33" s="16"/>
    </row>
    <row r="34" spans="1:34" x14ac:dyDescent="0.25">
      <c r="A34" s="16">
        <v>8</v>
      </c>
      <c r="B34" s="16">
        <v>12</v>
      </c>
      <c r="C34" s="16" t="s">
        <v>38</v>
      </c>
      <c r="D34" s="16">
        <v>2</v>
      </c>
      <c r="E34" s="16" t="s">
        <v>43</v>
      </c>
      <c r="F34" s="16">
        <v>8</v>
      </c>
      <c r="G34" s="16">
        <v>183834.56</v>
      </c>
      <c r="H34" s="16">
        <v>4</v>
      </c>
      <c r="I34" s="16">
        <v>72839.929999999993</v>
      </c>
      <c r="J34" s="16">
        <v>1</v>
      </c>
      <c r="K34" s="16">
        <v>45500</v>
      </c>
      <c r="L34" s="16">
        <v>5</v>
      </c>
      <c r="M34" s="16">
        <v>118339.93</v>
      </c>
      <c r="N34" s="16">
        <v>0</v>
      </c>
      <c r="O34" s="16">
        <v>0</v>
      </c>
      <c r="P34" s="16">
        <v>0</v>
      </c>
      <c r="Q34" s="16">
        <v>0</v>
      </c>
      <c r="R34" s="16">
        <v>4</v>
      </c>
      <c r="S34" s="16">
        <v>72211.539999999994</v>
      </c>
      <c r="T34" s="16">
        <v>1</v>
      </c>
      <c r="U34" s="16">
        <v>45246.43</v>
      </c>
      <c r="V34" s="16">
        <v>5</v>
      </c>
      <c r="W34" s="16">
        <v>117457.97</v>
      </c>
      <c r="X34" s="16"/>
      <c r="Y34" s="16"/>
      <c r="Z34" s="16"/>
      <c r="AA34" s="16"/>
      <c r="AB34" s="16"/>
      <c r="AC34" s="16"/>
      <c r="AD34" s="16"/>
      <c r="AE34" s="16"/>
      <c r="AF34" s="16"/>
      <c r="AG34" s="16"/>
      <c r="AH34" s="16"/>
    </row>
    <row r="35" spans="1:34" x14ac:dyDescent="0.25">
      <c r="A35" s="16">
        <v>9</v>
      </c>
      <c r="B35" s="16">
        <v>13</v>
      </c>
      <c r="C35" s="16" t="s">
        <v>39</v>
      </c>
      <c r="D35" s="16">
        <v>2</v>
      </c>
      <c r="E35" s="16" t="s">
        <v>43</v>
      </c>
      <c r="F35" s="16">
        <v>38</v>
      </c>
      <c r="G35" s="16">
        <v>1030431.5</v>
      </c>
      <c r="H35" s="16">
        <v>15</v>
      </c>
      <c r="I35" s="16">
        <v>283818.01</v>
      </c>
      <c r="J35" s="16">
        <v>13</v>
      </c>
      <c r="K35" s="16">
        <v>439546.2</v>
      </c>
      <c r="L35" s="16">
        <v>28</v>
      </c>
      <c r="M35" s="16">
        <v>723364.21</v>
      </c>
      <c r="N35" s="16">
        <v>0</v>
      </c>
      <c r="O35" s="16">
        <v>0</v>
      </c>
      <c r="P35" s="16">
        <v>0</v>
      </c>
      <c r="Q35" s="16">
        <v>0</v>
      </c>
      <c r="R35" s="16">
        <v>15</v>
      </c>
      <c r="S35" s="16">
        <v>276168.90000000002</v>
      </c>
      <c r="T35" s="16">
        <v>13</v>
      </c>
      <c r="U35" s="16">
        <v>436569.57</v>
      </c>
      <c r="V35" s="16">
        <v>28</v>
      </c>
      <c r="W35" s="16">
        <v>712738.47</v>
      </c>
      <c r="X35" s="16"/>
      <c r="Y35" s="16"/>
      <c r="Z35" s="16"/>
      <c r="AA35" s="16"/>
      <c r="AB35" s="16"/>
      <c r="AC35" s="16"/>
      <c r="AD35" s="16"/>
      <c r="AE35" s="16"/>
      <c r="AF35" s="16"/>
      <c r="AG35" s="16"/>
      <c r="AH35" s="16"/>
    </row>
    <row r="36" spans="1:34" ht="225" x14ac:dyDescent="0.25">
      <c r="B36">
        <v>14</v>
      </c>
      <c r="C36" t="s">
        <v>28</v>
      </c>
      <c r="D36">
        <v>2</v>
      </c>
      <c r="W36" s="17">
        <v>2213226.64</v>
      </c>
      <c r="X36" s="18" t="s">
        <v>44</v>
      </c>
    </row>
    <row r="37" spans="1:34" x14ac:dyDescent="0.25">
      <c r="A37" s="16">
        <v>1</v>
      </c>
      <c r="B37" s="16">
        <v>3</v>
      </c>
      <c r="C37" s="16" t="s">
        <v>30</v>
      </c>
      <c r="D37" s="16">
        <v>3</v>
      </c>
      <c r="E37" s="16" t="s">
        <v>45</v>
      </c>
      <c r="F37" s="16">
        <v>5</v>
      </c>
      <c r="G37" s="16">
        <v>111729.16</v>
      </c>
      <c r="H37" s="16">
        <v>3</v>
      </c>
      <c r="I37" s="16">
        <v>58013.33</v>
      </c>
      <c r="J37" s="16">
        <v>5</v>
      </c>
      <c r="K37" s="16">
        <v>122142</v>
      </c>
      <c r="L37" s="16">
        <v>8</v>
      </c>
      <c r="M37" s="16">
        <v>180155.33</v>
      </c>
      <c r="N37" s="16">
        <v>0</v>
      </c>
      <c r="O37" s="16">
        <v>0</v>
      </c>
      <c r="P37" s="16">
        <v>0</v>
      </c>
      <c r="Q37" s="16">
        <v>0</v>
      </c>
      <c r="R37" s="16">
        <v>3</v>
      </c>
      <c r="S37" s="16">
        <v>53460</v>
      </c>
      <c r="T37" s="16">
        <v>5</v>
      </c>
      <c r="U37" s="16">
        <v>119984</v>
      </c>
      <c r="V37" s="16">
        <v>8</v>
      </c>
      <c r="W37" s="16">
        <v>173444</v>
      </c>
      <c r="X37" s="16"/>
      <c r="Y37" s="16"/>
      <c r="Z37" s="16"/>
      <c r="AA37" s="16"/>
      <c r="AB37" s="16"/>
      <c r="AC37" s="16"/>
      <c r="AD37" s="16"/>
      <c r="AE37" s="16"/>
      <c r="AF37" s="16"/>
      <c r="AG37" s="16"/>
      <c r="AH37" s="16"/>
    </row>
    <row r="38" spans="1:34" x14ac:dyDescent="0.25">
      <c r="A38" s="16">
        <v>2</v>
      </c>
      <c r="B38" s="16">
        <v>4</v>
      </c>
      <c r="C38" s="16" t="s">
        <v>32</v>
      </c>
      <c r="D38" s="16">
        <v>3</v>
      </c>
      <c r="E38" s="16" t="s">
        <v>45</v>
      </c>
      <c r="F38" s="16">
        <v>11</v>
      </c>
      <c r="G38" s="16">
        <v>470041</v>
      </c>
      <c r="H38" s="16">
        <v>6</v>
      </c>
      <c r="I38" s="16">
        <v>243711</v>
      </c>
      <c r="J38" s="16">
        <v>4</v>
      </c>
      <c r="K38" s="16">
        <v>241300</v>
      </c>
      <c r="L38" s="16">
        <v>10</v>
      </c>
      <c r="M38" s="16">
        <v>485011</v>
      </c>
      <c r="N38" s="16">
        <v>0</v>
      </c>
      <c r="O38" s="16">
        <v>0</v>
      </c>
      <c r="P38" s="16">
        <v>0</v>
      </c>
      <c r="Q38" s="16">
        <v>0</v>
      </c>
      <c r="R38" s="16">
        <v>6</v>
      </c>
      <c r="S38" s="16">
        <v>243705.99</v>
      </c>
      <c r="T38" s="16">
        <v>4</v>
      </c>
      <c r="U38" s="16">
        <v>241300</v>
      </c>
      <c r="V38" s="16">
        <v>10</v>
      </c>
      <c r="W38" s="16">
        <v>485005.99</v>
      </c>
      <c r="X38" s="16"/>
      <c r="Y38" s="16"/>
      <c r="Z38" s="16"/>
      <c r="AA38" s="16"/>
      <c r="AB38" s="16"/>
      <c r="AC38" s="16"/>
      <c r="AD38" s="16"/>
      <c r="AE38" s="16"/>
      <c r="AF38" s="16"/>
      <c r="AG38" s="16"/>
      <c r="AH38" s="16"/>
    </row>
    <row r="39" spans="1:34" x14ac:dyDescent="0.25">
      <c r="A39" s="16">
        <v>3</v>
      </c>
      <c r="B39" s="16">
        <v>6</v>
      </c>
      <c r="C39" s="16" t="s">
        <v>33</v>
      </c>
      <c r="D39" s="16">
        <v>3</v>
      </c>
      <c r="E39" s="16" t="s">
        <v>45</v>
      </c>
      <c r="F39" s="16">
        <v>104</v>
      </c>
      <c r="G39" s="16">
        <v>5429588.2699999996</v>
      </c>
      <c r="H39" s="16">
        <v>33</v>
      </c>
      <c r="I39" s="16">
        <v>1327974.18</v>
      </c>
      <c r="J39" s="16">
        <v>13</v>
      </c>
      <c r="K39" s="16">
        <v>1035454</v>
      </c>
      <c r="L39" s="16">
        <v>46</v>
      </c>
      <c r="M39" s="16">
        <v>2363428.1800000002</v>
      </c>
      <c r="N39" s="16">
        <v>0</v>
      </c>
      <c r="O39" s="16">
        <v>0</v>
      </c>
      <c r="P39" s="16">
        <v>0</v>
      </c>
      <c r="Q39" s="16">
        <v>0</v>
      </c>
      <c r="R39" s="16">
        <v>33</v>
      </c>
      <c r="S39" s="16">
        <v>1286134.6099999999</v>
      </c>
      <c r="T39" s="16">
        <v>13</v>
      </c>
      <c r="U39" s="16">
        <v>937049.22</v>
      </c>
      <c r="V39" s="16">
        <v>46</v>
      </c>
      <c r="W39" s="16">
        <v>2223183.83</v>
      </c>
      <c r="X39" s="16"/>
      <c r="Y39" s="16"/>
      <c r="Z39" s="16"/>
      <c r="AA39" s="16"/>
      <c r="AB39" s="16"/>
      <c r="AC39" s="16"/>
      <c r="AD39" s="16"/>
      <c r="AE39" s="16"/>
      <c r="AF39" s="16"/>
      <c r="AG39" s="16"/>
      <c r="AH39" s="16"/>
    </row>
    <row r="40" spans="1:34" x14ac:dyDescent="0.25">
      <c r="A40" s="16">
        <v>4</v>
      </c>
      <c r="B40" s="16">
        <v>8</v>
      </c>
      <c r="C40" s="16" t="s">
        <v>26</v>
      </c>
      <c r="D40" s="16">
        <v>3</v>
      </c>
      <c r="E40" s="16" t="s">
        <v>45</v>
      </c>
      <c r="F40" s="16">
        <v>0</v>
      </c>
      <c r="G40" s="16">
        <v>0</v>
      </c>
      <c r="H40" s="16">
        <v>0</v>
      </c>
      <c r="I40" s="16">
        <v>0</v>
      </c>
      <c r="J40" s="16">
        <v>39</v>
      </c>
      <c r="K40" s="16">
        <v>1351315</v>
      </c>
      <c r="L40" s="16">
        <v>39</v>
      </c>
      <c r="M40" s="16">
        <v>1351315</v>
      </c>
      <c r="N40" s="16">
        <v>0</v>
      </c>
      <c r="O40" s="16">
        <v>0</v>
      </c>
      <c r="P40" s="16">
        <v>0</v>
      </c>
      <c r="Q40" s="16">
        <v>0</v>
      </c>
      <c r="R40" s="16">
        <v>0</v>
      </c>
      <c r="S40" s="16">
        <v>0</v>
      </c>
      <c r="T40" s="16">
        <v>39</v>
      </c>
      <c r="U40" s="16">
        <v>1098130.32</v>
      </c>
      <c r="V40" s="16">
        <v>39</v>
      </c>
      <c r="W40" s="16">
        <v>1098130.32</v>
      </c>
      <c r="X40" s="16"/>
      <c r="Y40" s="16"/>
      <c r="Z40" s="16"/>
      <c r="AA40" s="16"/>
      <c r="AB40" s="16"/>
      <c r="AC40" s="16"/>
      <c r="AD40" s="16"/>
      <c r="AE40" s="16"/>
      <c r="AF40" s="16"/>
      <c r="AG40" s="16"/>
      <c r="AH40" s="16"/>
    </row>
    <row r="41" spans="1:34" x14ac:dyDescent="0.25">
      <c r="A41" s="16">
        <v>5</v>
      </c>
      <c r="B41" s="16">
        <v>9</v>
      </c>
      <c r="C41" s="16" t="s">
        <v>35</v>
      </c>
      <c r="D41" s="16">
        <v>3</v>
      </c>
      <c r="E41" s="16" t="s">
        <v>45</v>
      </c>
      <c r="F41" s="16">
        <v>62</v>
      </c>
      <c r="G41" s="16">
        <v>3609634.2700000005</v>
      </c>
      <c r="H41" s="16">
        <v>30</v>
      </c>
      <c r="I41" s="16">
        <v>1296489.42</v>
      </c>
      <c r="J41" s="16">
        <v>14</v>
      </c>
      <c r="K41" s="16">
        <v>921780</v>
      </c>
      <c r="L41" s="16">
        <v>44</v>
      </c>
      <c r="M41" s="16">
        <v>2218269.42</v>
      </c>
      <c r="N41" s="16">
        <v>0</v>
      </c>
      <c r="O41" s="16">
        <v>0</v>
      </c>
      <c r="P41" s="16">
        <v>0</v>
      </c>
      <c r="Q41" s="16">
        <v>0</v>
      </c>
      <c r="R41" s="16">
        <v>28</v>
      </c>
      <c r="S41" s="16">
        <v>1257368</v>
      </c>
      <c r="T41" s="16">
        <v>12</v>
      </c>
      <c r="U41" s="16">
        <v>906192.83</v>
      </c>
      <c r="V41" s="16">
        <v>40</v>
      </c>
      <c r="W41" s="16">
        <v>2163560.83</v>
      </c>
      <c r="X41" s="16"/>
      <c r="Y41" s="16"/>
      <c r="Z41" s="16"/>
      <c r="AA41" s="16"/>
      <c r="AB41" s="16"/>
      <c r="AC41" s="16"/>
      <c r="AD41" s="16"/>
      <c r="AE41" s="16"/>
      <c r="AF41" s="16"/>
      <c r="AG41" s="16"/>
      <c r="AH41" s="16"/>
    </row>
    <row r="42" spans="1:34" x14ac:dyDescent="0.25">
      <c r="A42" s="16">
        <v>6</v>
      </c>
      <c r="B42" s="16">
        <v>10</v>
      </c>
      <c r="C42" s="16" t="s">
        <v>36</v>
      </c>
      <c r="D42" s="16">
        <v>3</v>
      </c>
      <c r="E42" s="16" t="s">
        <v>45</v>
      </c>
      <c r="F42" s="16">
        <v>11</v>
      </c>
      <c r="G42" s="16">
        <v>614371.75</v>
      </c>
      <c r="H42" s="16">
        <v>3</v>
      </c>
      <c r="I42" s="16">
        <v>308538</v>
      </c>
      <c r="J42" s="16">
        <v>9</v>
      </c>
      <c r="K42" s="16">
        <v>399468</v>
      </c>
      <c r="L42" s="16">
        <v>12</v>
      </c>
      <c r="M42" s="16">
        <v>708006</v>
      </c>
      <c r="N42" s="16">
        <v>0</v>
      </c>
      <c r="O42" s="16">
        <v>0</v>
      </c>
      <c r="P42" s="16">
        <v>0</v>
      </c>
      <c r="Q42" s="16">
        <v>0</v>
      </c>
      <c r="R42" s="16">
        <v>3</v>
      </c>
      <c r="S42" s="16">
        <v>227517.17</v>
      </c>
      <c r="T42" s="16">
        <v>9</v>
      </c>
      <c r="U42" s="16">
        <v>354316.74</v>
      </c>
      <c r="V42" s="16">
        <v>12</v>
      </c>
      <c r="W42" s="16">
        <v>581833.91</v>
      </c>
      <c r="X42" s="16"/>
      <c r="Y42" s="16"/>
      <c r="Z42" s="16"/>
      <c r="AA42" s="16"/>
      <c r="AB42" s="16"/>
      <c r="AC42" s="16"/>
      <c r="AD42" s="16"/>
      <c r="AE42" s="16"/>
      <c r="AF42" s="16"/>
      <c r="AG42" s="16"/>
      <c r="AH42" s="16"/>
    </row>
    <row r="43" spans="1:34" x14ac:dyDescent="0.25">
      <c r="A43" s="16">
        <v>7</v>
      </c>
      <c r="B43" s="16">
        <v>11</v>
      </c>
      <c r="C43" s="16" t="s">
        <v>37</v>
      </c>
      <c r="D43" s="16">
        <v>3</v>
      </c>
      <c r="E43" s="16" t="s">
        <v>45</v>
      </c>
      <c r="F43" s="16">
        <v>57</v>
      </c>
      <c r="G43" s="16">
        <v>2376031.3899999997</v>
      </c>
      <c r="H43" s="16">
        <v>16</v>
      </c>
      <c r="I43" s="16">
        <v>505124.27</v>
      </c>
      <c r="J43" s="16">
        <v>7</v>
      </c>
      <c r="K43" s="16">
        <v>513142.99</v>
      </c>
      <c r="L43" s="16">
        <v>23</v>
      </c>
      <c r="M43" s="16">
        <v>1018267.26</v>
      </c>
      <c r="N43" s="16">
        <v>0</v>
      </c>
      <c r="O43" s="16">
        <v>0</v>
      </c>
      <c r="P43" s="16">
        <v>0</v>
      </c>
      <c r="Q43" s="16">
        <v>0</v>
      </c>
      <c r="R43" s="16">
        <v>15</v>
      </c>
      <c r="S43" s="16">
        <v>397158.96</v>
      </c>
      <c r="T43" s="16">
        <v>7</v>
      </c>
      <c r="U43" s="16">
        <v>457822.99</v>
      </c>
      <c r="V43" s="16">
        <v>22</v>
      </c>
      <c r="W43" s="16">
        <v>854981.95</v>
      </c>
      <c r="X43" s="16"/>
      <c r="Y43" s="16"/>
      <c r="Z43" s="16"/>
      <c r="AA43" s="16"/>
      <c r="AB43" s="16"/>
      <c r="AC43" s="16"/>
      <c r="AD43" s="16"/>
      <c r="AE43" s="16"/>
      <c r="AF43" s="16"/>
      <c r="AG43" s="16"/>
      <c r="AH43" s="16"/>
    </row>
    <row r="44" spans="1:34" x14ac:dyDescent="0.25">
      <c r="A44" s="16">
        <v>8</v>
      </c>
      <c r="B44" s="16">
        <v>12</v>
      </c>
      <c r="C44" s="16" t="s">
        <v>38</v>
      </c>
      <c r="D44" s="16">
        <v>3</v>
      </c>
      <c r="E44" s="16" t="s">
        <v>45</v>
      </c>
      <c r="F44" s="16">
        <v>6</v>
      </c>
      <c r="G44" s="16">
        <v>366568.55</v>
      </c>
      <c r="H44" s="16">
        <v>0</v>
      </c>
      <c r="I44" s="16">
        <v>0</v>
      </c>
      <c r="J44" s="16">
        <v>1</v>
      </c>
      <c r="K44" s="16">
        <v>35000</v>
      </c>
      <c r="L44" s="16">
        <v>1</v>
      </c>
      <c r="M44" s="16">
        <v>35000</v>
      </c>
      <c r="N44" s="16">
        <v>0</v>
      </c>
      <c r="O44" s="16">
        <v>0</v>
      </c>
      <c r="P44" s="16">
        <v>0</v>
      </c>
      <c r="Q44" s="16">
        <v>0</v>
      </c>
      <c r="R44" s="16">
        <v>0</v>
      </c>
      <c r="S44" s="16">
        <v>0</v>
      </c>
      <c r="T44" s="16">
        <v>1</v>
      </c>
      <c r="U44" s="16">
        <v>28481.25</v>
      </c>
      <c r="V44" s="16">
        <v>1</v>
      </c>
      <c r="W44" s="16">
        <v>28481.25</v>
      </c>
      <c r="X44" s="16"/>
      <c r="Y44" s="16"/>
      <c r="Z44" s="16"/>
      <c r="AA44" s="16"/>
      <c r="AB44" s="16"/>
      <c r="AC44" s="16"/>
      <c r="AD44" s="16"/>
      <c r="AE44" s="16"/>
      <c r="AF44" s="16"/>
      <c r="AG44" s="16"/>
      <c r="AH44" s="16"/>
    </row>
    <row r="45" spans="1:34" x14ac:dyDescent="0.25">
      <c r="A45" s="16">
        <v>9</v>
      </c>
      <c r="B45" s="16">
        <v>13</v>
      </c>
      <c r="C45" s="16" t="s">
        <v>39</v>
      </c>
      <c r="D45" s="16">
        <v>3</v>
      </c>
      <c r="E45" s="16" t="s">
        <v>45</v>
      </c>
      <c r="F45" s="16">
        <v>110</v>
      </c>
      <c r="G45" s="16">
        <v>4240343.16</v>
      </c>
      <c r="H45" s="16">
        <v>29</v>
      </c>
      <c r="I45" s="16">
        <v>1135775.8</v>
      </c>
      <c r="J45" s="16">
        <v>21</v>
      </c>
      <c r="K45" s="16">
        <v>894759.73</v>
      </c>
      <c r="L45" s="16">
        <v>50</v>
      </c>
      <c r="M45" s="16">
        <v>2030535.53</v>
      </c>
      <c r="N45" s="16">
        <v>0</v>
      </c>
      <c r="O45" s="16">
        <v>0</v>
      </c>
      <c r="P45" s="16">
        <v>0</v>
      </c>
      <c r="Q45" s="16">
        <v>0</v>
      </c>
      <c r="R45" s="16">
        <v>29</v>
      </c>
      <c r="S45" s="16">
        <v>1029665.37</v>
      </c>
      <c r="T45" s="16">
        <v>18</v>
      </c>
      <c r="U45" s="16">
        <v>791504.23</v>
      </c>
      <c r="V45" s="16">
        <v>47</v>
      </c>
      <c r="W45" s="16">
        <v>1821169.6</v>
      </c>
      <c r="X45" s="16"/>
      <c r="Y45" s="16"/>
      <c r="Z45" s="16"/>
      <c r="AA45" s="16"/>
      <c r="AB45" s="16"/>
      <c r="AC45" s="16"/>
      <c r="AD45" s="16"/>
      <c r="AE45" s="16"/>
      <c r="AF45" s="16"/>
      <c r="AG45" s="16"/>
      <c r="AH45" s="16"/>
    </row>
    <row r="46" spans="1:34" x14ac:dyDescent="0.25">
      <c r="B46">
        <v>14</v>
      </c>
      <c r="C46" t="s">
        <v>28</v>
      </c>
      <c r="D46">
        <v>3</v>
      </c>
      <c r="W46" s="17">
        <v>2819513.69</v>
      </c>
    </row>
    <row r="47" spans="1:34" x14ac:dyDescent="0.25">
      <c r="A47" s="16">
        <v>1</v>
      </c>
      <c r="B47" s="16">
        <v>3</v>
      </c>
      <c r="C47" s="16" t="s">
        <v>30</v>
      </c>
      <c r="D47" s="16">
        <v>4</v>
      </c>
      <c r="E47" s="16" t="s">
        <v>46</v>
      </c>
      <c r="F47" s="16">
        <v>2</v>
      </c>
      <c r="G47" s="16">
        <v>67499.5</v>
      </c>
      <c r="H47" s="16">
        <v>0</v>
      </c>
      <c r="I47" s="16">
        <v>0</v>
      </c>
      <c r="J47" s="16">
        <v>2</v>
      </c>
      <c r="K47" s="16">
        <v>20188.7</v>
      </c>
      <c r="L47" s="16">
        <v>2</v>
      </c>
      <c r="M47" s="16">
        <v>20188.7</v>
      </c>
      <c r="N47" s="16">
        <v>0</v>
      </c>
      <c r="O47" s="16">
        <v>0</v>
      </c>
      <c r="P47" s="16">
        <v>0</v>
      </c>
      <c r="Q47" s="16">
        <v>0</v>
      </c>
      <c r="R47" s="16">
        <v>0</v>
      </c>
      <c r="S47" s="16">
        <v>0</v>
      </c>
      <c r="T47" s="16">
        <v>2</v>
      </c>
      <c r="U47" s="16">
        <v>20188.7</v>
      </c>
      <c r="V47" s="16">
        <v>2</v>
      </c>
      <c r="W47" s="16">
        <v>20188.7</v>
      </c>
      <c r="X47" s="16"/>
      <c r="Y47" s="16"/>
      <c r="Z47" s="16"/>
      <c r="AA47" s="16"/>
      <c r="AB47" s="16"/>
      <c r="AC47" s="16"/>
      <c r="AD47" s="16"/>
      <c r="AE47" s="16"/>
      <c r="AF47" s="16"/>
      <c r="AG47" s="16"/>
      <c r="AH47" s="16"/>
    </row>
    <row r="48" spans="1:34" x14ac:dyDescent="0.25">
      <c r="A48" s="16">
        <v>2</v>
      </c>
      <c r="B48" s="16">
        <v>4</v>
      </c>
      <c r="C48" s="16" t="s">
        <v>32</v>
      </c>
      <c r="D48" s="16">
        <v>4</v>
      </c>
      <c r="E48" s="16" t="s">
        <v>46</v>
      </c>
      <c r="F48" s="16">
        <v>15</v>
      </c>
      <c r="G48" s="16">
        <v>799961.76</v>
      </c>
      <c r="H48" s="16">
        <v>11</v>
      </c>
      <c r="I48" s="16">
        <v>560837.61</v>
      </c>
      <c r="J48" s="16">
        <v>3</v>
      </c>
      <c r="K48" s="16">
        <v>40153</v>
      </c>
      <c r="L48" s="16">
        <v>14</v>
      </c>
      <c r="M48" s="16">
        <v>600990.61</v>
      </c>
      <c r="N48" s="16">
        <v>0</v>
      </c>
      <c r="O48" s="16">
        <v>0</v>
      </c>
      <c r="P48" s="16">
        <v>0</v>
      </c>
      <c r="Q48" s="16">
        <v>0</v>
      </c>
      <c r="R48" s="16">
        <v>11</v>
      </c>
      <c r="S48" s="16">
        <v>560837.61</v>
      </c>
      <c r="T48" s="16">
        <v>3</v>
      </c>
      <c r="U48" s="16">
        <v>40137.160000000003</v>
      </c>
      <c r="V48" s="16">
        <v>14</v>
      </c>
      <c r="W48" s="16">
        <v>600974.77</v>
      </c>
      <c r="X48" s="16"/>
      <c r="Y48" s="16"/>
      <c r="Z48" s="16"/>
      <c r="AA48" s="16"/>
      <c r="AB48" s="16"/>
      <c r="AC48" s="16"/>
      <c r="AD48" s="16"/>
      <c r="AE48" s="16"/>
      <c r="AF48" s="16"/>
      <c r="AG48" s="16"/>
      <c r="AH48" s="16"/>
    </row>
    <row r="49" spans="1:34" x14ac:dyDescent="0.25">
      <c r="A49" s="16">
        <v>3</v>
      </c>
      <c r="B49" s="16">
        <v>6</v>
      </c>
      <c r="C49" s="16" t="s">
        <v>33</v>
      </c>
      <c r="D49" s="16">
        <v>4</v>
      </c>
      <c r="E49" s="16" t="s">
        <v>46</v>
      </c>
      <c r="F49" s="16">
        <v>63</v>
      </c>
      <c r="G49" s="16">
        <v>1577151.25</v>
      </c>
      <c r="H49" s="16">
        <v>34</v>
      </c>
      <c r="I49" s="16">
        <v>718874.34</v>
      </c>
      <c r="J49" s="16">
        <v>16</v>
      </c>
      <c r="K49" s="16">
        <v>494989.26</v>
      </c>
      <c r="L49" s="16">
        <v>50</v>
      </c>
      <c r="M49" s="16">
        <v>1213863.6000000001</v>
      </c>
      <c r="N49" s="16">
        <v>0</v>
      </c>
      <c r="O49" s="16">
        <v>0</v>
      </c>
      <c r="P49" s="16">
        <v>0</v>
      </c>
      <c r="Q49" s="16">
        <v>0</v>
      </c>
      <c r="R49" s="16">
        <v>34</v>
      </c>
      <c r="S49" s="16">
        <v>695648.85</v>
      </c>
      <c r="T49" s="16">
        <v>15</v>
      </c>
      <c r="U49" s="16">
        <v>474989.26</v>
      </c>
      <c r="V49" s="16">
        <v>49</v>
      </c>
      <c r="W49" s="16">
        <v>1170638.1100000001</v>
      </c>
      <c r="X49" s="16"/>
      <c r="Y49" s="16"/>
      <c r="Z49" s="16"/>
      <c r="AA49" s="16"/>
      <c r="AB49" s="16"/>
      <c r="AC49" s="16"/>
      <c r="AD49" s="16"/>
      <c r="AE49" s="16"/>
      <c r="AF49" s="16"/>
      <c r="AG49" s="16"/>
      <c r="AH49" s="16"/>
    </row>
    <row r="50" spans="1:34" x14ac:dyDescent="0.25">
      <c r="A50" s="16">
        <v>4</v>
      </c>
      <c r="B50" s="16">
        <v>8</v>
      </c>
      <c r="C50" s="16" t="s">
        <v>26</v>
      </c>
      <c r="D50" s="16">
        <v>4</v>
      </c>
      <c r="E50" s="16" t="s">
        <v>46</v>
      </c>
      <c r="F50" s="16">
        <v>0</v>
      </c>
      <c r="G50" s="16">
        <v>0</v>
      </c>
      <c r="H50" s="16">
        <v>0</v>
      </c>
      <c r="I50" s="16">
        <v>0</v>
      </c>
      <c r="J50" s="16">
        <v>41</v>
      </c>
      <c r="K50" s="16">
        <v>459325.9</v>
      </c>
      <c r="L50" s="16">
        <v>41</v>
      </c>
      <c r="M50" s="16">
        <v>459325.9</v>
      </c>
      <c r="N50" s="16">
        <v>0</v>
      </c>
      <c r="O50" s="16">
        <v>0</v>
      </c>
      <c r="P50" s="16">
        <v>0</v>
      </c>
      <c r="Q50" s="16">
        <v>0</v>
      </c>
      <c r="R50" s="16">
        <v>0</v>
      </c>
      <c r="S50" s="16">
        <v>0</v>
      </c>
      <c r="T50" s="16">
        <v>41</v>
      </c>
      <c r="U50" s="16">
        <v>433092.95</v>
      </c>
      <c r="V50" s="16">
        <v>41</v>
      </c>
      <c r="W50" s="16">
        <v>433092.95</v>
      </c>
      <c r="X50" s="16"/>
      <c r="Y50" s="16"/>
      <c r="Z50" s="16"/>
      <c r="AA50" s="16"/>
      <c r="AB50" s="16"/>
      <c r="AC50" s="16"/>
      <c r="AD50" s="16"/>
      <c r="AE50" s="16"/>
      <c r="AF50" s="16"/>
      <c r="AG50" s="16"/>
      <c r="AH50" s="16"/>
    </row>
    <row r="51" spans="1:34" x14ac:dyDescent="0.25">
      <c r="A51" s="16">
        <v>5</v>
      </c>
      <c r="B51" s="16">
        <v>9</v>
      </c>
      <c r="C51" s="16" t="s">
        <v>35</v>
      </c>
      <c r="D51" s="16">
        <v>4</v>
      </c>
      <c r="E51" s="16" t="s">
        <v>46</v>
      </c>
      <c r="F51" s="16">
        <v>36</v>
      </c>
      <c r="G51" s="16">
        <v>852460.93</v>
      </c>
      <c r="H51" s="16">
        <v>29</v>
      </c>
      <c r="I51" s="16">
        <v>560518.67000000004</v>
      </c>
      <c r="J51" s="16">
        <v>12</v>
      </c>
      <c r="K51" s="16">
        <v>238967.44</v>
      </c>
      <c r="L51" s="16">
        <v>41</v>
      </c>
      <c r="M51" s="16">
        <v>799486.11</v>
      </c>
      <c r="N51" s="16">
        <v>0</v>
      </c>
      <c r="O51" s="16">
        <v>0</v>
      </c>
      <c r="P51" s="16">
        <v>0</v>
      </c>
      <c r="Q51" s="16">
        <v>0</v>
      </c>
      <c r="R51" s="16">
        <v>28</v>
      </c>
      <c r="S51" s="16">
        <v>549791.56999999995</v>
      </c>
      <c r="T51" s="16">
        <v>11</v>
      </c>
      <c r="U51" s="16">
        <v>223967.44</v>
      </c>
      <c r="V51" s="16">
        <v>39</v>
      </c>
      <c r="W51" s="16">
        <v>773759.01</v>
      </c>
      <c r="X51" s="16"/>
      <c r="Y51" s="16"/>
      <c r="Z51" s="16"/>
      <c r="AA51" s="16"/>
      <c r="AB51" s="16"/>
      <c r="AC51" s="16"/>
      <c r="AD51" s="16"/>
      <c r="AE51" s="16"/>
      <c r="AF51" s="16"/>
      <c r="AG51" s="16"/>
      <c r="AH51" s="16"/>
    </row>
    <row r="52" spans="1:34" x14ac:dyDescent="0.25">
      <c r="A52" s="16">
        <v>6</v>
      </c>
      <c r="B52" s="16">
        <v>10</v>
      </c>
      <c r="C52" s="16" t="s">
        <v>36</v>
      </c>
      <c r="D52" s="16">
        <v>4</v>
      </c>
      <c r="E52" s="16" t="s">
        <v>46</v>
      </c>
      <c r="F52" s="16">
        <v>21</v>
      </c>
      <c r="G52" s="16">
        <v>456158.66</v>
      </c>
      <c r="H52" s="16">
        <v>15</v>
      </c>
      <c r="I52" s="16">
        <v>268762.76</v>
      </c>
      <c r="J52" s="16">
        <v>16</v>
      </c>
      <c r="K52" s="16">
        <v>653815.24</v>
      </c>
      <c r="L52" s="16">
        <v>31</v>
      </c>
      <c r="M52" s="16">
        <v>922578</v>
      </c>
      <c r="N52" s="16">
        <v>0</v>
      </c>
      <c r="O52" s="16">
        <v>0</v>
      </c>
      <c r="P52" s="16">
        <v>0</v>
      </c>
      <c r="Q52" s="16">
        <v>0</v>
      </c>
      <c r="R52" s="16">
        <v>15</v>
      </c>
      <c r="S52" s="16">
        <v>268762.76</v>
      </c>
      <c r="T52" s="16">
        <v>16</v>
      </c>
      <c r="U52" s="16">
        <v>667849.56000000006</v>
      </c>
      <c r="V52" s="16">
        <v>31</v>
      </c>
      <c r="W52" s="16">
        <v>936612.32</v>
      </c>
      <c r="X52" s="16"/>
      <c r="Y52" s="16"/>
      <c r="Z52" s="16"/>
      <c r="AA52" s="16"/>
      <c r="AB52" s="16"/>
      <c r="AC52" s="16"/>
      <c r="AD52" s="16"/>
      <c r="AE52" s="16"/>
      <c r="AF52" s="16"/>
      <c r="AG52" s="16"/>
      <c r="AH52" s="16"/>
    </row>
    <row r="53" spans="1:34" x14ac:dyDescent="0.25">
      <c r="A53" s="16">
        <v>7</v>
      </c>
      <c r="B53" s="16">
        <v>11</v>
      </c>
      <c r="C53" s="16" t="s">
        <v>37</v>
      </c>
      <c r="D53" s="16">
        <v>4</v>
      </c>
      <c r="E53" s="16" t="s">
        <v>46</v>
      </c>
      <c r="F53" s="16">
        <v>19</v>
      </c>
      <c r="G53" s="16">
        <v>358204.82</v>
      </c>
      <c r="H53" s="16">
        <v>12</v>
      </c>
      <c r="I53" s="16">
        <v>141740.49</v>
      </c>
      <c r="J53" s="16">
        <v>7</v>
      </c>
      <c r="K53" s="16">
        <v>213265.35</v>
      </c>
      <c r="L53" s="16">
        <v>19</v>
      </c>
      <c r="M53" s="16">
        <v>355005.84</v>
      </c>
      <c r="N53" s="16">
        <v>0</v>
      </c>
      <c r="O53" s="16">
        <v>0</v>
      </c>
      <c r="P53" s="16">
        <v>0</v>
      </c>
      <c r="Q53" s="16">
        <v>0</v>
      </c>
      <c r="R53" s="16">
        <v>12</v>
      </c>
      <c r="S53" s="16">
        <v>139028.93</v>
      </c>
      <c r="T53" s="16">
        <v>6</v>
      </c>
      <c r="U53" s="16">
        <v>178265.35</v>
      </c>
      <c r="V53" s="16">
        <v>18</v>
      </c>
      <c r="W53" s="16">
        <v>317294.28000000003</v>
      </c>
      <c r="X53" s="16"/>
      <c r="Y53" s="16"/>
      <c r="Z53" s="16"/>
      <c r="AA53" s="16"/>
      <c r="AB53" s="16"/>
      <c r="AC53" s="16"/>
      <c r="AD53" s="16"/>
      <c r="AE53" s="16"/>
      <c r="AF53" s="16"/>
      <c r="AG53" s="16"/>
      <c r="AH53" s="16"/>
    </row>
    <row r="54" spans="1:34" x14ac:dyDescent="0.25">
      <c r="A54" s="16">
        <v>8</v>
      </c>
      <c r="B54" s="16">
        <v>12</v>
      </c>
      <c r="C54" s="16" t="s">
        <v>38</v>
      </c>
      <c r="D54" s="16">
        <v>4</v>
      </c>
      <c r="E54" s="16" t="s">
        <v>46</v>
      </c>
      <c r="F54" s="16">
        <v>12</v>
      </c>
      <c r="G54" s="16">
        <v>171653.8</v>
      </c>
      <c r="H54" s="16">
        <v>5</v>
      </c>
      <c r="I54" s="16">
        <v>63468.76</v>
      </c>
      <c r="J54" s="16">
        <v>6</v>
      </c>
      <c r="K54" s="16">
        <v>83598.789999999994</v>
      </c>
      <c r="L54" s="16">
        <v>11</v>
      </c>
      <c r="M54" s="16">
        <v>147067.54999999999</v>
      </c>
      <c r="N54" s="16">
        <v>0</v>
      </c>
      <c r="O54" s="16">
        <v>0</v>
      </c>
      <c r="P54" s="16">
        <v>0</v>
      </c>
      <c r="Q54" s="16">
        <v>0</v>
      </c>
      <c r="R54" s="16">
        <v>5</v>
      </c>
      <c r="S54" s="16">
        <v>63288.76</v>
      </c>
      <c r="T54" s="16">
        <v>6</v>
      </c>
      <c r="U54" s="16">
        <v>83598.789999999994</v>
      </c>
      <c r="V54" s="16">
        <v>11</v>
      </c>
      <c r="W54" s="16">
        <v>146887.54999999999</v>
      </c>
      <c r="X54" s="16"/>
      <c r="Y54" s="16"/>
      <c r="Z54" s="16"/>
      <c r="AA54" s="16"/>
      <c r="AB54" s="16"/>
      <c r="AC54" s="16"/>
      <c r="AD54" s="16"/>
      <c r="AE54" s="16"/>
      <c r="AF54" s="16"/>
      <c r="AG54" s="16"/>
      <c r="AH54" s="16"/>
    </row>
    <row r="55" spans="1:34" x14ac:dyDescent="0.25">
      <c r="A55" s="16">
        <v>9</v>
      </c>
      <c r="B55" s="16">
        <v>13</v>
      </c>
      <c r="C55" s="16" t="s">
        <v>39</v>
      </c>
      <c r="D55" s="16">
        <v>4</v>
      </c>
      <c r="E55" s="16" t="s">
        <v>46</v>
      </c>
      <c r="F55" s="16">
        <v>44</v>
      </c>
      <c r="G55" s="16">
        <v>586609.75</v>
      </c>
      <c r="H55" s="16">
        <v>25</v>
      </c>
      <c r="I55" s="16">
        <v>315280.59000000003</v>
      </c>
      <c r="J55" s="16">
        <v>13</v>
      </c>
      <c r="K55" s="16">
        <v>206643.85</v>
      </c>
      <c r="L55" s="16">
        <v>38</v>
      </c>
      <c r="M55" s="16">
        <v>521924.44</v>
      </c>
      <c r="N55" s="16">
        <v>0</v>
      </c>
      <c r="O55" s="16">
        <v>0</v>
      </c>
      <c r="P55" s="16">
        <v>0</v>
      </c>
      <c r="Q55" s="16">
        <v>0</v>
      </c>
      <c r="R55" s="16">
        <v>25</v>
      </c>
      <c r="S55" s="16">
        <v>315218.75</v>
      </c>
      <c r="T55" s="16">
        <v>14</v>
      </c>
      <c r="U55" s="16">
        <v>234993.85</v>
      </c>
      <c r="V55" s="16">
        <v>39</v>
      </c>
      <c r="W55" s="16">
        <v>550212.6</v>
      </c>
      <c r="X55" s="16"/>
      <c r="Y55" s="16"/>
      <c r="Z55" s="16"/>
      <c r="AA55" s="16"/>
      <c r="AB55" s="16"/>
      <c r="AC55" s="16"/>
      <c r="AD55" s="16"/>
      <c r="AE55" s="16"/>
      <c r="AF55" s="16"/>
      <c r="AG55" s="16"/>
      <c r="AH55" s="16"/>
    </row>
    <row r="56" spans="1:34" ht="409.5" x14ac:dyDescent="0.25">
      <c r="B56">
        <v>14</v>
      </c>
      <c r="C56" t="s">
        <v>28</v>
      </c>
      <c r="D56">
        <v>4</v>
      </c>
      <c r="W56" s="17">
        <v>1750983.71</v>
      </c>
      <c r="X56" s="18" t="s">
        <v>47</v>
      </c>
    </row>
    <row r="57" spans="1:34" x14ac:dyDescent="0.25">
      <c r="A57" s="16">
        <v>1</v>
      </c>
      <c r="B57" s="16">
        <v>3</v>
      </c>
      <c r="C57" s="16" t="s">
        <v>30</v>
      </c>
      <c r="D57" s="16">
        <v>5</v>
      </c>
      <c r="E57" s="16" t="s">
        <v>48</v>
      </c>
      <c r="F57" s="16">
        <v>6</v>
      </c>
      <c r="G57" s="16">
        <v>228152.5</v>
      </c>
      <c r="H57" s="16">
        <v>1</v>
      </c>
      <c r="I57" s="16">
        <v>17500</v>
      </c>
      <c r="J57" s="16">
        <v>2</v>
      </c>
      <c r="K57" s="16">
        <v>116000</v>
      </c>
      <c r="L57" s="16">
        <v>3</v>
      </c>
      <c r="M57" s="16">
        <v>133500</v>
      </c>
      <c r="N57" s="16">
        <v>0</v>
      </c>
      <c r="O57" s="16">
        <v>0</v>
      </c>
      <c r="P57" s="16">
        <v>0</v>
      </c>
      <c r="Q57" s="16">
        <v>0</v>
      </c>
      <c r="R57" s="16">
        <v>1</v>
      </c>
      <c r="S57" s="16">
        <v>17500</v>
      </c>
      <c r="T57" s="16">
        <v>1</v>
      </c>
      <c r="U57" s="16">
        <v>76000</v>
      </c>
      <c r="V57" s="16">
        <v>2</v>
      </c>
      <c r="W57" s="16">
        <v>93500</v>
      </c>
      <c r="X57" s="16"/>
      <c r="Y57" s="16"/>
      <c r="Z57" s="16"/>
      <c r="AA57" s="16"/>
      <c r="AB57" s="16"/>
      <c r="AC57" s="16"/>
      <c r="AD57" s="16"/>
      <c r="AE57" s="16"/>
      <c r="AF57" s="16"/>
      <c r="AG57" s="16"/>
      <c r="AH57" s="16"/>
    </row>
    <row r="58" spans="1:34" x14ac:dyDescent="0.25">
      <c r="A58" s="16">
        <v>2</v>
      </c>
      <c r="B58" s="16">
        <v>4</v>
      </c>
      <c r="C58" s="16" t="s">
        <v>32</v>
      </c>
      <c r="D58" s="16">
        <v>5</v>
      </c>
      <c r="E58" s="16" t="s">
        <v>48</v>
      </c>
      <c r="F58" s="16">
        <v>4</v>
      </c>
      <c r="G58" s="16">
        <v>192400</v>
      </c>
      <c r="H58" s="16">
        <v>3</v>
      </c>
      <c r="I58" s="16">
        <v>128900</v>
      </c>
      <c r="J58" s="16">
        <v>4</v>
      </c>
      <c r="K58" s="16">
        <v>102930</v>
      </c>
      <c r="L58" s="16">
        <v>7</v>
      </c>
      <c r="M58" s="16">
        <v>231830</v>
      </c>
      <c r="N58" s="16">
        <v>0</v>
      </c>
      <c r="O58" s="16">
        <v>0</v>
      </c>
      <c r="P58" s="16">
        <v>0</v>
      </c>
      <c r="Q58" s="16">
        <v>0</v>
      </c>
      <c r="R58" s="16">
        <v>3</v>
      </c>
      <c r="S58" s="16">
        <v>128900</v>
      </c>
      <c r="T58" s="16">
        <v>4</v>
      </c>
      <c r="U58" s="16">
        <v>102930</v>
      </c>
      <c r="V58" s="16">
        <v>7</v>
      </c>
      <c r="W58" s="16">
        <v>231830</v>
      </c>
      <c r="X58" s="16"/>
      <c r="Y58" s="16"/>
      <c r="Z58" s="16"/>
      <c r="AA58" s="16"/>
      <c r="AB58" s="16"/>
      <c r="AC58" s="16"/>
      <c r="AD58" s="16"/>
      <c r="AE58" s="16"/>
      <c r="AF58" s="16"/>
      <c r="AG58" s="16"/>
      <c r="AH58" s="16"/>
    </row>
    <row r="59" spans="1:34" x14ac:dyDescent="0.25">
      <c r="A59" s="16">
        <v>3</v>
      </c>
      <c r="B59" s="16">
        <v>6</v>
      </c>
      <c r="C59" s="16" t="s">
        <v>33</v>
      </c>
      <c r="D59" s="16">
        <v>5</v>
      </c>
      <c r="E59" s="16" t="s">
        <v>48</v>
      </c>
      <c r="F59" s="16">
        <v>119</v>
      </c>
      <c r="G59" s="16">
        <v>7021358.4600000009</v>
      </c>
      <c r="H59" s="16">
        <v>42</v>
      </c>
      <c r="I59" s="16">
        <v>1874252.7000000002</v>
      </c>
      <c r="J59" s="16">
        <v>8</v>
      </c>
      <c r="K59" s="16">
        <v>329850</v>
      </c>
      <c r="L59" s="16">
        <v>50</v>
      </c>
      <c r="M59" s="16">
        <v>2204102.7000000002</v>
      </c>
      <c r="N59" s="16">
        <v>0</v>
      </c>
      <c r="O59" s="16">
        <v>0</v>
      </c>
      <c r="P59" s="16">
        <v>0</v>
      </c>
      <c r="Q59" s="16">
        <v>0</v>
      </c>
      <c r="R59" s="16">
        <v>42</v>
      </c>
      <c r="S59" s="16">
        <v>1867633.4900000002</v>
      </c>
      <c r="T59" s="16">
        <v>5</v>
      </c>
      <c r="U59" s="16">
        <v>173846.84</v>
      </c>
      <c r="V59" s="16">
        <v>47</v>
      </c>
      <c r="W59" s="16">
        <v>2041480.33</v>
      </c>
      <c r="X59" s="16"/>
      <c r="Y59" s="16"/>
      <c r="Z59" s="16"/>
      <c r="AA59" s="16"/>
      <c r="AB59" s="16"/>
      <c r="AC59" s="16"/>
      <c r="AD59" s="16"/>
      <c r="AE59" s="16"/>
      <c r="AF59" s="16"/>
      <c r="AG59" s="16"/>
      <c r="AH59" s="16"/>
    </row>
    <row r="60" spans="1:34" x14ac:dyDescent="0.25">
      <c r="A60" s="16">
        <v>4</v>
      </c>
      <c r="B60" s="16">
        <v>8</v>
      </c>
      <c r="C60" s="16" t="s">
        <v>26</v>
      </c>
      <c r="D60" s="16">
        <v>5</v>
      </c>
      <c r="E60" s="16" t="s">
        <v>48</v>
      </c>
      <c r="F60" s="16">
        <v>0</v>
      </c>
      <c r="G60" s="16">
        <v>0</v>
      </c>
      <c r="H60" s="16">
        <v>0</v>
      </c>
      <c r="I60" s="16">
        <v>0</v>
      </c>
      <c r="J60" s="16">
        <v>44</v>
      </c>
      <c r="K60" s="16">
        <v>624388.86999999988</v>
      </c>
      <c r="L60" s="16">
        <v>44</v>
      </c>
      <c r="M60" s="16">
        <v>624388.87</v>
      </c>
      <c r="N60" s="16">
        <v>0</v>
      </c>
      <c r="O60" s="16">
        <v>0</v>
      </c>
      <c r="P60" s="16">
        <v>0</v>
      </c>
      <c r="Q60" s="16">
        <v>0</v>
      </c>
      <c r="R60" s="16">
        <v>0</v>
      </c>
      <c r="S60" s="16">
        <v>0</v>
      </c>
      <c r="T60" s="16">
        <v>43</v>
      </c>
      <c r="U60" s="16">
        <v>620500.62</v>
      </c>
      <c r="V60" s="16">
        <v>43</v>
      </c>
      <c r="W60" s="16">
        <v>620500.62</v>
      </c>
      <c r="X60" s="16"/>
      <c r="Y60" s="16"/>
      <c r="Z60" s="16"/>
      <c r="AA60" s="16"/>
      <c r="AB60" s="16"/>
      <c r="AC60" s="16"/>
      <c r="AD60" s="16"/>
      <c r="AE60" s="16"/>
      <c r="AF60" s="16"/>
      <c r="AG60" s="16"/>
      <c r="AH60" s="16"/>
    </row>
    <row r="61" spans="1:34" x14ac:dyDescent="0.25">
      <c r="A61" s="16">
        <v>5</v>
      </c>
      <c r="B61" s="16">
        <v>9</v>
      </c>
      <c r="C61" s="16" t="s">
        <v>35</v>
      </c>
      <c r="D61" s="16">
        <v>5</v>
      </c>
      <c r="E61" s="16" t="s">
        <v>48</v>
      </c>
      <c r="F61" s="16">
        <v>27</v>
      </c>
      <c r="G61" s="16">
        <v>2158655.33</v>
      </c>
      <c r="H61" s="16">
        <v>11</v>
      </c>
      <c r="I61" s="16">
        <v>734101.9</v>
      </c>
      <c r="J61" s="16">
        <v>1</v>
      </c>
      <c r="K61" s="16">
        <v>57500</v>
      </c>
      <c r="L61" s="16">
        <v>12</v>
      </c>
      <c r="M61" s="16">
        <v>791601.9</v>
      </c>
      <c r="N61" s="16">
        <v>0</v>
      </c>
      <c r="O61" s="16">
        <v>0</v>
      </c>
      <c r="P61" s="16">
        <v>0</v>
      </c>
      <c r="Q61" s="16">
        <v>0</v>
      </c>
      <c r="R61" s="16">
        <v>11</v>
      </c>
      <c r="S61" s="16">
        <v>733396.75</v>
      </c>
      <c r="T61" s="16">
        <v>1</v>
      </c>
      <c r="U61" s="16">
        <v>57500</v>
      </c>
      <c r="V61" s="16">
        <v>12</v>
      </c>
      <c r="W61" s="16">
        <v>790896.75</v>
      </c>
      <c r="X61" s="16"/>
      <c r="Y61" s="16"/>
      <c r="Z61" s="16"/>
      <c r="AA61" s="16"/>
      <c r="AB61" s="16"/>
      <c r="AC61" s="16"/>
      <c r="AD61" s="16"/>
      <c r="AE61" s="16"/>
      <c r="AF61" s="16"/>
      <c r="AG61" s="16"/>
      <c r="AH61" s="16"/>
    </row>
    <row r="62" spans="1:34" x14ac:dyDescent="0.25">
      <c r="A62" s="16">
        <v>6</v>
      </c>
      <c r="B62" s="16">
        <v>10</v>
      </c>
      <c r="C62" s="16" t="s">
        <v>36</v>
      </c>
      <c r="D62" s="16">
        <v>5</v>
      </c>
      <c r="E62" s="16" t="s">
        <v>48</v>
      </c>
      <c r="F62" s="16">
        <v>10</v>
      </c>
      <c r="G62" s="16">
        <v>589388.67999999993</v>
      </c>
      <c r="H62" s="16">
        <v>2</v>
      </c>
      <c r="I62" s="16">
        <v>128169.37</v>
      </c>
      <c r="J62" s="16">
        <v>2</v>
      </c>
      <c r="K62" s="16">
        <v>215743.38</v>
      </c>
      <c r="L62" s="16">
        <v>4</v>
      </c>
      <c r="M62" s="16">
        <v>343912.75</v>
      </c>
      <c r="N62" s="16">
        <v>0</v>
      </c>
      <c r="O62" s="16">
        <v>0</v>
      </c>
      <c r="P62" s="16">
        <v>0</v>
      </c>
      <c r="Q62" s="16">
        <v>0</v>
      </c>
      <c r="R62" s="16">
        <v>1</v>
      </c>
      <c r="S62" s="16">
        <v>93849</v>
      </c>
      <c r="T62" s="16">
        <v>2</v>
      </c>
      <c r="U62" s="16">
        <v>215743.38</v>
      </c>
      <c r="V62" s="16">
        <v>3</v>
      </c>
      <c r="W62" s="16">
        <v>309592.38</v>
      </c>
      <c r="X62" s="16"/>
      <c r="Y62" s="16"/>
      <c r="Z62" s="16"/>
      <c r="AA62" s="16"/>
      <c r="AB62" s="16"/>
      <c r="AC62" s="16"/>
      <c r="AD62" s="16"/>
      <c r="AE62" s="16"/>
      <c r="AF62" s="16"/>
      <c r="AG62" s="16"/>
      <c r="AH62" s="16"/>
    </row>
    <row r="63" spans="1:34" x14ac:dyDescent="0.25">
      <c r="A63" s="16">
        <v>7</v>
      </c>
      <c r="B63" s="16">
        <v>11</v>
      </c>
      <c r="C63" s="16" t="s">
        <v>37</v>
      </c>
      <c r="D63" s="16">
        <v>5</v>
      </c>
      <c r="E63" s="16" t="s">
        <v>48</v>
      </c>
      <c r="F63" s="16">
        <v>16</v>
      </c>
      <c r="G63" s="16">
        <v>771531.03</v>
      </c>
      <c r="H63" s="16">
        <v>8</v>
      </c>
      <c r="I63" s="16">
        <v>423526.27</v>
      </c>
      <c r="J63" s="16">
        <v>1</v>
      </c>
      <c r="K63" s="16">
        <v>53000</v>
      </c>
      <c r="L63" s="16">
        <v>9</v>
      </c>
      <c r="M63" s="16">
        <v>476526.27</v>
      </c>
      <c r="N63" s="16">
        <v>0</v>
      </c>
      <c r="O63" s="16">
        <v>0</v>
      </c>
      <c r="P63" s="16">
        <v>0</v>
      </c>
      <c r="Q63" s="16">
        <v>0</v>
      </c>
      <c r="R63" s="16">
        <v>8</v>
      </c>
      <c r="S63" s="16">
        <v>419794.03</v>
      </c>
      <c r="T63" s="16">
        <v>1</v>
      </c>
      <c r="U63" s="16">
        <v>53000</v>
      </c>
      <c r="V63" s="16">
        <v>9</v>
      </c>
      <c r="W63" s="16">
        <v>472794.03</v>
      </c>
      <c r="X63" s="16"/>
      <c r="Y63" s="16"/>
      <c r="Z63" s="16"/>
      <c r="AA63" s="16"/>
      <c r="AB63" s="16"/>
      <c r="AC63" s="16"/>
      <c r="AD63" s="16"/>
      <c r="AE63" s="16"/>
      <c r="AF63" s="16"/>
      <c r="AG63" s="16"/>
      <c r="AH63" s="16"/>
    </row>
    <row r="64" spans="1:34" x14ac:dyDescent="0.25">
      <c r="A64" s="16">
        <v>8</v>
      </c>
      <c r="B64" s="16">
        <v>12</v>
      </c>
      <c r="C64" s="16" t="s">
        <v>38</v>
      </c>
      <c r="D64" s="16">
        <v>5</v>
      </c>
      <c r="E64" s="16" t="s">
        <v>48</v>
      </c>
      <c r="F64" s="16">
        <v>12</v>
      </c>
      <c r="G64" s="16">
        <v>323351.64</v>
      </c>
      <c r="H64" s="16">
        <v>6</v>
      </c>
      <c r="I64" s="16">
        <v>61220.18</v>
      </c>
      <c r="J64" s="16">
        <v>0</v>
      </c>
      <c r="K64" s="16">
        <v>0</v>
      </c>
      <c r="L64" s="16">
        <v>6</v>
      </c>
      <c r="M64" s="16">
        <v>61220.18</v>
      </c>
      <c r="N64" s="16">
        <v>0</v>
      </c>
      <c r="O64" s="16">
        <v>0</v>
      </c>
      <c r="P64" s="16">
        <v>0</v>
      </c>
      <c r="Q64" s="16">
        <v>0</v>
      </c>
      <c r="R64" s="16">
        <v>6</v>
      </c>
      <c r="S64" s="16">
        <v>61220.18</v>
      </c>
      <c r="T64" s="16">
        <v>0</v>
      </c>
      <c r="U64" s="16">
        <v>0</v>
      </c>
      <c r="V64" s="16">
        <v>6</v>
      </c>
      <c r="W64" s="16">
        <v>61220.18</v>
      </c>
      <c r="X64" s="16"/>
      <c r="Y64" s="16"/>
      <c r="Z64" s="16"/>
      <c r="AA64" s="16"/>
      <c r="AB64" s="16"/>
      <c r="AC64" s="16"/>
      <c r="AD64" s="16"/>
      <c r="AE64" s="16"/>
      <c r="AF64" s="16"/>
      <c r="AG64" s="16"/>
      <c r="AH64" s="16"/>
    </row>
    <row r="65" spans="1:34" x14ac:dyDescent="0.25">
      <c r="A65" s="16">
        <v>9</v>
      </c>
      <c r="B65" s="16">
        <v>13</v>
      </c>
      <c r="C65" s="16" t="s">
        <v>39</v>
      </c>
      <c r="D65" s="16">
        <v>5</v>
      </c>
      <c r="E65" s="16" t="s">
        <v>48</v>
      </c>
      <c r="F65" s="16">
        <v>15</v>
      </c>
      <c r="G65" s="16">
        <v>417072.67</v>
      </c>
      <c r="H65" s="16">
        <v>8</v>
      </c>
      <c r="I65" s="16">
        <v>100257.88</v>
      </c>
      <c r="J65" s="16">
        <v>12</v>
      </c>
      <c r="K65" s="16">
        <v>864401.85</v>
      </c>
      <c r="L65" s="16">
        <v>20</v>
      </c>
      <c r="M65" s="16">
        <v>964659.73</v>
      </c>
      <c r="N65" s="16">
        <v>0</v>
      </c>
      <c r="O65" s="16">
        <v>0</v>
      </c>
      <c r="P65" s="16">
        <v>0</v>
      </c>
      <c r="Q65" s="16">
        <v>0</v>
      </c>
      <c r="R65" s="16">
        <v>8</v>
      </c>
      <c r="S65" s="16">
        <v>98643.88</v>
      </c>
      <c r="T65" s="16">
        <v>12</v>
      </c>
      <c r="U65" s="16">
        <v>871518.3</v>
      </c>
      <c r="V65" s="16">
        <v>20</v>
      </c>
      <c r="W65" s="16">
        <v>970162.18</v>
      </c>
      <c r="X65" s="16"/>
      <c r="Y65" s="16"/>
      <c r="Z65" s="16"/>
      <c r="AA65" s="16"/>
      <c r="AB65" s="16"/>
      <c r="AC65" s="16"/>
      <c r="AD65" s="16"/>
      <c r="AE65" s="16"/>
      <c r="AF65" s="16"/>
      <c r="AG65" s="16"/>
      <c r="AH65" s="16"/>
    </row>
    <row r="66" spans="1:34" x14ac:dyDescent="0.25">
      <c r="B66">
        <v>14</v>
      </c>
      <c r="C66" t="s">
        <v>28</v>
      </c>
      <c r="D66">
        <v>5</v>
      </c>
      <c r="W66" s="17">
        <v>3092097.56</v>
      </c>
      <c r="X66" t="s">
        <v>49</v>
      </c>
    </row>
    <row r="67" spans="1:34" x14ac:dyDescent="0.25">
      <c r="A67" s="16">
        <v>1</v>
      </c>
      <c r="B67" s="16">
        <v>3</v>
      </c>
      <c r="C67" s="16" t="s">
        <v>30</v>
      </c>
      <c r="D67" s="16">
        <v>6</v>
      </c>
      <c r="E67" s="16" t="s">
        <v>50</v>
      </c>
      <c r="F67" s="16">
        <v>0</v>
      </c>
      <c r="G67" s="16">
        <v>0</v>
      </c>
      <c r="H67" s="16">
        <v>0</v>
      </c>
      <c r="I67" s="16">
        <v>0</v>
      </c>
      <c r="J67" s="16">
        <v>1</v>
      </c>
      <c r="K67" s="16">
        <v>219000</v>
      </c>
      <c r="L67" s="16">
        <v>1</v>
      </c>
      <c r="M67" s="16">
        <v>219000</v>
      </c>
      <c r="N67" s="16">
        <v>0</v>
      </c>
      <c r="O67" s="16">
        <v>0</v>
      </c>
      <c r="P67" s="16">
        <v>0</v>
      </c>
      <c r="Q67" s="16">
        <v>0</v>
      </c>
      <c r="R67" s="16">
        <v>0</v>
      </c>
      <c r="S67" s="16">
        <v>0</v>
      </c>
      <c r="T67" s="16">
        <v>1</v>
      </c>
      <c r="U67" s="16">
        <v>208050</v>
      </c>
      <c r="V67" s="16">
        <v>1</v>
      </c>
      <c r="W67" s="16">
        <v>208050</v>
      </c>
      <c r="X67" s="16"/>
      <c r="Y67" s="16"/>
      <c r="Z67" s="16"/>
      <c r="AA67" s="16"/>
      <c r="AB67" s="16"/>
      <c r="AC67" s="16"/>
      <c r="AD67" s="16"/>
      <c r="AE67" s="16"/>
      <c r="AF67" s="16"/>
      <c r="AG67" s="16"/>
      <c r="AH67" s="16"/>
    </row>
    <row r="68" spans="1:34" x14ac:dyDescent="0.25">
      <c r="A68" s="16">
        <v>2</v>
      </c>
      <c r="B68" s="16">
        <v>4</v>
      </c>
      <c r="C68" s="16" t="s">
        <v>32</v>
      </c>
      <c r="D68" s="16">
        <v>6</v>
      </c>
      <c r="E68" s="16" t="s">
        <v>50</v>
      </c>
      <c r="F68" s="16">
        <v>11</v>
      </c>
      <c r="G68" s="16">
        <v>927347.78</v>
      </c>
      <c r="H68" s="16">
        <v>6</v>
      </c>
      <c r="I68" s="16">
        <v>559609.32999999996</v>
      </c>
      <c r="J68" s="16">
        <v>7</v>
      </c>
      <c r="K68" s="16">
        <v>421280</v>
      </c>
      <c r="L68" s="16">
        <v>13</v>
      </c>
      <c r="M68" s="16">
        <v>980889.33</v>
      </c>
      <c r="N68" s="16">
        <v>0</v>
      </c>
      <c r="O68" s="16">
        <v>0</v>
      </c>
      <c r="P68" s="16">
        <v>0</v>
      </c>
      <c r="Q68" s="16">
        <v>0</v>
      </c>
      <c r="R68" s="16">
        <v>6</v>
      </c>
      <c r="S68" s="16">
        <v>555981.82999999996</v>
      </c>
      <c r="T68" s="16">
        <v>7</v>
      </c>
      <c r="U68" s="16">
        <v>400145.10000000009</v>
      </c>
      <c r="V68" s="16">
        <v>13</v>
      </c>
      <c r="W68" s="16">
        <v>956126.93</v>
      </c>
      <c r="X68" s="16"/>
      <c r="Y68" s="16"/>
      <c r="Z68" s="16"/>
      <c r="AA68" s="16"/>
      <c r="AB68" s="16"/>
      <c r="AC68" s="16"/>
      <c r="AD68" s="16"/>
      <c r="AE68" s="16"/>
      <c r="AF68" s="16"/>
      <c r="AG68" s="16"/>
      <c r="AH68" s="16"/>
    </row>
    <row r="69" spans="1:34" x14ac:dyDescent="0.25">
      <c r="A69" s="16">
        <v>3</v>
      </c>
      <c r="B69" s="16">
        <v>6</v>
      </c>
      <c r="C69" s="16" t="s">
        <v>33</v>
      </c>
      <c r="D69" s="16">
        <v>6</v>
      </c>
      <c r="E69" s="16" t="s">
        <v>50</v>
      </c>
      <c r="F69" s="16">
        <v>180</v>
      </c>
      <c r="G69" s="16">
        <v>12209362.18</v>
      </c>
      <c r="H69" s="16">
        <v>55</v>
      </c>
      <c r="I69" s="16">
        <v>2910512.7399999998</v>
      </c>
      <c r="J69" s="16">
        <v>1</v>
      </c>
      <c r="K69" s="16">
        <v>130000</v>
      </c>
      <c r="L69" s="16">
        <v>56</v>
      </c>
      <c r="M69" s="16">
        <v>3040512.74</v>
      </c>
      <c r="N69" s="16">
        <v>0</v>
      </c>
      <c r="O69" s="16">
        <v>0</v>
      </c>
      <c r="P69" s="16">
        <v>0</v>
      </c>
      <c r="Q69" s="16">
        <v>0</v>
      </c>
      <c r="R69" s="16">
        <v>54</v>
      </c>
      <c r="S69" s="16">
        <v>2627535.3500000006</v>
      </c>
      <c r="T69" s="16">
        <v>1</v>
      </c>
      <c r="U69" s="16">
        <v>109450</v>
      </c>
      <c r="V69" s="16">
        <v>55</v>
      </c>
      <c r="W69" s="16">
        <v>2736985.35</v>
      </c>
      <c r="X69" s="16"/>
      <c r="Y69" s="16"/>
      <c r="Z69" s="16"/>
      <c r="AA69" s="16"/>
      <c r="AB69" s="16"/>
      <c r="AC69" s="16"/>
      <c r="AD69" s="16"/>
      <c r="AE69" s="16"/>
      <c r="AF69" s="16"/>
      <c r="AG69" s="16"/>
      <c r="AH69" s="16"/>
    </row>
    <row r="70" spans="1:34" x14ac:dyDescent="0.25">
      <c r="A70" s="16">
        <v>4</v>
      </c>
      <c r="B70" s="16">
        <v>8</v>
      </c>
      <c r="C70" s="16" t="s">
        <v>26</v>
      </c>
      <c r="D70" s="16">
        <v>6</v>
      </c>
      <c r="E70" s="16" t="s">
        <v>50</v>
      </c>
      <c r="F70" s="16">
        <v>0</v>
      </c>
      <c r="G70" s="16">
        <v>0</v>
      </c>
      <c r="H70" s="16">
        <v>0</v>
      </c>
      <c r="I70" s="16">
        <v>0</v>
      </c>
      <c r="J70" s="16">
        <v>40</v>
      </c>
      <c r="K70" s="16">
        <v>644378.5</v>
      </c>
      <c r="L70" s="16">
        <v>40</v>
      </c>
      <c r="M70" s="16">
        <v>644378.5</v>
      </c>
      <c r="N70" s="16">
        <v>0</v>
      </c>
      <c r="O70" s="16">
        <v>0</v>
      </c>
      <c r="P70" s="16">
        <v>0</v>
      </c>
      <c r="Q70" s="16">
        <v>0</v>
      </c>
      <c r="R70" s="16">
        <v>0</v>
      </c>
      <c r="S70" s="16">
        <v>0</v>
      </c>
      <c r="T70" s="16">
        <v>34</v>
      </c>
      <c r="U70" s="16">
        <v>512508.4</v>
      </c>
      <c r="V70" s="16">
        <v>34</v>
      </c>
      <c r="W70" s="16">
        <v>512508.4</v>
      </c>
      <c r="X70" s="16"/>
      <c r="Y70" s="16"/>
      <c r="Z70" s="16"/>
      <c r="AA70" s="16"/>
      <c r="AB70" s="16"/>
      <c r="AC70" s="16"/>
      <c r="AD70" s="16"/>
      <c r="AE70" s="16"/>
      <c r="AF70" s="16"/>
      <c r="AG70" s="16"/>
      <c r="AH70" s="16"/>
    </row>
    <row r="71" spans="1:34" x14ac:dyDescent="0.25">
      <c r="A71" s="16">
        <v>5</v>
      </c>
      <c r="B71" s="16">
        <v>9</v>
      </c>
      <c r="C71" s="16" t="s">
        <v>35</v>
      </c>
      <c r="D71" s="16">
        <v>6</v>
      </c>
      <c r="E71" s="16" t="s">
        <v>50</v>
      </c>
      <c r="F71" s="16">
        <v>13</v>
      </c>
      <c r="G71" s="16">
        <v>731865.25999999989</v>
      </c>
      <c r="H71" s="16">
        <v>7</v>
      </c>
      <c r="I71" s="16">
        <v>426274.30999999994</v>
      </c>
      <c r="J71" s="16">
        <v>0</v>
      </c>
      <c r="K71" s="16">
        <v>0</v>
      </c>
      <c r="L71" s="16">
        <v>7</v>
      </c>
      <c r="M71" s="16">
        <v>426274.31</v>
      </c>
      <c r="N71" s="16">
        <v>0</v>
      </c>
      <c r="O71" s="16">
        <v>0</v>
      </c>
      <c r="P71" s="16">
        <v>0</v>
      </c>
      <c r="Q71" s="16">
        <v>0</v>
      </c>
      <c r="R71" s="16">
        <v>7</v>
      </c>
      <c r="S71" s="16">
        <v>412965.12</v>
      </c>
      <c r="T71" s="16">
        <v>0</v>
      </c>
      <c r="U71" s="16">
        <v>0</v>
      </c>
      <c r="V71" s="16">
        <v>7</v>
      </c>
      <c r="W71" s="16">
        <v>412965.12</v>
      </c>
      <c r="X71" s="16"/>
      <c r="Y71" s="16"/>
      <c r="Z71" s="16"/>
      <c r="AA71" s="16"/>
      <c r="AB71" s="16"/>
      <c r="AC71" s="16"/>
      <c r="AD71" s="16"/>
      <c r="AE71" s="16"/>
      <c r="AF71" s="16"/>
      <c r="AG71" s="16"/>
      <c r="AH71" s="16"/>
    </row>
    <row r="72" spans="1:34" x14ac:dyDescent="0.25">
      <c r="A72" s="16">
        <v>6</v>
      </c>
      <c r="B72" s="16">
        <v>10</v>
      </c>
      <c r="C72" s="16" t="s">
        <v>36</v>
      </c>
      <c r="D72" s="16">
        <v>6</v>
      </c>
      <c r="E72" s="16" t="s">
        <v>50</v>
      </c>
      <c r="F72" s="16">
        <v>21</v>
      </c>
      <c r="G72" s="16">
        <v>1258244.57</v>
      </c>
      <c r="H72" s="16">
        <v>8</v>
      </c>
      <c r="I72" s="16">
        <v>524794.30000000005</v>
      </c>
      <c r="J72" s="16">
        <v>9</v>
      </c>
      <c r="K72" s="16">
        <v>1277060</v>
      </c>
      <c r="L72" s="16">
        <v>17</v>
      </c>
      <c r="M72" s="16">
        <v>1801854.3</v>
      </c>
      <c r="N72" s="16">
        <v>0</v>
      </c>
      <c r="O72" s="16">
        <v>0</v>
      </c>
      <c r="P72" s="16">
        <v>0</v>
      </c>
      <c r="Q72" s="16">
        <v>0</v>
      </c>
      <c r="R72" s="16">
        <v>8</v>
      </c>
      <c r="S72" s="16">
        <v>524715.94999999995</v>
      </c>
      <c r="T72" s="16">
        <v>9</v>
      </c>
      <c r="U72" s="16">
        <v>1273775.27</v>
      </c>
      <c r="V72" s="16">
        <v>17</v>
      </c>
      <c r="W72" s="16">
        <v>1798491.22</v>
      </c>
      <c r="X72" s="16"/>
      <c r="Y72" s="16"/>
      <c r="Z72" s="16"/>
      <c r="AA72" s="16"/>
      <c r="AB72" s="16"/>
      <c r="AC72" s="16"/>
      <c r="AD72" s="16"/>
      <c r="AE72" s="16"/>
      <c r="AF72" s="16"/>
      <c r="AG72" s="16"/>
      <c r="AH72" s="16"/>
    </row>
    <row r="73" spans="1:34" x14ac:dyDescent="0.25">
      <c r="A73" s="16">
        <v>7</v>
      </c>
      <c r="B73" s="16">
        <v>11</v>
      </c>
      <c r="C73" s="16" t="s">
        <v>37</v>
      </c>
      <c r="D73" s="16">
        <v>6</v>
      </c>
      <c r="E73" s="16" t="s">
        <v>50</v>
      </c>
      <c r="F73" s="16">
        <v>24</v>
      </c>
      <c r="G73" s="16">
        <v>1613160.29</v>
      </c>
      <c r="H73" s="16">
        <v>6</v>
      </c>
      <c r="I73" s="16">
        <v>295051</v>
      </c>
      <c r="J73" s="16">
        <v>0</v>
      </c>
      <c r="K73" s="16">
        <v>0</v>
      </c>
      <c r="L73" s="16">
        <v>6</v>
      </c>
      <c r="M73" s="16">
        <v>295051</v>
      </c>
      <c r="N73" s="16">
        <v>0</v>
      </c>
      <c r="O73" s="16">
        <v>0</v>
      </c>
      <c r="P73" s="16">
        <v>0</v>
      </c>
      <c r="Q73" s="16">
        <v>0</v>
      </c>
      <c r="R73" s="16">
        <v>6</v>
      </c>
      <c r="S73" s="16">
        <v>295051</v>
      </c>
      <c r="T73" s="16">
        <v>0</v>
      </c>
      <c r="U73" s="16">
        <v>0</v>
      </c>
      <c r="V73" s="16">
        <v>6</v>
      </c>
      <c r="W73" s="16">
        <v>295051</v>
      </c>
      <c r="X73" s="16"/>
      <c r="Y73" s="16"/>
      <c r="Z73" s="16"/>
      <c r="AA73" s="16"/>
      <c r="AB73" s="16"/>
      <c r="AC73" s="16"/>
      <c r="AD73" s="16"/>
      <c r="AE73" s="16"/>
      <c r="AF73" s="16"/>
      <c r="AG73" s="16"/>
      <c r="AH73" s="16"/>
    </row>
    <row r="74" spans="1:34" x14ac:dyDescent="0.25">
      <c r="A74" s="16">
        <v>8</v>
      </c>
      <c r="B74" s="16">
        <v>12</v>
      </c>
      <c r="C74" s="16" t="s">
        <v>38</v>
      </c>
      <c r="D74" s="16">
        <v>6</v>
      </c>
      <c r="E74" s="16" t="s">
        <v>50</v>
      </c>
      <c r="F74" s="16">
        <v>20</v>
      </c>
      <c r="G74" s="16">
        <v>1482243.3900000001</v>
      </c>
      <c r="H74" s="16">
        <v>10</v>
      </c>
      <c r="I74" s="16">
        <v>828512.26</v>
      </c>
      <c r="J74" s="16">
        <v>2</v>
      </c>
      <c r="K74" s="16">
        <v>46000</v>
      </c>
      <c r="L74" s="16">
        <v>12</v>
      </c>
      <c r="M74" s="16">
        <v>874512.26</v>
      </c>
      <c r="N74" s="16">
        <v>0</v>
      </c>
      <c r="O74" s="16">
        <v>0</v>
      </c>
      <c r="P74" s="16">
        <v>0</v>
      </c>
      <c r="Q74" s="16">
        <v>0</v>
      </c>
      <c r="R74" s="16">
        <v>10</v>
      </c>
      <c r="S74" s="16">
        <v>818157.16999999993</v>
      </c>
      <c r="T74" s="16">
        <v>2</v>
      </c>
      <c r="U74" s="16">
        <v>40987.5</v>
      </c>
      <c r="V74" s="16">
        <v>12</v>
      </c>
      <c r="W74" s="16">
        <v>859144.67</v>
      </c>
      <c r="X74" s="16"/>
      <c r="Y74" s="16"/>
      <c r="Z74" s="16"/>
      <c r="AA74" s="16"/>
      <c r="AB74" s="16"/>
      <c r="AC74" s="16"/>
      <c r="AD74" s="16"/>
      <c r="AE74" s="16"/>
      <c r="AF74" s="16"/>
      <c r="AG74" s="16"/>
      <c r="AH74" s="16"/>
    </row>
    <row r="75" spans="1:34" x14ac:dyDescent="0.25">
      <c r="A75" s="16">
        <v>9</v>
      </c>
      <c r="B75" s="16">
        <v>13</v>
      </c>
      <c r="C75" s="16" t="s">
        <v>39</v>
      </c>
      <c r="D75" s="16">
        <v>6</v>
      </c>
      <c r="E75" s="16" t="s">
        <v>50</v>
      </c>
      <c r="F75" s="16">
        <v>21</v>
      </c>
      <c r="G75" s="16">
        <v>2465405.4900000002</v>
      </c>
      <c r="H75" s="16">
        <v>4</v>
      </c>
      <c r="I75" s="16">
        <v>351639</v>
      </c>
      <c r="J75" s="16">
        <v>4</v>
      </c>
      <c r="K75" s="16">
        <v>90150</v>
      </c>
      <c r="L75" s="16">
        <v>8</v>
      </c>
      <c r="M75" s="16">
        <v>441789</v>
      </c>
      <c r="N75" s="16">
        <v>0</v>
      </c>
      <c r="O75" s="16">
        <v>0</v>
      </c>
      <c r="P75" s="16">
        <v>0</v>
      </c>
      <c r="Q75" s="16">
        <v>0</v>
      </c>
      <c r="R75" s="16">
        <v>4</v>
      </c>
      <c r="S75" s="16">
        <v>349542.55</v>
      </c>
      <c r="T75" s="16">
        <v>4</v>
      </c>
      <c r="U75" s="16">
        <v>89955.7</v>
      </c>
      <c r="V75" s="16">
        <v>8</v>
      </c>
      <c r="W75" s="16">
        <v>439498.25</v>
      </c>
      <c r="X75" s="16"/>
      <c r="Y75" s="16"/>
      <c r="Z75" s="16"/>
      <c r="AA75" s="16"/>
      <c r="AB75" s="16"/>
      <c r="AC75" s="16"/>
      <c r="AD75" s="16"/>
      <c r="AE75" s="16"/>
      <c r="AF75" s="16"/>
      <c r="AG75" s="16"/>
      <c r="AH75" s="16"/>
    </row>
    <row r="76" spans="1:34" ht="409.5" x14ac:dyDescent="0.25">
      <c r="B76">
        <v>14</v>
      </c>
      <c r="C76" t="s">
        <v>28</v>
      </c>
      <c r="D76">
        <v>6</v>
      </c>
      <c r="W76" s="17">
        <v>2871512.74</v>
      </c>
      <c r="X76" s="18" t="s">
        <v>51</v>
      </c>
    </row>
    <row r="77" spans="1:34" x14ac:dyDescent="0.25">
      <c r="A77" s="16">
        <v>1</v>
      </c>
      <c r="B77" s="16">
        <v>3</v>
      </c>
      <c r="C77" s="16" t="s">
        <v>30</v>
      </c>
      <c r="D77" s="16">
        <v>7</v>
      </c>
      <c r="E77" s="16" t="s">
        <v>52</v>
      </c>
      <c r="F77" s="16">
        <v>0</v>
      </c>
      <c r="G77" s="16">
        <v>0</v>
      </c>
      <c r="H77" s="16">
        <v>0</v>
      </c>
      <c r="I77" s="16">
        <v>0</v>
      </c>
      <c r="J77" s="16">
        <v>8</v>
      </c>
      <c r="K77" s="16">
        <v>1178475</v>
      </c>
      <c r="L77" s="16">
        <v>8</v>
      </c>
      <c r="M77" s="16">
        <v>1178475</v>
      </c>
      <c r="N77" s="16">
        <v>0</v>
      </c>
      <c r="O77" s="16">
        <v>0</v>
      </c>
      <c r="P77" s="16">
        <v>0</v>
      </c>
      <c r="Q77" s="16">
        <v>0</v>
      </c>
      <c r="R77" s="16">
        <v>0</v>
      </c>
      <c r="S77" s="16">
        <v>0</v>
      </c>
      <c r="T77" s="16">
        <v>8</v>
      </c>
      <c r="U77" s="16">
        <v>976166.57999999984</v>
      </c>
      <c r="V77" s="16">
        <v>8</v>
      </c>
      <c r="W77" s="16">
        <v>976166.58</v>
      </c>
      <c r="X77" s="16"/>
      <c r="Y77" s="16"/>
      <c r="Z77" s="16"/>
      <c r="AA77" s="16"/>
      <c r="AB77" s="16"/>
      <c r="AC77" s="16"/>
      <c r="AD77" s="16"/>
      <c r="AE77" s="16"/>
      <c r="AF77" s="16"/>
      <c r="AG77" s="16"/>
      <c r="AH77" s="16"/>
    </row>
    <row r="78" spans="1:34" x14ac:dyDescent="0.25">
      <c r="A78" s="16">
        <v>2</v>
      </c>
      <c r="B78" s="16">
        <v>4</v>
      </c>
      <c r="C78" s="16" t="s">
        <v>32</v>
      </c>
      <c r="D78" s="16">
        <v>7</v>
      </c>
      <c r="E78" s="16" t="s">
        <v>52</v>
      </c>
      <c r="F78" s="16">
        <v>19</v>
      </c>
      <c r="G78" s="16">
        <v>1185923.1400000001</v>
      </c>
      <c r="H78" s="16">
        <v>9</v>
      </c>
      <c r="I78" s="16">
        <v>497717.94999999995</v>
      </c>
      <c r="J78" s="16">
        <v>4</v>
      </c>
      <c r="K78" s="16">
        <v>195000</v>
      </c>
      <c r="L78" s="16">
        <v>13</v>
      </c>
      <c r="M78" s="16">
        <v>692717.95</v>
      </c>
      <c r="N78" s="16">
        <v>0</v>
      </c>
      <c r="O78" s="16">
        <v>0</v>
      </c>
      <c r="P78" s="16">
        <v>0</v>
      </c>
      <c r="Q78" s="16">
        <v>0</v>
      </c>
      <c r="R78" s="16">
        <v>9</v>
      </c>
      <c r="S78" s="16">
        <v>496081.55</v>
      </c>
      <c r="T78" s="16">
        <v>4</v>
      </c>
      <c r="U78" s="16">
        <v>183027.25</v>
      </c>
      <c r="V78" s="16">
        <v>13</v>
      </c>
      <c r="W78" s="16">
        <v>679108.8</v>
      </c>
      <c r="X78" s="16"/>
      <c r="Y78" s="16"/>
      <c r="Z78" s="16"/>
      <c r="AA78" s="16"/>
      <c r="AB78" s="16"/>
      <c r="AC78" s="16"/>
      <c r="AD78" s="16"/>
      <c r="AE78" s="16"/>
      <c r="AF78" s="16"/>
      <c r="AG78" s="16"/>
      <c r="AH78" s="16"/>
    </row>
    <row r="79" spans="1:34" x14ac:dyDescent="0.25">
      <c r="A79" s="16">
        <v>3</v>
      </c>
      <c r="B79" s="16">
        <v>6</v>
      </c>
      <c r="C79" s="16" t="s">
        <v>33</v>
      </c>
      <c r="D79" s="16">
        <v>7</v>
      </c>
      <c r="E79" s="16" t="s">
        <v>52</v>
      </c>
      <c r="F79" s="16">
        <v>149</v>
      </c>
      <c r="G79" s="16">
        <v>7735343.1299999999</v>
      </c>
      <c r="H79" s="16">
        <v>64</v>
      </c>
      <c r="I79" s="16">
        <v>2075108.6999999997</v>
      </c>
      <c r="J79" s="16">
        <v>7</v>
      </c>
      <c r="K79" s="16">
        <v>592850</v>
      </c>
      <c r="L79" s="16">
        <v>71</v>
      </c>
      <c r="M79" s="16">
        <v>2667958.7000000002</v>
      </c>
      <c r="N79" s="16">
        <v>0</v>
      </c>
      <c r="O79" s="16">
        <v>0</v>
      </c>
      <c r="P79" s="16">
        <v>0</v>
      </c>
      <c r="Q79" s="16">
        <v>0</v>
      </c>
      <c r="R79" s="16">
        <v>64</v>
      </c>
      <c r="S79" s="16">
        <v>2010712</v>
      </c>
      <c r="T79" s="16">
        <v>7</v>
      </c>
      <c r="U79" s="16">
        <v>511918.9</v>
      </c>
      <c r="V79" s="16">
        <v>71</v>
      </c>
      <c r="W79" s="16">
        <v>2522630.9</v>
      </c>
      <c r="X79" s="16"/>
      <c r="Y79" s="16"/>
      <c r="Z79" s="16"/>
      <c r="AA79" s="16"/>
      <c r="AB79" s="16"/>
      <c r="AC79" s="16"/>
      <c r="AD79" s="16"/>
      <c r="AE79" s="16"/>
      <c r="AF79" s="16"/>
      <c r="AG79" s="16"/>
      <c r="AH79" s="16"/>
    </row>
    <row r="80" spans="1:34" x14ac:dyDescent="0.25">
      <c r="A80" s="16">
        <v>4</v>
      </c>
      <c r="B80" s="16">
        <v>8</v>
      </c>
      <c r="C80" s="16" t="s">
        <v>26</v>
      </c>
      <c r="D80" s="16">
        <v>7</v>
      </c>
      <c r="E80" s="16" t="s">
        <v>52</v>
      </c>
      <c r="F80" s="16">
        <v>0</v>
      </c>
      <c r="G80" s="16">
        <v>0</v>
      </c>
      <c r="H80" s="16">
        <v>0</v>
      </c>
      <c r="I80" s="16">
        <v>0</v>
      </c>
      <c r="J80" s="16">
        <v>57</v>
      </c>
      <c r="K80" s="16">
        <v>3590944.69</v>
      </c>
      <c r="L80" s="16">
        <v>57</v>
      </c>
      <c r="M80" s="16">
        <v>3590944.69</v>
      </c>
      <c r="N80" s="16">
        <v>0</v>
      </c>
      <c r="O80" s="16">
        <v>0</v>
      </c>
      <c r="P80" s="16">
        <v>0</v>
      </c>
      <c r="Q80" s="16">
        <v>0</v>
      </c>
      <c r="R80" s="16">
        <v>0</v>
      </c>
      <c r="S80" s="16">
        <v>0</v>
      </c>
      <c r="T80" s="16">
        <v>55</v>
      </c>
      <c r="U80" s="16">
        <v>3092162.25</v>
      </c>
      <c r="V80" s="16">
        <v>55</v>
      </c>
      <c r="W80" s="16">
        <v>3092162.25</v>
      </c>
      <c r="X80" s="16"/>
      <c r="Y80" s="16"/>
      <c r="Z80" s="16"/>
      <c r="AA80" s="16"/>
      <c r="AB80" s="16"/>
      <c r="AC80" s="16"/>
      <c r="AD80" s="16"/>
      <c r="AE80" s="16"/>
      <c r="AF80" s="16"/>
      <c r="AG80" s="16"/>
      <c r="AH80" s="16"/>
    </row>
    <row r="81" spans="1:34" x14ac:dyDescent="0.25">
      <c r="A81" s="16">
        <v>5</v>
      </c>
      <c r="B81" s="16">
        <v>9</v>
      </c>
      <c r="C81" s="16" t="s">
        <v>35</v>
      </c>
      <c r="D81" s="16">
        <v>7</v>
      </c>
      <c r="E81" s="16" t="s">
        <v>52</v>
      </c>
      <c r="F81" s="16">
        <v>14</v>
      </c>
      <c r="G81" s="16">
        <v>672377.14</v>
      </c>
      <c r="H81" s="16">
        <v>6</v>
      </c>
      <c r="I81" s="16">
        <v>330251.2</v>
      </c>
      <c r="J81" s="16">
        <v>14</v>
      </c>
      <c r="K81" s="16">
        <v>1050564.6600000001</v>
      </c>
      <c r="L81" s="16">
        <v>20</v>
      </c>
      <c r="M81" s="16">
        <v>1380815.86</v>
      </c>
      <c r="N81" s="16">
        <v>0</v>
      </c>
      <c r="O81" s="16">
        <v>0</v>
      </c>
      <c r="P81" s="16">
        <v>0</v>
      </c>
      <c r="Q81" s="16">
        <v>0</v>
      </c>
      <c r="R81" s="16">
        <v>6</v>
      </c>
      <c r="S81" s="16">
        <v>326618.96000000002</v>
      </c>
      <c r="T81" s="16">
        <v>14</v>
      </c>
      <c r="U81" s="16">
        <v>710641.16999999993</v>
      </c>
      <c r="V81" s="16">
        <v>20</v>
      </c>
      <c r="W81" s="16">
        <v>1037260.13</v>
      </c>
      <c r="X81" s="16"/>
      <c r="Y81" s="16"/>
      <c r="Z81" s="16"/>
      <c r="AA81" s="16"/>
      <c r="AB81" s="16"/>
      <c r="AC81" s="16"/>
      <c r="AD81" s="16"/>
      <c r="AE81" s="16"/>
      <c r="AF81" s="16"/>
      <c r="AG81" s="16"/>
      <c r="AH81" s="16"/>
    </row>
    <row r="82" spans="1:34" x14ac:dyDescent="0.25">
      <c r="A82" s="16">
        <v>6</v>
      </c>
      <c r="B82" s="16">
        <v>10</v>
      </c>
      <c r="C82" s="16" t="s">
        <v>36</v>
      </c>
      <c r="D82" s="16">
        <v>7</v>
      </c>
      <c r="E82" s="16" t="s">
        <v>52</v>
      </c>
      <c r="F82" s="16">
        <v>32</v>
      </c>
      <c r="G82" s="16">
        <v>1131451.01</v>
      </c>
      <c r="H82" s="16">
        <v>15</v>
      </c>
      <c r="I82" s="16">
        <v>431308.07</v>
      </c>
      <c r="J82" s="16">
        <v>20</v>
      </c>
      <c r="K82" s="16">
        <v>777843.35000000009</v>
      </c>
      <c r="L82" s="16">
        <v>35</v>
      </c>
      <c r="M82" s="16">
        <v>1209151.42</v>
      </c>
      <c r="N82" s="16">
        <v>0</v>
      </c>
      <c r="O82" s="16">
        <v>0</v>
      </c>
      <c r="P82" s="16">
        <v>0</v>
      </c>
      <c r="Q82" s="16">
        <v>0</v>
      </c>
      <c r="R82" s="16">
        <v>15</v>
      </c>
      <c r="S82" s="16">
        <v>426105.52</v>
      </c>
      <c r="T82" s="16">
        <v>20</v>
      </c>
      <c r="U82" s="16">
        <v>764865.76</v>
      </c>
      <c r="V82" s="16">
        <v>35</v>
      </c>
      <c r="W82" s="16">
        <v>1190971.28</v>
      </c>
      <c r="X82" s="16"/>
      <c r="Y82" s="16"/>
      <c r="Z82" s="16"/>
      <c r="AA82" s="16"/>
      <c r="AB82" s="16"/>
      <c r="AC82" s="16"/>
      <c r="AD82" s="16"/>
      <c r="AE82" s="16"/>
      <c r="AF82" s="16"/>
      <c r="AG82" s="16"/>
      <c r="AH82" s="16"/>
    </row>
    <row r="83" spans="1:34" x14ac:dyDescent="0.25">
      <c r="A83" s="16">
        <v>7</v>
      </c>
      <c r="B83" s="16">
        <v>11</v>
      </c>
      <c r="C83" s="16" t="s">
        <v>37</v>
      </c>
      <c r="D83" s="16">
        <v>7</v>
      </c>
      <c r="E83" s="16" t="s">
        <v>52</v>
      </c>
      <c r="F83" s="16">
        <v>129</v>
      </c>
      <c r="G83" s="16">
        <v>4674713.6400000006</v>
      </c>
      <c r="H83" s="16">
        <v>41</v>
      </c>
      <c r="I83" s="16">
        <v>877872.44</v>
      </c>
      <c r="J83" s="16">
        <v>15</v>
      </c>
      <c r="K83" s="16">
        <v>438636.45999999996</v>
      </c>
      <c r="L83" s="16">
        <v>56</v>
      </c>
      <c r="M83" s="16">
        <v>1316508.8999999999</v>
      </c>
      <c r="N83" s="16">
        <v>0</v>
      </c>
      <c r="O83" s="16">
        <v>0</v>
      </c>
      <c r="P83" s="16">
        <v>0</v>
      </c>
      <c r="Q83" s="16">
        <v>0</v>
      </c>
      <c r="R83" s="16">
        <v>41</v>
      </c>
      <c r="S83" s="16">
        <v>869952.07</v>
      </c>
      <c r="T83" s="16">
        <v>15</v>
      </c>
      <c r="U83" s="16">
        <v>405057.06</v>
      </c>
      <c r="V83" s="16">
        <v>56</v>
      </c>
      <c r="W83" s="16">
        <v>1275009.1299999999</v>
      </c>
      <c r="X83" s="16"/>
      <c r="Y83" s="16"/>
      <c r="Z83" s="16"/>
      <c r="AA83" s="16"/>
      <c r="AB83" s="16"/>
      <c r="AC83" s="16"/>
      <c r="AD83" s="16"/>
      <c r="AE83" s="16"/>
      <c r="AF83" s="16"/>
      <c r="AG83" s="16"/>
      <c r="AH83" s="16"/>
    </row>
    <row r="84" spans="1:34" x14ac:dyDescent="0.25">
      <c r="A84" s="16">
        <v>8</v>
      </c>
      <c r="B84" s="16">
        <v>12</v>
      </c>
      <c r="C84" s="16" t="s">
        <v>38</v>
      </c>
      <c r="D84" s="16">
        <v>7</v>
      </c>
      <c r="E84" s="16" t="s">
        <v>52</v>
      </c>
      <c r="F84" s="16">
        <v>19</v>
      </c>
      <c r="G84" s="16">
        <v>483409.18</v>
      </c>
      <c r="H84" s="16">
        <v>9</v>
      </c>
      <c r="I84" s="16">
        <v>100214.24</v>
      </c>
      <c r="J84" s="16">
        <v>15</v>
      </c>
      <c r="K84" s="16">
        <v>694945.77</v>
      </c>
      <c r="L84" s="16">
        <v>24</v>
      </c>
      <c r="M84" s="16">
        <v>795160.01</v>
      </c>
      <c r="N84" s="16">
        <v>0</v>
      </c>
      <c r="O84" s="16">
        <v>0</v>
      </c>
      <c r="P84" s="16">
        <v>0</v>
      </c>
      <c r="Q84" s="16">
        <v>0</v>
      </c>
      <c r="R84" s="16">
        <v>9</v>
      </c>
      <c r="S84" s="16">
        <v>100018.62</v>
      </c>
      <c r="T84" s="16">
        <v>15</v>
      </c>
      <c r="U84" s="16">
        <v>661461.77</v>
      </c>
      <c r="V84" s="16">
        <v>24</v>
      </c>
      <c r="W84" s="16">
        <v>761480.39</v>
      </c>
      <c r="X84" s="16"/>
      <c r="Y84" s="16"/>
      <c r="Z84" s="16"/>
      <c r="AA84" s="16"/>
      <c r="AB84" s="16"/>
      <c r="AC84" s="16"/>
      <c r="AD84" s="16"/>
      <c r="AE84" s="16"/>
      <c r="AF84" s="16"/>
      <c r="AG84" s="16"/>
      <c r="AH84" s="16"/>
    </row>
    <row r="85" spans="1:34" x14ac:dyDescent="0.25">
      <c r="A85" s="16">
        <v>9</v>
      </c>
      <c r="B85" s="16">
        <v>13</v>
      </c>
      <c r="C85" s="16" t="s">
        <v>39</v>
      </c>
      <c r="D85" s="16">
        <v>7</v>
      </c>
      <c r="E85" s="16" t="s">
        <v>52</v>
      </c>
      <c r="F85" s="16">
        <v>116</v>
      </c>
      <c r="G85" s="16">
        <v>5536955.6699999999</v>
      </c>
      <c r="H85" s="16">
        <v>54</v>
      </c>
      <c r="I85" s="16">
        <v>1981643.6</v>
      </c>
      <c r="J85" s="16">
        <v>20</v>
      </c>
      <c r="K85" s="16">
        <v>736491.98</v>
      </c>
      <c r="L85" s="16">
        <v>74</v>
      </c>
      <c r="M85" s="16">
        <v>2718135.58</v>
      </c>
      <c r="N85" s="16">
        <v>0</v>
      </c>
      <c r="O85" s="16">
        <v>0</v>
      </c>
      <c r="P85" s="16">
        <v>0</v>
      </c>
      <c r="Q85" s="16">
        <v>0</v>
      </c>
      <c r="R85" s="16">
        <v>55</v>
      </c>
      <c r="S85" s="16">
        <v>1996607.09</v>
      </c>
      <c r="T85" s="16">
        <v>21</v>
      </c>
      <c r="U85" s="16">
        <v>763844.38</v>
      </c>
      <c r="V85" s="16">
        <v>76</v>
      </c>
      <c r="W85" s="16">
        <v>2760451.47</v>
      </c>
      <c r="X85" s="16"/>
      <c r="Y85" s="16"/>
      <c r="Z85" s="16"/>
      <c r="AA85" s="16"/>
      <c r="AB85" s="16"/>
      <c r="AC85" s="16"/>
      <c r="AD85" s="16"/>
      <c r="AE85" s="16"/>
      <c r="AF85" s="16"/>
      <c r="AG85" s="16"/>
      <c r="AH85" s="16"/>
    </row>
    <row r="86" spans="1:34" x14ac:dyDescent="0.25">
      <c r="B86">
        <v>14</v>
      </c>
      <c r="C86" t="s">
        <v>28</v>
      </c>
      <c r="D86">
        <v>7</v>
      </c>
      <c r="W86" s="17">
        <v>6441528.6299999999</v>
      </c>
      <c r="X86" t="s">
        <v>53</v>
      </c>
    </row>
    <row r="87" spans="1:34" x14ac:dyDescent="0.25">
      <c r="A87" s="16">
        <v>1</v>
      </c>
      <c r="B87" s="16">
        <v>3</v>
      </c>
      <c r="C87" s="16" t="s">
        <v>30</v>
      </c>
      <c r="D87" s="16">
        <v>8</v>
      </c>
      <c r="E87" s="16" t="s">
        <v>56</v>
      </c>
      <c r="F87" s="16">
        <v>7</v>
      </c>
      <c r="G87" s="16">
        <v>205646.91</v>
      </c>
      <c r="H87" s="16">
        <v>6</v>
      </c>
      <c r="I87" s="16">
        <v>128405.6</v>
      </c>
      <c r="J87" s="16">
        <v>1</v>
      </c>
      <c r="K87" s="16">
        <v>70000</v>
      </c>
      <c r="L87" s="16">
        <v>7</v>
      </c>
      <c r="M87" s="16">
        <v>198405.6</v>
      </c>
      <c r="N87" s="16">
        <v>0</v>
      </c>
      <c r="O87" s="16">
        <v>0</v>
      </c>
      <c r="P87" s="16">
        <v>0</v>
      </c>
      <c r="Q87" s="16">
        <v>0</v>
      </c>
      <c r="R87" s="16">
        <v>6</v>
      </c>
      <c r="S87" s="16">
        <v>121467.37</v>
      </c>
      <c r="T87" s="16">
        <v>1</v>
      </c>
      <c r="U87" s="16">
        <v>57474.33</v>
      </c>
      <c r="V87" s="16">
        <v>7</v>
      </c>
      <c r="W87" s="16">
        <v>178941.7</v>
      </c>
      <c r="X87" s="16"/>
      <c r="Y87" s="16"/>
      <c r="Z87" s="16"/>
      <c r="AA87" s="16"/>
      <c r="AB87" s="16"/>
      <c r="AC87" s="16"/>
      <c r="AD87" s="16"/>
      <c r="AE87" s="16"/>
      <c r="AF87" s="16"/>
      <c r="AG87" s="16"/>
      <c r="AH87" s="16"/>
    </row>
    <row r="88" spans="1:34" x14ac:dyDescent="0.25">
      <c r="A88" s="16">
        <v>2</v>
      </c>
      <c r="B88" s="16">
        <v>4</v>
      </c>
      <c r="C88" s="16" t="s">
        <v>32</v>
      </c>
      <c r="D88" s="16">
        <v>8</v>
      </c>
      <c r="E88" s="16" t="s">
        <v>56</v>
      </c>
      <c r="F88" s="16">
        <v>2</v>
      </c>
      <c r="G88" s="16">
        <v>120865.07</v>
      </c>
      <c r="H88" s="16">
        <v>2</v>
      </c>
      <c r="I88" s="16">
        <v>120865.07</v>
      </c>
      <c r="J88" s="16">
        <v>7</v>
      </c>
      <c r="K88" s="16">
        <v>169000</v>
      </c>
      <c r="L88" s="16">
        <v>9</v>
      </c>
      <c r="M88" s="16">
        <v>289865.07</v>
      </c>
      <c r="N88" s="16">
        <v>0</v>
      </c>
      <c r="O88" s="16">
        <v>0</v>
      </c>
      <c r="P88" s="16">
        <v>0</v>
      </c>
      <c r="Q88" s="16">
        <v>0</v>
      </c>
      <c r="R88" s="16">
        <v>2</v>
      </c>
      <c r="S88" s="16">
        <v>118645.61</v>
      </c>
      <c r="T88" s="16">
        <v>7</v>
      </c>
      <c r="U88" s="16">
        <v>87742.35</v>
      </c>
      <c r="V88" s="16">
        <v>9</v>
      </c>
      <c r="W88" s="16">
        <v>206387.96</v>
      </c>
      <c r="X88" s="16"/>
      <c r="Y88" s="16"/>
      <c r="Z88" s="16"/>
      <c r="AA88" s="16"/>
      <c r="AB88" s="16"/>
      <c r="AC88" s="16"/>
      <c r="AD88" s="16"/>
      <c r="AE88" s="16"/>
      <c r="AF88" s="16"/>
      <c r="AG88" s="16"/>
      <c r="AH88" s="16"/>
    </row>
    <row r="89" spans="1:34" x14ac:dyDescent="0.25">
      <c r="A89" s="16">
        <v>3</v>
      </c>
      <c r="B89" s="16">
        <v>6</v>
      </c>
      <c r="C89" s="16" t="s">
        <v>33</v>
      </c>
      <c r="D89" s="16">
        <v>8</v>
      </c>
      <c r="E89" s="16" t="s">
        <v>56</v>
      </c>
      <c r="F89" s="16">
        <v>64</v>
      </c>
      <c r="G89" s="16">
        <v>1678309.76</v>
      </c>
      <c r="H89" s="16">
        <v>32</v>
      </c>
      <c r="I89" s="16">
        <v>829646.49</v>
      </c>
      <c r="J89" s="16">
        <v>20</v>
      </c>
      <c r="K89" s="16">
        <v>792624</v>
      </c>
      <c r="L89" s="16">
        <v>52</v>
      </c>
      <c r="M89" s="16">
        <v>1622270.49</v>
      </c>
      <c r="N89" s="16">
        <v>0</v>
      </c>
      <c r="O89" s="16">
        <v>0</v>
      </c>
      <c r="P89" s="16">
        <v>0</v>
      </c>
      <c r="Q89" s="16">
        <v>0</v>
      </c>
      <c r="R89" s="16">
        <v>32</v>
      </c>
      <c r="S89" s="16">
        <v>769164.82000000007</v>
      </c>
      <c r="T89" s="16">
        <v>20</v>
      </c>
      <c r="U89" s="16">
        <v>731780.65</v>
      </c>
      <c r="V89" s="16">
        <v>52</v>
      </c>
      <c r="W89" s="16">
        <v>1500945.47</v>
      </c>
      <c r="X89" s="16"/>
      <c r="Y89" s="16"/>
      <c r="Z89" s="16"/>
      <c r="AA89" s="16"/>
      <c r="AB89" s="16"/>
      <c r="AC89" s="16"/>
      <c r="AD89" s="16"/>
      <c r="AE89" s="16"/>
      <c r="AF89" s="16"/>
      <c r="AG89" s="16"/>
      <c r="AH89" s="16"/>
    </row>
    <row r="90" spans="1:34" x14ac:dyDescent="0.25">
      <c r="A90" s="16">
        <v>4</v>
      </c>
      <c r="B90" s="16">
        <v>8</v>
      </c>
      <c r="C90" s="16" t="s">
        <v>26</v>
      </c>
      <c r="D90" s="16">
        <v>8</v>
      </c>
      <c r="E90" s="16" t="s">
        <v>56</v>
      </c>
      <c r="F90" s="16">
        <v>0</v>
      </c>
      <c r="G90" s="16">
        <v>0</v>
      </c>
      <c r="H90" s="16">
        <v>0</v>
      </c>
      <c r="I90" s="16">
        <v>0</v>
      </c>
      <c r="J90" s="16">
        <v>37</v>
      </c>
      <c r="K90" s="16">
        <v>525604</v>
      </c>
      <c r="L90" s="16">
        <v>37</v>
      </c>
      <c r="M90" s="16">
        <v>525604</v>
      </c>
      <c r="N90" s="16">
        <v>0</v>
      </c>
      <c r="O90" s="16">
        <v>0</v>
      </c>
      <c r="P90" s="16">
        <v>0</v>
      </c>
      <c r="Q90" s="16">
        <v>0</v>
      </c>
      <c r="R90" s="16">
        <v>0</v>
      </c>
      <c r="S90" s="16">
        <v>0</v>
      </c>
      <c r="T90" s="16">
        <v>36</v>
      </c>
      <c r="U90" s="16">
        <v>331095.15999999997</v>
      </c>
      <c r="V90" s="16">
        <v>36</v>
      </c>
      <c r="W90" s="16">
        <v>331095.15999999997</v>
      </c>
      <c r="X90" s="16"/>
      <c r="Y90" s="16"/>
      <c r="Z90" s="16"/>
      <c r="AA90" s="16"/>
      <c r="AB90" s="16"/>
      <c r="AC90" s="16"/>
      <c r="AD90" s="16"/>
      <c r="AE90" s="16"/>
      <c r="AF90" s="16"/>
      <c r="AG90" s="16"/>
      <c r="AH90" s="16"/>
    </row>
    <row r="91" spans="1:34" x14ac:dyDescent="0.25">
      <c r="A91" s="16">
        <v>5</v>
      </c>
      <c r="B91" s="16">
        <v>9</v>
      </c>
      <c r="C91" s="16" t="s">
        <v>35</v>
      </c>
      <c r="D91" s="16">
        <v>8</v>
      </c>
      <c r="E91" s="16" t="s">
        <v>56</v>
      </c>
      <c r="F91" s="16">
        <v>2</v>
      </c>
      <c r="G91" s="16">
        <v>32650</v>
      </c>
      <c r="H91" s="16">
        <v>1</v>
      </c>
      <c r="I91" s="16">
        <v>6650</v>
      </c>
      <c r="J91" s="16">
        <v>0</v>
      </c>
      <c r="K91" s="16">
        <v>0</v>
      </c>
      <c r="L91" s="16">
        <v>1</v>
      </c>
      <c r="M91" s="16">
        <v>6650</v>
      </c>
      <c r="N91" s="16">
        <v>0</v>
      </c>
      <c r="O91" s="16">
        <v>0</v>
      </c>
      <c r="P91" s="16">
        <v>0</v>
      </c>
      <c r="Q91" s="16">
        <v>0</v>
      </c>
      <c r="R91" s="16">
        <v>1</v>
      </c>
      <c r="S91" s="16">
        <v>6650</v>
      </c>
      <c r="T91" s="16">
        <v>0</v>
      </c>
      <c r="U91" s="16">
        <v>0</v>
      </c>
      <c r="V91" s="16">
        <v>1</v>
      </c>
      <c r="W91" s="16">
        <v>6650</v>
      </c>
      <c r="X91" s="16"/>
      <c r="Y91" s="16"/>
      <c r="Z91" s="16"/>
      <c r="AA91" s="16"/>
      <c r="AB91" s="16"/>
      <c r="AC91" s="16"/>
      <c r="AD91" s="16"/>
      <c r="AE91" s="16"/>
      <c r="AF91" s="16"/>
      <c r="AG91" s="16"/>
      <c r="AH91" s="16"/>
    </row>
    <row r="92" spans="1:34" x14ac:dyDescent="0.25">
      <c r="A92" s="16">
        <v>6</v>
      </c>
      <c r="B92" s="16">
        <v>10</v>
      </c>
      <c r="C92" s="16" t="s">
        <v>36</v>
      </c>
      <c r="D92" s="16">
        <v>8</v>
      </c>
      <c r="E92" s="16" t="s">
        <v>56</v>
      </c>
      <c r="F92" s="16">
        <v>10</v>
      </c>
      <c r="G92" s="16">
        <v>285358.62</v>
      </c>
      <c r="H92" s="16">
        <v>5</v>
      </c>
      <c r="I92" s="16">
        <v>143265.54</v>
      </c>
      <c r="J92" s="16">
        <v>10</v>
      </c>
      <c r="K92" s="16">
        <v>349607</v>
      </c>
      <c r="L92" s="16">
        <v>15</v>
      </c>
      <c r="M92" s="16">
        <v>492872.54</v>
      </c>
      <c r="N92" s="16">
        <v>0</v>
      </c>
      <c r="O92" s="16">
        <v>0</v>
      </c>
      <c r="P92" s="16">
        <v>0</v>
      </c>
      <c r="Q92" s="16">
        <v>0</v>
      </c>
      <c r="R92" s="16">
        <v>5</v>
      </c>
      <c r="S92" s="16">
        <v>141305.14000000001</v>
      </c>
      <c r="T92" s="16">
        <v>10</v>
      </c>
      <c r="U92" s="16">
        <v>327700.53000000003</v>
      </c>
      <c r="V92" s="16">
        <v>15</v>
      </c>
      <c r="W92" s="16">
        <v>469005.67</v>
      </c>
      <c r="X92" s="16"/>
      <c r="Y92" s="16"/>
      <c r="Z92" s="16"/>
      <c r="AA92" s="16"/>
      <c r="AB92" s="16"/>
      <c r="AC92" s="16"/>
      <c r="AD92" s="16"/>
      <c r="AE92" s="16"/>
      <c r="AF92" s="16"/>
      <c r="AG92" s="16"/>
      <c r="AH92" s="16"/>
    </row>
    <row r="93" spans="1:34" x14ac:dyDescent="0.25">
      <c r="A93" s="16">
        <v>7</v>
      </c>
      <c r="B93" s="16">
        <v>11</v>
      </c>
      <c r="C93" s="16" t="s">
        <v>37</v>
      </c>
      <c r="D93" s="16">
        <v>8</v>
      </c>
      <c r="E93" s="16" t="s">
        <v>56</v>
      </c>
      <c r="F93" s="16">
        <v>18</v>
      </c>
      <c r="G93" s="16">
        <v>566665.48</v>
      </c>
      <c r="H93" s="16">
        <v>8</v>
      </c>
      <c r="I93" s="16">
        <v>141268.07</v>
      </c>
      <c r="J93" s="16">
        <v>2</v>
      </c>
      <c r="K93" s="16">
        <v>44000</v>
      </c>
      <c r="L93" s="16">
        <v>10</v>
      </c>
      <c r="M93" s="16">
        <v>185268.07</v>
      </c>
      <c r="N93" s="16">
        <v>0</v>
      </c>
      <c r="O93" s="16">
        <v>0</v>
      </c>
      <c r="P93" s="16">
        <v>0</v>
      </c>
      <c r="Q93" s="16">
        <v>0</v>
      </c>
      <c r="R93" s="16">
        <v>8</v>
      </c>
      <c r="S93" s="16">
        <v>135336.93</v>
      </c>
      <c r="T93" s="16">
        <v>2</v>
      </c>
      <c r="U93" s="16">
        <v>41904.01</v>
      </c>
      <c r="V93" s="16">
        <v>10</v>
      </c>
      <c r="W93" s="16">
        <v>177240.94</v>
      </c>
      <c r="X93" s="16"/>
      <c r="Y93" s="16"/>
      <c r="Z93" s="16"/>
      <c r="AA93" s="16"/>
      <c r="AB93" s="16"/>
      <c r="AC93" s="16"/>
      <c r="AD93" s="16"/>
      <c r="AE93" s="16"/>
      <c r="AF93" s="16"/>
      <c r="AG93" s="16"/>
      <c r="AH93" s="16"/>
    </row>
    <row r="94" spans="1:34" x14ac:dyDescent="0.25">
      <c r="A94" s="16">
        <v>8</v>
      </c>
      <c r="B94" s="16">
        <v>12</v>
      </c>
      <c r="C94" s="16" t="s">
        <v>38</v>
      </c>
      <c r="D94" s="16">
        <v>8</v>
      </c>
      <c r="E94" s="16" t="s">
        <v>56</v>
      </c>
      <c r="F94" s="16">
        <v>2</v>
      </c>
      <c r="G94" s="16">
        <v>65827.39</v>
      </c>
      <c r="H94" s="16">
        <v>0</v>
      </c>
      <c r="I94" s="16">
        <v>0</v>
      </c>
      <c r="J94" s="16">
        <v>0</v>
      </c>
      <c r="K94" s="16">
        <v>0</v>
      </c>
      <c r="L94" s="16">
        <v>0</v>
      </c>
      <c r="M94" s="16">
        <v>0</v>
      </c>
      <c r="N94" s="16">
        <v>0</v>
      </c>
      <c r="O94" s="16">
        <v>0</v>
      </c>
      <c r="P94" s="16">
        <v>0</v>
      </c>
      <c r="Q94" s="16">
        <v>0</v>
      </c>
      <c r="R94" s="16">
        <v>0</v>
      </c>
      <c r="S94" s="16">
        <v>0</v>
      </c>
      <c r="T94" s="16">
        <v>0</v>
      </c>
      <c r="U94" s="16">
        <v>0</v>
      </c>
      <c r="V94" s="16">
        <v>0</v>
      </c>
      <c r="W94" s="16">
        <v>0</v>
      </c>
      <c r="X94" s="16"/>
      <c r="Y94" s="16"/>
      <c r="Z94" s="16"/>
      <c r="AA94" s="16"/>
      <c r="AB94" s="16"/>
      <c r="AC94" s="16"/>
      <c r="AD94" s="16"/>
      <c r="AE94" s="16"/>
      <c r="AF94" s="16"/>
      <c r="AG94" s="16"/>
      <c r="AH94" s="16"/>
    </row>
    <row r="95" spans="1:34" x14ac:dyDescent="0.25">
      <c r="A95" s="16">
        <v>9</v>
      </c>
      <c r="B95" s="16">
        <v>13</v>
      </c>
      <c r="C95" s="16" t="s">
        <v>39</v>
      </c>
      <c r="D95" s="16">
        <v>8</v>
      </c>
      <c r="E95" s="16" t="s">
        <v>56</v>
      </c>
      <c r="F95" s="16">
        <v>57</v>
      </c>
      <c r="G95" s="16">
        <v>1616836.27</v>
      </c>
      <c r="H95" s="16">
        <v>27</v>
      </c>
      <c r="I95" s="16">
        <v>704530.28</v>
      </c>
      <c r="J95" s="16">
        <v>12</v>
      </c>
      <c r="K95" s="16">
        <v>513700</v>
      </c>
      <c r="L95" s="16">
        <v>39</v>
      </c>
      <c r="M95" s="16">
        <v>1218230.28</v>
      </c>
      <c r="N95" s="16">
        <v>0</v>
      </c>
      <c r="O95" s="16">
        <v>0</v>
      </c>
      <c r="P95" s="16">
        <v>0</v>
      </c>
      <c r="Q95" s="16">
        <v>0</v>
      </c>
      <c r="R95" s="16">
        <v>27</v>
      </c>
      <c r="S95" s="16">
        <v>658128.18999999994</v>
      </c>
      <c r="T95" s="16">
        <v>12</v>
      </c>
      <c r="U95" s="16">
        <v>428332.34</v>
      </c>
      <c r="V95" s="16">
        <v>39</v>
      </c>
      <c r="W95" s="16">
        <v>1086460.53</v>
      </c>
      <c r="X95" s="16"/>
      <c r="Y95" s="16"/>
      <c r="Z95" s="16"/>
      <c r="AA95" s="16"/>
      <c r="AB95" s="16"/>
      <c r="AC95" s="16"/>
      <c r="AD95" s="16"/>
      <c r="AE95" s="16"/>
      <c r="AF95" s="16"/>
      <c r="AG95" s="16"/>
      <c r="AH95" s="16"/>
    </row>
    <row r="96" spans="1:34" x14ac:dyDescent="0.25">
      <c r="B96">
        <v>14</v>
      </c>
      <c r="C96" t="s">
        <v>28</v>
      </c>
      <c r="D96">
        <v>8</v>
      </c>
      <c r="W96" s="17">
        <v>1642104.08</v>
      </c>
      <c r="X96" t="s">
        <v>57</v>
      </c>
    </row>
    <row r="97" spans="1:34" x14ac:dyDescent="0.25">
      <c r="A97" s="16">
        <v>1</v>
      </c>
      <c r="B97" s="16">
        <v>3</v>
      </c>
      <c r="C97" s="16" t="s">
        <v>30</v>
      </c>
      <c r="D97" s="16">
        <v>9</v>
      </c>
      <c r="E97" s="16" t="s">
        <v>58</v>
      </c>
      <c r="F97" s="16">
        <v>14</v>
      </c>
      <c r="G97" s="16">
        <v>791904.22</v>
      </c>
      <c r="H97" s="16">
        <v>7</v>
      </c>
      <c r="I97" s="16">
        <v>426538.92</v>
      </c>
      <c r="J97" s="16">
        <v>3</v>
      </c>
      <c r="K97" s="16">
        <v>81907</v>
      </c>
      <c r="L97" s="16">
        <v>10</v>
      </c>
      <c r="M97" s="16">
        <v>508445.92</v>
      </c>
      <c r="N97" s="16">
        <v>0</v>
      </c>
      <c r="O97" s="16">
        <v>0</v>
      </c>
      <c r="P97" s="16">
        <v>0</v>
      </c>
      <c r="Q97" s="16">
        <v>0</v>
      </c>
      <c r="R97" s="16">
        <v>7</v>
      </c>
      <c r="S97" s="16">
        <v>426447.22</v>
      </c>
      <c r="T97" s="16">
        <v>3</v>
      </c>
      <c r="U97" s="16">
        <v>43901</v>
      </c>
      <c r="V97" s="16">
        <v>10</v>
      </c>
      <c r="W97" s="16">
        <v>470348.22</v>
      </c>
      <c r="X97" s="16"/>
      <c r="Y97" s="16"/>
      <c r="Z97" s="16"/>
      <c r="AA97" s="16"/>
      <c r="AB97" s="16"/>
      <c r="AC97" s="16"/>
      <c r="AD97" s="16"/>
      <c r="AE97" s="16"/>
      <c r="AF97" s="16"/>
      <c r="AG97" s="16"/>
      <c r="AH97" s="16"/>
    </row>
    <row r="98" spans="1:34" x14ac:dyDescent="0.25">
      <c r="A98" s="16">
        <v>2</v>
      </c>
      <c r="B98" s="16">
        <v>4</v>
      </c>
      <c r="C98" s="16" t="s">
        <v>32</v>
      </c>
      <c r="D98" s="16">
        <v>9</v>
      </c>
      <c r="E98" s="16" t="s">
        <v>58</v>
      </c>
      <c r="F98" s="16">
        <v>19</v>
      </c>
      <c r="G98" s="16">
        <v>1020866.57</v>
      </c>
      <c r="H98" s="16">
        <v>11</v>
      </c>
      <c r="I98" s="16">
        <v>630983.32999999996</v>
      </c>
      <c r="J98" s="16">
        <v>5</v>
      </c>
      <c r="K98" s="16">
        <v>99428.5</v>
      </c>
      <c r="L98" s="16">
        <v>16</v>
      </c>
      <c r="M98" s="16">
        <v>730411.83</v>
      </c>
      <c r="N98" s="16">
        <v>0</v>
      </c>
      <c r="O98" s="16">
        <v>0</v>
      </c>
      <c r="P98" s="16">
        <v>0</v>
      </c>
      <c r="Q98" s="16">
        <v>0</v>
      </c>
      <c r="R98" s="16">
        <v>11</v>
      </c>
      <c r="S98" s="16">
        <v>630983.32999999996</v>
      </c>
      <c r="T98" s="16">
        <v>5</v>
      </c>
      <c r="U98" s="16">
        <v>86328.35</v>
      </c>
      <c r="V98" s="16">
        <v>16</v>
      </c>
      <c r="W98" s="16">
        <v>717311.68</v>
      </c>
      <c r="X98" s="16"/>
      <c r="Y98" s="16"/>
      <c r="Z98" s="16"/>
      <c r="AA98" s="16"/>
      <c r="AB98" s="16"/>
      <c r="AC98" s="16"/>
      <c r="AD98" s="16"/>
      <c r="AE98" s="16"/>
      <c r="AF98" s="16"/>
      <c r="AG98" s="16"/>
      <c r="AH98" s="16"/>
    </row>
    <row r="99" spans="1:34" x14ac:dyDescent="0.25">
      <c r="A99" s="16">
        <v>3</v>
      </c>
      <c r="B99" s="16">
        <v>6</v>
      </c>
      <c r="C99" s="16" t="s">
        <v>33</v>
      </c>
      <c r="D99" s="16">
        <v>9</v>
      </c>
      <c r="E99" s="16" t="s">
        <v>58</v>
      </c>
      <c r="F99" s="16">
        <v>43</v>
      </c>
      <c r="G99" s="16">
        <v>2206718.27</v>
      </c>
      <c r="H99" s="16">
        <v>23</v>
      </c>
      <c r="I99" s="16">
        <v>1386075.64</v>
      </c>
      <c r="J99" s="16">
        <v>2</v>
      </c>
      <c r="K99" s="16">
        <v>65000</v>
      </c>
      <c r="L99" s="16">
        <v>25</v>
      </c>
      <c r="M99" s="16">
        <v>1451075.64</v>
      </c>
      <c r="N99" s="16">
        <v>0</v>
      </c>
      <c r="O99" s="16">
        <v>0</v>
      </c>
      <c r="P99" s="16">
        <v>0</v>
      </c>
      <c r="Q99" s="16">
        <v>0</v>
      </c>
      <c r="R99" s="16">
        <v>23</v>
      </c>
      <c r="S99" s="16">
        <v>1318985.69</v>
      </c>
      <c r="T99" s="16">
        <v>2</v>
      </c>
      <c r="U99" s="16">
        <v>64905.86</v>
      </c>
      <c r="V99" s="16">
        <v>25</v>
      </c>
      <c r="W99" s="16">
        <v>1383891.55</v>
      </c>
      <c r="X99" s="16"/>
      <c r="Y99" s="16"/>
      <c r="Z99" s="16"/>
      <c r="AA99" s="16"/>
      <c r="AB99" s="16"/>
      <c r="AC99" s="16"/>
      <c r="AD99" s="16"/>
      <c r="AE99" s="16"/>
      <c r="AF99" s="16"/>
      <c r="AG99" s="16"/>
      <c r="AH99" s="16"/>
    </row>
    <row r="100" spans="1:34" x14ac:dyDescent="0.25">
      <c r="A100" s="16">
        <v>4</v>
      </c>
      <c r="B100" s="16">
        <v>8</v>
      </c>
      <c r="C100" s="16" t="s">
        <v>26</v>
      </c>
      <c r="D100" s="16">
        <v>9</v>
      </c>
      <c r="E100" s="16" t="s">
        <v>58</v>
      </c>
      <c r="F100" s="16">
        <v>0</v>
      </c>
      <c r="G100" s="16">
        <v>0</v>
      </c>
      <c r="H100" s="16">
        <v>0</v>
      </c>
      <c r="I100" s="16">
        <v>0</v>
      </c>
      <c r="J100" s="16">
        <v>43</v>
      </c>
      <c r="K100" s="16">
        <v>1122789.27</v>
      </c>
      <c r="L100" s="16">
        <v>43</v>
      </c>
      <c r="M100" s="16">
        <v>1122789.27</v>
      </c>
      <c r="N100" s="16">
        <v>0</v>
      </c>
      <c r="O100" s="16">
        <v>0</v>
      </c>
      <c r="P100" s="16">
        <v>0</v>
      </c>
      <c r="Q100" s="16">
        <v>0</v>
      </c>
      <c r="R100" s="16">
        <v>0</v>
      </c>
      <c r="S100" s="16">
        <v>0</v>
      </c>
      <c r="T100" s="16">
        <v>45</v>
      </c>
      <c r="U100" s="16">
        <v>1116192.95</v>
      </c>
      <c r="V100" s="16">
        <v>45</v>
      </c>
      <c r="W100" s="16">
        <v>1116192.95</v>
      </c>
      <c r="X100" s="16"/>
      <c r="Y100" s="16"/>
      <c r="Z100" s="16"/>
      <c r="AA100" s="16"/>
      <c r="AB100" s="16"/>
      <c r="AC100" s="16"/>
      <c r="AD100" s="16"/>
      <c r="AE100" s="16"/>
      <c r="AF100" s="16"/>
      <c r="AG100" s="16"/>
      <c r="AH100" s="16"/>
    </row>
    <row r="101" spans="1:34" x14ac:dyDescent="0.25">
      <c r="A101" s="16">
        <v>5</v>
      </c>
      <c r="B101" s="16">
        <v>9</v>
      </c>
      <c r="C101" s="16" t="s">
        <v>35</v>
      </c>
      <c r="D101" s="16">
        <v>9</v>
      </c>
      <c r="E101" s="16" t="s">
        <v>58</v>
      </c>
      <c r="F101" s="16">
        <v>14</v>
      </c>
      <c r="G101" s="16">
        <v>995335.88</v>
      </c>
      <c r="H101" s="16">
        <v>3</v>
      </c>
      <c r="I101" s="16">
        <v>189228.21</v>
      </c>
      <c r="J101" s="16">
        <v>0</v>
      </c>
      <c r="K101" s="16">
        <v>0</v>
      </c>
      <c r="L101" s="16">
        <v>3</v>
      </c>
      <c r="M101" s="16">
        <v>189228.21</v>
      </c>
      <c r="N101" s="16">
        <v>0</v>
      </c>
      <c r="O101" s="16">
        <v>0</v>
      </c>
      <c r="P101" s="16">
        <v>0</v>
      </c>
      <c r="Q101" s="16">
        <v>0</v>
      </c>
      <c r="R101" s="16">
        <v>3</v>
      </c>
      <c r="S101" s="16">
        <v>189228.21</v>
      </c>
      <c r="T101" s="16">
        <v>0</v>
      </c>
      <c r="U101" s="16">
        <v>0</v>
      </c>
      <c r="V101" s="16">
        <v>3</v>
      </c>
      <c r="W101" s="16">
        <v>189228.21</v>
      </c>
      <c r="X101" s="16"/>
      <c r="Y101" s="16"/>
      <c r="Z101" s="16"/>
      <c r="AA101" s="16"/>
      <c r="AB101" s="16"/>
      <c r="AC101" s="16"/>
      <c r="AD101" s="16"/>
      <c r="AE101" s="16"/>
      <c r="AF101" s="16"/>
      <c r="AG101" s="16"/>
      <c r="AH101" s="16"/>
    </row>
    <row r="102" spans="1:34" x14ac:dyDescent="0.25">
      <c r="A102" s="16">
        <v>6</v>
      </c>
      <c r="B102" s="16">
        <v>10</v>
      </c>
      <c r="C102" s="16" t="s">
        <v>36</v>
      </c>
      <c r="D102" s="16">
        <v>9</v>
      </c>
      <c r="E102" s="16" t="s">
        <v>58</v>
      </c>
      <c r="F102" s="16">
        <v>36</v>
      </c>
      <c r="G102" s="16">
        <v>1109634.46</v>
      </c>
      <c r="H102" s="16">
        <v>15</v>
      </c>
      <c r="I102" s="16">
        <v>541484.24</v>
      </c>
      <c r="J102" s="16">
        <v>10</v>
      </c>
      <c r="K102" s="16">
        <v>2179138.25</v>
      </c>
      <c r="L102" s="16">
        <v>25</v>
      </c>
      <c r="M102" s="16">
        <v>2720622.49</v>
      </c>
      <c r="N102" s="16">
        <v>0</v>
      </c>
      <c r="O102" s="16">
        <v>0</v>
      </c>
      <c r="P102" s="16">
        <v>0</v>
      </c>
      <c r="Q102" s="16">
        <v>0</v>
      </c>
      <c r="R102" s="16">
        <v>15</v>
      </c>
      <c r="S102" s="16">
        <v>538916.54</v>
      </c>
      <c r="T102" s="16">
        <v>10</v>
      </c>
      <c r="U102" s="16">
        <v>2154002.11</v>
      </c>
      <c r="V102" s="16">
        <v>25</v>
      </c>
      <c r="W102" s="16">
        <v>2692918.65</v>
      </c>
      <c r="X102" s="16"/>
      <c r="Y102" s="16"/>
      <c r="Z102" s="16"/>
      <c r="AA102" s="16"/>
      <c r="AB102" s="16"/>
      <c r="AC102" s="16"/>
      <c r="AD102" s="16"/>
      <c r="AE102" s="16"/>
      <c r="AF102" s="16"/>
      <c r="AG102" s="16"/>
      <c r="AH102" s="16"/>
    </row>
    <row r="103" spans="1:34" x14ac:dyDescent="0.25">
      <c r="A103" s="16">
        <v>7</v>
      </c>
      <c r="B103" s="16">
        <v>11</v>
      </c>
      <c r="C103" s="16" t="s">
        <v>37</v>
      </c>
      <c r="D103" s="16">
        <v>9</v>
      </c>
      <c r="E103" s="16" t="s">
        <v>58</v>
      </c>
      <c r="F103" s="16">
        <v>58</v>
      </c>
      <c r="G103" s="16">
        <v>1544288.02</v>
      </c>
      <c r="H103" s="16">
        <v>30</v>
      </c>
      <c r="I103" s="16">
        <v>623178.11</v>
      </c>
      <c r="J103" s="16">
        <v>0</v>
      </c>
      <c r="K103" s="16">
        <v>0</v>
      </c>
      <c r="L103" s="16">
        <v>30</v>
      </c>
      <c r="M103" s="16">
        <v>623178.11</v>
      </c>
      <c r="N103" s="16">
        <v>0</v>
      </c>
      <c r="O103" s="16">
        <v>0</v>
      </c>
      <c r="P103" s="16">
        <v>0</v>
      </c>
      <c r="Q103" s="16">
        <v>0</v>
      </c>
      <c r="R103" s="16">
        <v>29</v>
      </c>
      <c r="S103" s="16">
        <v>597354.22</v>
      </c>
      <c r="T103" s="16">
        <v>0</v>
      </c>
      <c r="U103" s="16">
        <v>0</v>
      </c>
      <c r="V103" s="16">
        <v>29</v>
      </c>
      <c r="W103" s="16">
        <v>597354.22</v>
      </c>
      <c r="X103" s="16"/>
      <c r="Y103" s="16"/>
      <c r="Z103" s="16"/>
      <c r="AA103" s="16"/>
      <c r="AB103" s="16"/>
      <c r="AC103" s="16"/>
      <c r="AD103" s="16"/>
      <c r="AE103" s="16"/>
      <c r="AF103" s="16"/>
      <c r="AG103" s="16"/>
      <c r="AH103" s="16"/>
    </row>
    <row r="104" spans="1:34" x14ac:dyDescent="0.25">
      <c r="A104" s="16">
        <v>8</v>
      </c>
      <c r="B104" s="16">
        <v>12</v>
      </c>
      <c r="C104" s="16" t="s">
        <v>38</v>
      </c>
      <c r="D104" s="16">
        <v>9</v>
      </c>
      <c r="E104" s="16" t="s">
        <v>58</v>
      </c>
      <c r="F104" s="16">
        <v>15</v>
      </c>
      <c r="G104" s="16">
        <v>334670.83</v>
      </c>
      <c r="H104" s="16">
        <v>6</v>
      </c>
      <c r="I104" s="16">
        <v>116330.13</v>
      </c>
      <c r="J104" s="16">
        <v>0</v>
      </c>
      <c r="K104" s="16">
        <v>0</v>
      </c>
      <c r="L104" s="16">
        <v>6</v>
      </c>
      <c r="M104" s="16">
        <v>116330.13</v>
      </c>
      <c r="N104" s="16">
        <v>0</v>
      </c>
      <c r="O104" s="16">
        <v>0</v>
      </c>
      <c r="P104" s="16">
        <v>0</v>
      </c>
      <c r="Q104" s="16">
        <v>0</v>
      </c>
      <c r="R104" s="16">
        <v>6</v>
      </c>
      <c r="S104" s="16">
        <v>115305.1</v>
      </c>
      <c r="T104" s="16">
        <v>0</v>
      </c>
      <c r="U104" s="16">
        <v>0</v>
      </c>
      <c r="V104" s="16">
        <v>6</v>
      </c>
      <c r="W104" s="16">
        <v>115305.1</v>
      </c>
      <c r="X104" s="16"/>
      <c r="Y104" s="16"/>
      <c r="Z104" s="16"/>
      <c r="AA104" s="16"/>
      <c r="AB104" s="16"/>
      <c r="AC104" s="16"/>
      <c r="AD104" s="16"/>
      <c r="AE104" s="16"/>
      <c r="AF104" s="16"/>
      <c r="AG104" s="16"/>
      <c r="AH104" s="16"/>
    </row>
    <row r="105" spans="1:34" x14ac:dyDescent="0.25">
      <c r="A105" s="16">
        <v>9</v>
      </c>
      <c r="B105" s="16">
        <v>13</v>
      </c>
      <c r="C105" s="16" t="s">
        <v>39</v>
      </c>
      <c r="D105" s="16">
        <v>9</v>
      </c>
      <c r="E105" s="16" t="s">
        <v>58</v>
      </c>
      <c r="F105" s="16">
        <v>139</v>
      </c>
      <c r="G105" s="16">
        <v>3759449.76</v>
      </c>
      <c r="H105" s="16">
        <v>77</v>
      </c>
      <c r="I105" s="16">
        <v>1628930.02</v>
      </c>
      <c r="J105" s="16">
        <v>29</v>
      </c>
      <c r="K105" s="16">
        <v>837086.54</v>
      </c>
      <c r="L105" s="16">
        <v>106</v>
      </c>
      <c r="M105" s="16">
        <v>2466016.56</v>
      </c>
      <c r="N105" s="16">
        <v>0</v>
      </c>
      <c r="O105" s="16">
        <v>0</v>
      </c>
      <c r="P105" s="16">
        <v>0</v>
      </c>
      <c r="Q105" s="16">
        <v>0</v>
      </c>
      <c r="R105" s="16">
        <v>77</v>
      </c>
      <c r="S105" s="16">
        <v>1613766.89</v>
      </c>
      <c r="T105" s="16">
        <v>29</v>
      </c>
      <c r="U105" s="16">
        <v>826740.94</v>
      </c>
      <c r="V105" s="16">
        <v>106</v>
      </c>
      <c r="W105" s="16">
        <v>2440507.83</v>
      </c>
      <c r="X105" s="16"/>
      <c r="Y105" s="16"/>
      <c r="Z105" s="16"/>
      <c r="AA105" s="16"/>
      <c r="AB105" s="16"/>
      <c r="AC105" s="16"/>
      <c r="AD105" s="16"/>
      <c r="AE105" s="16"/>
      <c r="AF105" s="16"/>
      <c r="AG105" s="16"/>
      <c r="AH105" s="16"/>
    </row>
    <row r="106" spans="1:34" x14ac:dyDescent="0.25">
      <c r="B106">
        <v>14</v>
      </c>
      <c r="C106" t="s">
        <v>28</v>
      </c>
      <c r="D106">
        <v>9</v>
      </c>
      <c r="W106" s="17">
        <v>2708038.89</v>
      </c>
      <c r="X106" t="s">
        <v>59</v>
      </c>
    </row>
    <row r="107" spans="1:34" x14ac:dyDescent="0.25">
      <c r="A107" s="16">
        <v>1</v>
      </c>
      <c r="B107" s="16">
        <v>3</v>
      </c>
      <c r="C107" s="16" t="s">
        <v>30</v>
      </c>
      <c r="D107" s="16">
        <v>10</v>
      </c>
      <c r="E107" s="16" t="s">
        <v>60</v>
      </c>
      <c r="F107" s="16">
        <v>11</v>
      </c>
      <c r="G107" s="16">
        <v>578800.25</v>
      </c>
      <c r="H107" s="16">
        <v>5</v>
      </c>
      <c r="I107" s="16">
        <v>212795.2</v>
      </c>
      <c r="J107" s="16">
        <v>2</v>
      </c>
      <c r="K107" s="16">
        <v>125750</v>
      </c>
      <c r="L107" s="16">
        <v>7</v>
      </c>
      <c r="M107" s="16">
        <v>338545.2</v>
      </c>
      <c r="N107" s="16">
        <v>0</v>
      </c>
      <c r="O107" s="16">
        <v>0</v>
      </c>
      <c r="P107" s="16">
        <v>0</v>
      </c>
      <c r="Q107" s="16">
        <v>0</v>
      </c>
      <c r="R107" s="16">
        <v>5</v>
      </c>
      <c r="S107" s="16">
        <v>211984.38</v>
      </c>
      <c r="T107" s="16">
        <v>2</v>
      </c>
      <c r="U107" s="16">
        <v>125748.01</v>
      </c>
      <c r="V107" s="16">
        <v>7</v>
      </c>
      <c r="W107" s="16">
        <v>337732.39</v>
      </c>
      <c r="X107" s="16"/>
      <c r="Y107" s="16"/>
      <c r="Z107" s="16"/>
      <c r="AA107" s="16"/>
      <c r="AB107" s="16"/>
      <c r="AC107" s="16"/>
      <c r="AD107" s="16"/>
      <c r="AE107" s="16"/>
      <c r="AF107" s="16"/>
      <c r="AG107" s="16"/>
      <c r="AH107" s="16"/>
    </row>
    <row r="108" spans="1:34" x14ac:dyDescent="0.25">
      <c r="A108" s="16">
        <v>2</v>
      </c>
      <c r="B108" s="16">
        <v>4</v>
      </c>
      <c r="C108" s="16" t="s">
        <v>32</v>
      </c>
      <c r="D108" s="16">
        <v>10</v>
      </c>
      <c r="E108" s="16" t="s">
        <v>60</v>
      </c>
      <c r="F108" s="16">
        <v>20</v>
      </c>
      <c r="G108" s="16">
        <v>1091535.3</v>
      </c>
      <c r="H108" s="16">
        <v>17</v>
      </c>
      <c r="I108" s="16">
        <v>842136.26</v>
      </c>
      <c r="J108" s="16">
        <v>7</v>
      </c>
      <c r="K108" s="16">
        <v>221373</v>
      </c>
      <c r="L108" s="16">
        <v>24</v>
      </c>
      <c r="M108" s="16">
        <v>1063509.26</v>
      </c>
      <c r="N108" s="16">
        <v>0</v>
      </c>
      <c r="O108" s="16">
        <v>0</v>
      </c>
      <c r="P108" s="16">
        <v>0</v>
      </c>
      <c r="Q108" s="16">
        <v>0</v>
      </c>
      <c r="R108" s="16">
        <v>17</v>
      </c>
      <c r="S108" s="16">
        <v>840205.27</v>
      </c>
      <c r="T108" s="16">
        <v>7</v>
      </c>
      <c r="U108" s="16">
        <v>198745.87</v>
      </c>
      <c r="V108" s="16">
        <v>24</v>
      </c>
      <c r="W108" s="16">
        <v>1038951.14</v>
      </c>
      <c r="X108" s="16"/>
      <c r="Y108" s="16"/>
      <c r="Z108" s="16"/>
      <c r="AA108" s="16"/>
      <c r="AB108" s="16"/>
      <c r="AC108" s="16"/>
      <c r="AD108" s="16"/>
      <c r="AE108" s="16"/>
      <c r="AF108" s="16"/>
      <c r="AG108" s="16"/>
      <c r="AH108" s="16"/>
    </row>
    <row r="109" spans="1:34" x14ac:dyDescent="0.25">
      <c r="A109" s="16">
        <v>3</v>
      </c>
      <c r="B109" s="16">
        <v>6</v>
      </c>
      <c r="C109" s="16" t="s">
        <v>33</v>
      </c>
      <c r="D109" s="16">
        <v>10</v>
      </c>
      <c r="E109" s="16" t="s">
        <v>60</v>
      </c>
      <c r="F109" s="16">
        <v>138</v>
      </c>
      <c r="G109" s="16">
        <v>6521155.0499999998</v>
      </c>
      <c r="H109" s="16">
        <v>45</v>
      </c>
      <c r="I109" s="16">
        <v>1971080.21</v>
      </c>
      <c r="J109" s="16">
        <v>37</v>
      </c>
      <c r="K109" s="16">
        <v>487886.49</v>
      </c>
      <c r="L109" s="16">
        <v>82</v>
      </c>
      <c r="M109" s="16">
        <v>2458966.7000000002</v>
      </c>
      <c r="N109" s="16">
        <v>0</v>
      </c>
      <c r="O109" s="16">
        <v>0</v>
      </c>
      <c r="P109" s="16">
        <v>0</v>
      </c>
      <c r="Q109" s="16">
        <v>0</v>
      </c>
      <c r="R109" s="16">
        <v>45</v>
      </c>
      <c r="S109" s="16">
        <v>1912850.76</v>
      </c>
      <c r="T109" s="16">
        <v>43</v>
      </c>
      <c r="U109" s="16">
        <v>588031.61</v>
      </c>
      <c r="V109" s="16">
        <v>88</v>
      </c>
      <c r="W109" s="16">
        <v>2500882.37</v>
      </c>
      <c r="X109" s="16"/>
      <c r="Y109" s="16"/>
      <c r="Z109" s="16"/>
      <c r="AA109" s="16"/>
      <c r="AB109" s="16"/>
      <c r="AC109" s="16"/>
      <c r="AD109" s="16"/>
      <c r="AE109" s="16"/>
      <c r="AF109" s="16"/>
      <c r="AG109" s="16"/>
      <c r="AH109" s="16"/>
    </row>
    <row r="110" spans="1:34" x14ac:dyDescent="0.25">
      <c r="A110" s="16">
        <v>4</v>
      </c>
      <c r="B110" s="16">
        <v>8</v>
      </c>
      <c r="C110" s="16" t="s">
        <v>26</v>
      </c>
      <c r="D110" s="16">
        <v>10</v>
      </c>
      <c r="E110" s="16" t="s">
        <v>60</v>
      </c>
      <c r="F110" s="16">
        <v>0</v>
      </c>
      <c r="G110" s="16">
        <v>0</v>
      </c>
      <c r="H110" s="16">
        <v>0</v>
      </c>
      <c r="I110" s="16">
        <v>0</v>
      </c>
      <c r="J110" s="16">
        <v>40</v>
      </c>
      <c r="K110" s="16">
        <v>959710.28</v>
      </c>
      <c r="L110" s="16">
        <v>40</v>
      </c>
      <c r="M110" s="16">
        <v>959710.28</v>
      </c>
      <c r="N110" s="16">
        <v>0</v>
      </c>
      <c r="O110" s="16">
        <v>0</v>
      </c>
      <c r="P110" s="16">
        <v>4</v>
      </c>
      <c r="Q110" s="16">
        <v>76694.12</v>
      </c>
      <c r="R110" s="16">
        <v>0</v>
      </c>
      <c r="S110" s="16">
        <v>0</v>
      </c>
      <c r="T110" s="16">
        <v>35</v>
      </c>
      <c r="U110" s="16">
        <v>781455.76</v>
      </c>
      <c r="V110" s="16">
        <v>35</v>
      </c>
      <c r="W110" s="16">
        <v>781455.76</v>
      </c>
      <c r="X110" s="16"/>
      <c r="Y110" s="16"/>
      <c r="Z110" s="16"/>
      <c r="AA110" s="16"/>
      <c r="AB110" s="16"/>
      <c r="AC110" s="16"/>
      <c r="AD110" s="16"/>
      <c r="AE110" s="16"/>
      <c r="AF110" s="16"/>
      <c r="AG110" s="16"/>
      <c r="AH110" s="16"/>
    </row>
    <row r="111" spans="1:34" x14ac:dyDescent="0.25">
      <c r="A111" s="16">
        <v>5</v>
      </c>
      <c r="B111" s="16">
        <v>9</v>
      </c>
      <c r="C111" s="16" t="s">
        <v>35</v>
      </c>
      <c r="D111" s="16">
        <v>10</v>
      </c>
      <c r="E111" s="16" t="s">
        <v>60</v>
      </c>
      <c r="F111" s="16">
        <v>17</v>
      </c>
      <c r="G111" s="16">
        <v>577692.86</v>
      </c>
      <c r="H111" s="16">
        <v>12</v>
      </c>
      <c r="I111" s="16">
        <v>424680.68</v>
      </c>
      <c r="J111" s="16">
        <v>7</v>
      </c>
      <c r="K111" s="16">
        <v>296546.93</v>
      </c>
      <c r="L111" s="16">
        <v>19</v>
      </c>
      <c r="M111" s="16">
        <v>721227.61</v>
      </c>
      <c r="N111" s="16">
        <v>0</v>
      </c>
      <c r="O111" s="16">
        <v>0</v>
      </c>
      <c r="P111" s="16">
        <v>0</v>
      </c>
      <c r="Q111" s="16">
        <v>0</v>
      </c>
      <c r="R111" s="16">
        <v>12</v>
      </c>
      <c r="S111" s="16">
        <v>376834</v>
      </c>
      <c r="T111" s="16">
        <v>7</v>
      </c>
      <c r="U111" s="16">
        <v>294883.83</v>
      </c>
      <c r="V111" s="16">
        <v>19</v>
      </c>
      <c r="W111" s="16">
        <v>671717.83</v>
      </c>
      <c r="X111" s="16"/>
      <c r="Y111" s="16"/>
      <c r="Z111" s="16"/>
      <c r="AA111" s="16"/>
      <c r="AB111" s="16"/>
      <c r="AC111" s="16"/>
      <c r="AD111" s="16"/>
      <c r="AE111" s="16"/>
      <c r="AF111" s="16"/>
      <c r="AG111" s="16"/>
      <c r="AH111" s="16"/>
    </row>
    <row r="112" spans="1:34" x14ac:dyDescent="0.25">
      <c r="A112" s="16">
        <v>6</v>
      </c>
      <c r="B112" s="16">
        <v>10</v>
      </c>
      <c r="C112" s="16" t="s">
        <v>36</v>
      </c>
      <c r="D112" s="16">
        <v>10</v>
      </c>
      <c r="E112" s="16" t="s">
        <v>60</v>
      </c>
      <c r="F112" s="16">
        <v>24</v>
      </c>
      <c r="G112" s="16">
        <v>566105.06000000006</v>
      </c>
      <c r="H112" s="16">
        <v>11</v>
      </c>
      <c r="I112" s="16">
        <v>159632.9</v>
      </c>
      <c r="J112" s="16">
        <v>9</v>
      </c>
      <c r="K112" s="16">
        <v>395479.2</v>
      </c>
      <c r="L112" s="16">
        <v>20</v>
      </c>
      <c r="M112" s="16">
        <v>555112.1</v>
      </c>
      <c r="N112" s="16">
        <v>0</v>
      </c>
      <c r="O112" s="16">
        <v>0</v>
      </c>
      <c r="P112" s="16">
        <v>0</v>
      </c>
      <c r="Q112" s="16">
        <v>0</v>
      </c>
      <c r="R112" s="16">
        <v>11</v>
      </c>
      <c r="S112" s="16">
        <v>158763.1</v>
      </c>
      <c r="T112" s="16">
        <v>9</v>
      </c>
      <c r="U112" s="16">
        <v>305195.67</v>
      </c>
      <c r="V112" s="16">
        <v>20</v>
      </c>
      <c r="W112" s="16">
        <v>463958.77</v>
      </c>
      <c r="X112" s="16"/>
      <c r="Y112" s="16"/>
      <c r="Z112" s="16"/>
      <c r="AA112" s="16"/>
      <c r="AB112" s="16"/>
      <c r="AC112" s="16"/>
      <c r="AD112" s="16"/>
      <c r="AE112" s="16"/>
      <c r="AF112" s="16"/>
      <c r="AG112" s="16"/>
      <c r="AH112" s="16"/>
    </row>
    <row r="113" spans="1:34" x14ac:dyDescent="0.25">
      <c r="A113" s="16">
        <v>7</v>
      </c>
      <c r="B113" s="16">
        <v>11</v>
      </c>
      <c r="C113" s="16" t="s">
        <v>37</v>
      </c>
      <c r="D113" s="16">
        <v>10</v>
      </c>
      <c r="E113" s="16" t="s">
        <v>60</v>
      </c>
      <c r="F113" s="16">
        <v>54</v>
      </c>
      <c r="G113" s="16">
        <v>1368797.51</v>
      </c>
      <c r="H113" s="16">
        <v>22</v>
      </c>
      <c r="I113" s="16">
        <v>518592.28</v>
      </c>
      <c r="J113" s="16">
        <v>14</v>
      </c>
      <c r="K113" s="16">
        <v>430652</v>
      </c>
      <c r="L113" s="16">
        <v>36</v>
      </c>
      <c r="M113" s="16">
        <v>949244.28</v>
      </c>
      <c r="N113" s="16">
        <v>0</v>
      </c>
      <c r="O113" s="16">
        <v>0</v>
      </c>
      <c r="P113" s="16">
        <v>0</v>
      </c>
      <c r="Q113" s="16">
        <v>0</v>
      </c>
      <c r="R113" s="16">
        <v>22</v>
      </c>
      <c r="S113" s="16">
        <v>511968.97</v>
      </c>
      <c r="T113" s="16">
        <v>14</v>
      </c>
      <c r="U113" s="16">
        <v>378652.32</v>
      </c>
      <c r="V113" s="16">
        <v>36</v>
      </c>
      <c r="W113" s="16">
        <v>890621.29</v>
      </c>
      <c r="X113" s="16"/>
      <c r="Y113" s="16"/>
      <c r="Z113" s="16"/>
      <c r="AA113" s="16"/>
      <c r="AB113" s="16"/>
      <c r="AC113" s="16"/>
      <c r="AD113" s="16"/>
      <c r="AE113" s="16"/>
      <c r="AF113" s="16"/>
      <c r="AG113" s="16"/>
      <c r="AH113" s="16"/>
    </row>
    <row r="114" spans="1:34" x14ac:dyDescent="0.25">
      <c r="A114" s="16">
        <v>8</v>
      </c>
      <c r="B114" s="16">
        <v>12</v>
      </c>
      <c r="C114" s="16" t="s">
        <v>38</v>
      </c>
      <c r="D114" s="16">
        <v>10</v>
      </c>
      <c r="E114" s="16" t="s">
        <v>60</v>
      </c>
      <c r="F114" s="16">
        <v>22</v>
      </c>
      <c r="G114" s="16">
        <v>639703.69999999995</v>
      </c>
      <c r="H114" s="16">
        <v>4</v>
      </c>
      <c r="I114" s="16">
        <v>121969.21</v>
      </c>
      <c r="J114" s="16">
        <v>7</v>
      </c>
      <c r="K114" s="16">
        <v>184100</v>
      </c>
      <c r="L114" s="16">
        <v>11</v>
      </c>
      <c r="M114" s="16">
        <v>306069.21000000002</v>
      </c>
      <c r="N114" s="16">
        <v>0</v>
      </c>
      <c r="O114" s="16">
        <v>0</v>
      </c>
      <c r="P114" s="16">
        <v>0</v>
      </c>
      <c r="Q114" s="16">
        <v>0</v>
      </c>
      <c r="R114" s="16">
        <v>4</v>
      </c>
      <c r="S114" s="16">
        <v>118556</v>
      </c>
      <c r="T114" s="16">
        <v>7</v>
      </c>
      <c r="U114" s="16">
        <v>175386.4</v>
      </c>
      <c r="V114" s="16">
        <v>11</v>
      </c>
      <c r="W114" s="16">
        <v>293942.40000000002</v>
      </c>
      <c r="X114" s="16"/>
      <c r="Y114" s="16"/>
      <c r="Z114" s="16"/>
      <c r="AA114" s="16"/>
      <c r="AB114" s="16"/>
      <c r="AC114" s="16"/>
      <c r="AD114" s="16"/>
      <c r="AE114" s="16"/>
      <c r="AF114" s="16"/>
      <c r="AG114" s="16"/>
      <c r="AH114" s="16"/>
    </row>
    <row r="115" spans="1:34" x14ac:dyDescent="0.25">
      <c r="A115" s="16">
        <v>9</v>
      </c>
      <c r="B115" s="16">
        <v>13</v>
      </c>
      <c r="C115" s="16" t="s">
        <v>39</v>
      </c>
      <c r="D115" s="16">
        <v>10</v>
      </c>
      <c r="E115" s="16" t="s">
        <v>60</v>
      </c>
      <c r="F115" s="16">
        <v>50</v>
      </c>
      <c r="G115" s="16">
        <v>1186132.02</v>
      </c>
      <c r="H115" s="16">
        <v>23</v>
      </c>
      <c r="I115" s="16">
        <v>375342.18</v>
      </c>
      <c r="J115" s="16">
        <v>4</v>
      </c>
      <c r="K115" s="16">
        <v>53125</v>
      </c>
      <c r="L115" s="16">
        <v>27</v>
      </c>
      <c r="M115" s="16">
        <v>428467.18</v>
      </c>
      <c r="N115" s="16">
        <v>0</v>
      </c>
      <c r="O115" s="16">
        <v>0</v>
      </c>
      <c r="P115" s="16">
        <v>0</v>
      </c>
      <c r="Q115" s="16">
        <v>0</v>
      </c>
      <c r="R115" s="16">
        <v>23</v>
      </c>
      <c r="S115" s="16">
        <v>359270.94</v>
      </c>
      <c r="T115" s="16">
        <v>4</v>
      </c>
      <c r="U115" s="16">
        <v>37695.5</v>
      </c>
      <c r="V115" s="16">
        <v>27</v>
      </c>
      <c r="W115" s="16">
        <v>396966.44</v>
      </c>
      <c r="X115" s="16"/>
      <c r="Y115" s="16"/>
      <c r="Z115" s="16"/>
      <c r="AA115" s="16"/>
      <c r="AB115" s="16"/>
      <c r="AC115" s="16"/>
      <c r="AD115" s="16"/>
      <c r="AE115" s="16"/>
      <c r="AF115" s="16"/>
      <c r="AG115" s="16"/>
      <c r="AH115" s="16"/>
    </row>
    <row r="116" spans="1:34" x14ac:dyDescent="0.25">
      <c r="B116">
        <v>14</v>
      </c>
      <c r="C116" t="s">
        <v>28</v>
      </c>
      <c r="D116">
        <v>10</v>
      </c>
      <c r="W116" s="17">
        <v>2711760.01</v>
      </c>
      <c r="X116" t="s">
        <v>61</v>
      </c>
    </row>
    <row r="117" spans="1:34" x14ac:dyDescent="0.25">
      <c r="A117" s="16">
        <v>1</v>
      </c>
      <c r="B117" s="16">
        <v>3</v>
      </c>
      <c r="C117" s="16" t="s">
        <v>30</v>
      </c>
      <c r="D117" s="16">
        <v>12</v>
      </c>
      <c r="E117" s="16" t="s">
        <v>63</v>
      </c>
      <c r="F117" s="16">
        <v>2</v>
      </c>
      <c r="G117" s="16">
        <v>210670.6</v>
      </c>
      <c r="H117" s="16">
        <v>0</v>
      </c>
      <c r="I117" s="16">
        <v>0</v>
      </c>
      <c r="J117" s="16">
        <v>3</v>
      </c>
      <c r="K117" s="16">
        <v>196980</v>
      </c>
      <c r="L117" s="16">
        <v>3</v>
      </c>
      <c r="M117" s="16">
        <v>196980</v>
      </c>
      <c r="N117" s="16">
        <v>0</v>
      </c>
      <c r="O117" s="16">
        <v>0</v>
      </c>
      <c r="P117" s="16">
        <v>0</v>
      </c>
      <c r="Q117" s="16">
        <v>0</v>
      </c>
      <c r="R117" s="16">
        <v>0</v>
      </c>
      <c r="S117" s="16">
        <v>0</v>
      </c>
      <c r="T117" s="16">
        <v>3</v>
      </c>
      <c r="U117" s="16">
        <v>132503.9</v>
      </c>
      <c r="V117" s="16">
        <v>3</v>
      </c>
      <c r="W117" s="16">
        <v>132503.9</v>
      </c>
      <c r="X117" s="16"/>
      <c r="Y117" s="16"/>
      <c r="Z117" s="16"/>
      <c r="AA117" s="16"/>
      <c r="AB117" s="16"/>
      <c r="AC117" s="16"/>
      <c r="AD117" s="16"/>
      <c r="AE117" s="16"/>
      <c r="AF117" s="16"/>
      <c r="AG117" s="16"/>
      <c r="AH117" s="16"/>
    </row>
    <row r="118" spans="1:34" x14ac:dyDescent="0.25">
      <c r="A118" s="16">
        <v>2</v>
      </c>
      <c r="B118" s="16">
        <v>4</v>
      </c>
      <c r="C118" s="16" t="s">
        <v>32</v>
      </c>
      <c r="D118" s="16">
        <v>12</v>
      </c>
      <c r="E118" s="16" t="s">
        <v>63</v>
      </c>
      <c r="F118" s="16">
        <v>12</v>
      </c>
      <c r="G118" s="16">
        <v>510073.78</v>
      </c>
      <c r="H118" s="16">
        <v>6</v>
      </c>
      <c r="I118" s="16">
        <v>268246.24</v>
      </c>
      <c r="J118" s="16">
        <v>0</v>
      </c>
      <c r="K118" s="16">
        <v>0</v>
      </c>
      <c r="L118" s="16">
        <v>6</v>
      </c>
      <c r="M118" s="16">
        <v>268246.24</v>
      </c>
      <c r="N118" s="16">
        <v>0</v>
      </c>
      <c r="O118" s="16">
        <v>0</v>
      </c>
      <c r="P118" s="16">
        <v>0</v>
      </c>
      <c r="Q118" s="16">
        <v>0</v>
      </c>
      <c r="R118" s="16">
        <v>6</v>
      </c>
      <c r="S118" s="16">
        <v>259546.21</v>
      </c>
      <c r="T118" s="16">
        <v>0</v>
      </c>
      <c r="U118" s="16">
        <v>0</v>
      </c>
      <c r="V118" s="16">
        <v>6</v>
      </c>
      <c r="W118" s="16">
        <v>259546.21</v>
      </c>
      <c r="X118" s="16"/>
      <c r="Y118" s="16"/>
      <c r="Z118" s="16"/>
      <c r="AA118" s="16"/>
      <c r="AB118" s="16"/>
      <c r="AC118" s="16"/>
      <c r="AD118" s="16"/>
      <c r="AE118" s="16"/>
      <c r="AF118" s="16"/>
      <c r="AG118" s="16"/>
      <c r="AH118" s="16"/>
    </row>
    <row r="119" spans="1:34" x14ac:dyDescent="0.25">
      <c r="A119" s="16">
        <v>3</v>
      </c>
      <c r="B119" s="16">
        <v>6</v>
      </c>
      <c r="C119" s="16" t="s">
        <v>33</v>
      </c>
      <c r="D119" s="16">
        <v>12</v>
      </c>
      <c r="E119" s="16" t="s">
        <v>63</v>
      </c>
      <c r="F119" s="16">
        <v>53</v>
      </c>
      <c r="G119" s="16">
        <v>2526834.31</v>
      </c>
      <c r="H119" s="16">
        <v>28</v>
      </c>
      <c r="I119" s="16">
        <v>1084666.1399999999</v>
      </c>
      <c r="J119" s="16">
        <v>0</v>
      </c>
      <c r="K119" s="16">
        <v>0</v>
      </c>
      <c r="L119" s="16">
        <v>28</v>
      </c>
      <c r="M119" s="16">
        <v>1084666.1399999999</v>
      </c>
      <c r="N119" s="16">
        <v>0</v>
      </c>
      <c r="O119" s="16">
        <v>0</v>
      </c>
      <c r="P119" s="16">
        <v>0</v>
      </c>
      <c r="Q119" s="16">
        <v>0</v>
      </c>
      <c r="R119" s="16">
        <v>28</v>
      </c>
      <c r="S119" s="16">
        <v>1021012.92</v>
      </c>
      <c r="T119" s="16">
        <v>0</v>
      </c>
      <c r="U119" s="16">
        <v>0</v>
      </c>
      <c r="V119" s="16">
        <v>28</v>
      </c>
      <c r="W119" s="16">
        <v>1021012.92</v>
      </c>
      <c r="X119" s="16"/>
      <c r="Y119" s="16"/>
      <c r="Z119" s="16"/>
      <c r="AA119" s="16"/>
      <c r="AB119" s="16"/>
      <c r="AC119" s="16"/>
      <c r="AD119" s="16"/>
      <c r="AE119" s="16"/>
      <c r="AF119" s="16"/>
      <c r="AG119" s="16"/>
      <c r="AH119" s="16"/>
    </row>
    <row r="120" spans="1:34" x14ac:dyDescent="0.25">
      <c r="A120" s="16">
        <v>4</v>
      </c>
      <c r="B120" s="16">
        <v>8</v>
      </c>
      <c r="C120" s="16" t="s">
        <v>26</v>
      </c>
      <c r="D120" s="16">
        <v>12</v>
      </c>
      <c r="E120" s="16" t="s">
        <v>63</v>
      </c>
      <c r="F120" s="16">
        <v>0</v>
      </c>
      <c r="G120" s="16">
        <v>0</v>
      </c>
      <c r="H120" s="16">
        <v>0</v>
      </c>
      <c r="I120" s="16">
        <v>0</v>
      </c>
      <c r="J120" s="16">
        <v>37</v>
      </c>
      <c r="K120" s="16">
        <v>642819.69999999995</v>
      </c>
      <c r="L120" s="16">
        <v>37</v>
      </c>
      <c r="M120" s="16">
        <v>642819.69999999995</v>
      </c>
      <c r="N120" s="16">
        <v>0</v>
      </c>
      <c r="O120" s="16">
        <v>0</v>
      </c>
      <c r="P120" s="16">
        <v>0</v>
      </c>
      <c r="Q120" s="16">
        <v>0</v>
      </c>
      <c r="R120" s="16">
        <v>0</v>
      </c>
      <c r="S120" s="16">
        <v>0</v>
      </c>
      <c r="T120" s="16">
        <v>37</v>
      </c>
      <c r="U120" s="16">
        <v>586825.13</v>
      </c>
      <c r="V120" s="16">
        <v>37</v>
      </c>
      <c r="W120" s="16">
        <v>586825.13</v>
      </c>
      <c r="X120" s="16"/>
      <c r="Y120" s="16"/>
      <c r="Z120" s="16"/>
      <c r="AA120" s="16"/>
      <c r="AB120" s="16"/>
      <c r="AC120" s="16"/>
      <c r="AD120" s="16"/>
      <c r="AE120" s="16"/>
      <c r="AF120" s="16"/>
      <c r="AG120" s="16"/>
      <c r="AH120" s="16"/>
    </row>
    <row r="121" spans="1:34" x14ac:dyDescent="0.25">
      <c r="A121" s="16">
        <v>5</v>
      </c>
      <c r="B121" s="16">
        <v>9</v>
      </c>
      <c r="C121" s="16" t="s">
        <v>35</v>
      </c>
      <c r="D121" s="16">
        <v>12</v>
      </c>
      <c r="E121" s="16" t="s">
        <v>63</v>
      </c>
      <c r="F121" s="16">
        <v>8</v>
      </c>
      <c r="G121" s="16">
        <v>324959.83</v>
      </c>
      <c r="H121" s="16">
        <v>2</v>
      </c>
      <c r="I121" s="16">
        <v>91522.85</v>
      </c>
      <c r="J121" s="16">
        <v>3</v>
      </c>
      <c r="K121" s="16">
        <v>315000</v>
      </c>
      <c r="L121" s="16">
        <v>5</v>
      </c>
      <c r="M121" s="16">
        <v>406522.85</v>
      </c>
      <c r="N121" s="16">
        <v>0</v>
      </c>
      <c r="O121" s="16">
        <v>0</v>
      </c>
      <c r="P121" s="16">
        <v>0</v>
      </c>
      <c r="Q121" s="16">
        <v>0</v>
      </c>
      <c r="R121" s="16">
        <v>2</v>
      </c>
      <c r="S121" s="16">
        <v>89287.82</v>
      </c>
      <c r="T121" s="16">
        <v>3</v>
      </c>
      <c r="U121" s="16">
        <v>280660</v>
      </c>
      <c r="V121" s="16">
        <v>5</v>
      </c>
      <c r="W121" s="16">
        <v>369947.82</v>
      </c>
      <c r="X121" s="16"/>
      <c r="Y121" s="16"/>
      <c r="Z121" s="16"/>
      <c r="AA121" s="16"/>
      <c r="AB121" s="16"/>
      <c r="AC121" s="16"/>
      <c r="AD121" s="16"/>
      <c r="AE121" s="16"/>
      <c r="AF121" s="16"/>
      <c r="AG121" s="16"/>
      <c r="AH121" s="16"/>
    </row>
    <row r="122" spans="1:34" x14ac:dyDescent="0.25">
      <c r="A122" s="16">
        <v>6</v>
      </c>
      <c r="B122" s="16">
        <v>10</v>
      </c>
      <c r="C122" s="16" t="s">
        <v>36</v>
      </c>
      <c r="D122" s="16">
        <v>12</v>
      </c>
      <c r="E122" s="16" t="s">
        <v>63</v>
      </c>
      <c r="F122" s="16">
        <v>13</v>
      </c>
      <c r="G122" s="16">
        <v>241941.17</v>
      </c>
      <c r="H122" s="16">
        <v>3</v>
      </c>
      <c r="I122" s="16">
        <v>65263.199999999997</v>
      </c>
      <c r="J122" s="16">
        <v>1</v>
      </c>
      <c r="K122" s="16">
        <v>110000</v>
      </c>
      <c r="L122" s="16">
        <v>4</v>
      </c>
      <c r="M122" s="16">
        <v>175263.2</v>
      </c>
      <c r="N122" s="16">
        <v>0</v>
      </c>
      <c r="O122" s="16">
        <v>0</v>
      </c>
      <c r="P122" s="16">
        <v>0</v>
      </c>
      <c r="Q122" s="16">
        <v>0</v>
      </c>
      <c r="R122" s="16">
        <v>3</v>
      </c>
      <c r="S122" s="16">
        <v>61733.2</v>
      </c>
      <c r="T122" s="16">
        <v>1</v>
      </c>
      <c r="U122" s="16">
        <v>109999.2</v>
      </c>
      <c r="V122" s="16">
        <v>4</v>
      </c>
      <c r="W122" s="16">
        <v>171732.4</v>
      </c>
      <c r="X122" s="16"/>
      <c r="Y122" s="16"/>
      <c r="Z122" s="16"/>
      <c r="AA122" s="16"/>
      <c r="AB122" s="16"/>
      <c r="AC122" s="16"/>
      <c r="AD122" s="16"/>
      <c r="AE122" s="16"/>
      <c r="AF122" s="16"/>
      <c r="AG122" s="16"/>
      <c r="AH122" s="16"/>
    </row>
    <row r="123" spans="1:34" x14ac:dyDescent="0.25">
      <c r="A123" s="16">
        <v>7</v>
      </c>
      <c r="B123" s="16">
        <v>11</v>
      </c>
      <c r="C123" s="16" t="s">
        <v>37</v>
      </c>
      <c r="D123" s="16">
        <v>12</v>
      </c>
      <c r="E123" s="16" t="s">
        <v>63</v>
      </c>
      <c r="F123" s="16">
        <v>52</v>
      </c>
      <c r="G123" s="16">
        <v>2012145.87</v>
      </c>
      <c r="H123" s="16">
        <v>14</v>
      </c>
      <c r="I123" s="16">
        <v>371839.83</v>
      </c>
      <c r="J123" s="16">
        <v>0</v>
      </c>
      <c r="K123" s="16">
        <v>0</v>
      </c>
      <c r="L123" s="16">
        <v>14</v>
      </c>
      <c r="M123" s="16">
        <v>371839.83</v>
      </c>
      <c r="N123" s="16">
        <v>0</v>
      </c>
      <c r="O123" s="16">
        <v>0</v>
      </c>
      <c r="P123" s="16">
        <v>0</v>
      </c>
      <c r="Q123" s="16">
        <v>0</v>
      </c>
      <c r="R123" s="16">
        <v>14</v>
      </c>
      <c r="S123" s="16">
        <v>345638.68</v>
      </c>
      <c r="T123" s="16">
        <v>0</v>
      </c>
      <c r="U123" s="16">
        <v>0</v>
      </c>
      <c r="V123" s="16">
        <v>14</v>
      </c>
      <c r="W123" s="16">
        <v>345638.68</v>
      </c>
      <c r="X123" s="16"/>
      <c r="Y123" s="16"/>
      <c r="Z123" s="16"/>
      <c r="AA123" s="16"/>
      <c r="AB123" s="16"/>
      <c r="AC123" s="16"/>
      <c r="AD123" s="16"/>
      <c r="AE123" s="16"/>
      <c r="AF123" s="16"/>
      <c r="AG123" s="16"/>
      <c r="AH123" s="16"/>
    </row>
    <row r="124" spans="1:34" x14ac:dyDescent="0.25">
      <c r="A124" s="16">
        <v>8</v>
      </c>
      <c r="B124" s="16">
        <v>12</v>
      </c>
      <c r="C124" s="16" t="s">
        <v>38</v>
      </c>
      <c r="D124" s="16">
        <v>12</v>
      </c>
      <c r="E124" s="16" t="s">
        <v>63</v>
      </c>
      <c r="F124" s="16">
        <v>14</v>
      </c>
      <c r="G124" s="16">
        <v>341179.76</v>
      </c>
      <c r="H124" s="16">
        <v>4</v>
      </c>
      <c r="I124" s="16">
        <v>80315.34</v>
      </c>
      <c r="J124" s="16">
        <v>1</v>
      </c>
      <c r="K124" s="16">
        <v>110000</v>
      </c>
      <c r="L124" s="16">
        <v>5</v>
      </c>
      <c r="M124" s="16">
        <v>190315.34</v>
      </c>
      <c r="N124" s="16">
        <v>0</v>
      </c>
      <c r="O124" s="16">
        <v>0</v>
      </c>
      <c r="P124" s="16">
        <v>0</v>
      </c>
      <c r="Q124" s="16">
        <v>0</v>
      </c>
      <c r="R124" s="16">
        <v>4</v>
      </c>
      <c r="S124" s="16">
        <v>68065.22</v>
      </c>
      <c r="T124" s="16">
        <v>1</v>
      </c>
      <c r="U124" s="16">
        <v>99200</v>
      </c>
      <c r="V124" s="16">
        <v>5</v>
      </c>
      <c r="W124" s="16">
        <v>167265.22</v>
      </c>
      <c r="X124" s="16"/>
      <c r="Y124" s="16"/>
      <c r="Z124" s="16"/>
      <c r="AA124" s="16"/>
      <c r="AB124" s="16"/>
      <c r="AC124" s="16"/>
      <c r="AD124" s="16"/>
      <c r="AE124" s="16"/>
      <c r="AF124" s="16"/>
      <c r="AG124" s="16"/>
      <c r="AH124" s="16"/>
    </row>
    <row r="125" spans="1:34" x14ac:dyDescent="0.25">
      <c r="A125" s="16">
        <v>9</v>
      </c>
      <c r="B125" s="16">
        <v>13</v>
      </c>
      <c r="C125" s="16" t="s">
        <v>39</v>
      </c>
      <c r="D125" s="16">
        <v>12</v>
      </c>
      <c r="E125" s="16" t="s">
        <v>63</v>
      </c>
      <c r="F125" s="16">
        <v>110</v>
      </c>
      <c r="G125" s="16">
        <v>3960164.72</v>
      </c>
      <c r="H125" s="16">
        <v>45</v>
      </c>
      <c r="I125" s="16">
        <v>1309404.6100000001</v>
      </c>
      <c r="J125" s="16">
        <v>12</v>
      </c>
      <c r="K125" s="16">
        <v>749999.99</v>
      </c>
      <c r="L125" s="16">
        <v>57</v>
      </c>
      <c r="M125" s="16">
        <v>2059404.6</v>
      </c>
      <c r="N125" s="16">
        <v>0</v>
      </c>
      <c r="O125" s="16">
        <v>0</v>
      </c>
      <c r="P125" s="16">
        <v>0</v>
      </c>
      <c r="Q125" s="16">
        <v>0</v>
      </c>
      <c r="R125" s="16">
        <v>45</v>
      </c>
      <c r="S125" s="16">
        <v>1211879.1100000001</v>
      </c>
      <c r="T125" s="16">
        <v>12</v>
      </c>
      <c r="U125" s="16">
        <v>652520.61</v>
      </c>
      <c r="V125" s="16">
        <v>57</v>
      </c>
      <c r="W125" s="16">
        <v>1864399.72</v>
      </c>
      <c r="X125" s="16"/>
      <c r="Y125" s="16"/>
      <c r="Z125" s="16"/>
      <c r="AA125" s="16"/>
      <c r="AB125" s="16"/>
      <c r="AC125" s="16"/>
      <c r="AD125" s="16"/>
      <c r="AE125" s="16"/>
      <c r="AF125" s="16"/>
      <c r="AG125" s="16"/>
      <c r="AH125" s="16"/>
    </row>
    <row r="126" spans="1:34" x14ac:dyDescent="0.25">
      <c r="B126">
        <v>14</v>
      </c>
      <c r="C126" t="s">
        <v>28</v>
      </c>
      <c r="D126">
        <v>12</v>
      </c>
      <c r="W126" s="17">
        <v>2708680.73</v>
      </c>
    </row>
    <row r="127" spans="1:34" x14ac:dyDescent="0.25">
      <c r="A127" s="16">
        <v>1</v>
      </c>
      <c r="B127" s="16">
        <v>3</v>
      </c>
      <c r="C127" s="16" t="s">
        <v>30</v>
      </c>
      <c r="D127" s="16">
        <v>13</v>
      </c>
      <c r="E127" s="16" t="s">
        <v>64</v>
      </c>
      <c r="F127" s="16">
        <v>17</v>
      </c>
      <c r="G127" s="16">
        <v>929648.38</v>
      </c>
      <c r="H127" s="16">
        <v>8</v>
      </c>
      <c r="I127" s="16">
        <v>402800.6</v>
      </c>
      <c r="J127" s="16">
        <v>8</v>
      </c>
      <c r="K127" s="16">
        <v>290031.5</v>
      </c>
      <c r="L127" s="16">
        <v>16</v>
      </c>
      <c r="M127" s="16">
        <v>692832.1</v>
      </c>
      <c r="N127" s="16">
        <v>0</v>
      </c>
      <c r="O127" s="16">
        <v>0</v>
      </c>
      <c r="P127" s="16">
        <v>0</v>
      </c>
      <c r="Q127" s="16">
        <v>0</v>
      </c>
      <c r="R127" s="16">
        <v>8</v>
      </c>
      <c r="S127" s="16">
        <v>396038.02</v>
      </c>
      <c r="T127" s="16">
        <v>7</v>
      </c>
      <c r="U127" s="16">
        <v>224999.25</v>
      </c>
      <c r="V127" s="16">
        <v>15</v>
      </c>
      <c r="W127" s="16">
        <v>621037.27</v>
      </c>
      <c r="X127" s="16"/>
      <c r="Y127" s="16"/>
      <c r="Z127" s="16"/>
      <c r="AA127" s="16"/>
      <c r="AB127" s="16"/>
      <c r="AC127" s="16"/>
      <c r="AD127" s="16"/>
      <c r="AE127" s="16"/>
      <c r="AF127" s="16"/>
      <c r="AG127" s="16"/>
      <c r="AH127" s="16"/>
    </row>
    <row r="128" spans="1:34" x14ac:dyDescent="0.25">
      <c r="A128" s="16">
        <v>2</v>
      </c>
      <c r="B128" s="16">
        <v>4</v>
      </c>
      <c r="C128" s="16" t="s">
        <v>32</v>
      </c>
      <c r="D128" s="16">
        <v>13</v>
      </c>
      <c r="E128" s="16" t="s">
        <v>64</v>
      </c>
      <c r="F128" s="16">
        <v>12</v>
      </c>
      <c r="G128" s="16">
        <v>581922.75</v>
      </c>
      <c r="H128" s="16">
        <v>10</v>
      </c>
      <c r="I128" s="16">
        <v>431551.71</v>
      </c>
      <c r="J128" s="16">
        <v>0</v>
      </c>
      <c r="K128" s="16">
        <v>0</v>
      </c>
      <c r="L128" s="16">
        <v>10</v>
      </c>
      <c r="M128" s="16">
        <v>431551.71</v>
      </c>
      <c r="N128" s="16">
        <v>0</v>
      </c>
      <c r="O128" s="16">
        <v>0</v>
      </c>
      <c r="P128" s="16">
        <v>0</v>
      </c>
      <c r="Q128" s="16">
        <v>0</v>
      </c>
      <c r="R128" s="16">
        <v>10</v>
      </c>
      <c r="S128" s="16">
        <v>420648.49</v>
      </c>
      <c r="T128" s="16">
        <v>0</v>
      </c>
      <c r="U128" s="16">
        <v>0</v>
      </c>
      <c r="V128" s="16">
        <v>10</v>
      </c>
      <c r="W128" s="16">
        <v>420648.49</v>
      </c>
      <c r="X128" s="16"/>
      <c r="Y128" s="16"/>
      <c r="Z128" s="16"/>
      <c r="AA128" s="16"/>
      <c r="AB128" s="16"/>
      <c r="AC128" s="16"/>
      <c r="AD128" s="16"/>
      <c r="AE128" s="16"/>
      <c r="AF128" s="16"/>
      <c r="AG128" s="16"/>
      <c r="AH128" s="16"/>
    </row>
    <row r="129" spans="1:34" x14ac:dyDescent="0.25">
      <c r="A129" s="16">
        <v>3</v>
      </c>
      <c r="B129" s="16">
        <v>6</v>
      </c>
      <c r="C129" s="16" t="s">
        <v>33</v>
      </c>
      <c r="D129" s="16">
        <v>13</v>
      </c>
      <c r="E129" s="16" t="s">
        <v>64</v>
      </c>
      <c r="F129" s="16">
        <v>72</v>
      </c>
      <c r="G129" s="16">
        <v>2974540.77</v>
      </c>
      <c r="H129" s="16">
        <v>40</v>
      </c>
      <c r="I129" s="16">
        <v>1405037.49</v>
      </c>
      <c r="J129" s="16">
        <v>9</v>
      </c>
      <c r="K129" s="16">
        <v>203615.2</v>
      </c>
      <c r="L129" s="16">
        <v>49</v>
      </c>
      <c r="M129" s="16">
        <v>1608652.69</v>
      </c>
      <c r="N129" s="16">
        <v>0</v>
      </c>
      <c r="O129" s="16">
        <v>0</v>
      </c>
      <c r="P129" s="16">
        <v>0</v>
      </c>
      <c r="Q129" s="16">
        <v>0</v>
      </c>
      <c r="R129" s="16">
        <v>38</v>
      </c>
      <c r="S129" s="16">
        <v>1246944.6100000001</v>
      </c>
      <c r="T129" s="16">
        <v>8</v>
      </c>
      <c r="U129" s="16">
        <v>122572.2</v>
      </c>
      <c r="V129" s="16">
        <v>46</v>
      </c>
      <c r="W129" s="16">
        <v>1369516.81</v>
      </c>
      <c r="X129" s="16"/>
      <c r="Y129" s="16"/>
      <c r="Z129" s="16"/>
      <c r="AA129" s="16"/>
      <c r="AB129" s="16"/>
      <c r="AC129" s="16"/>
      <c r="AD129" s="16"/>
      <c r="AE129" s="16"/>
      <c r="AF129" s="16"/>
      <c r="AG129" s="16"/>
      <c r="AH129" s="16"/>
    </row>
    <row r="130" spans="1:34" x14ac:dyDescent="0.25">
      <c r="A130" s="16">
        <v>4</v>
      </c>
      <c r="B130" s="16">
        <v>8</v>
      </c>
      <c r="C130" s="16" t="s">
        <v>26</v>
      </c>
      <c r="D130" s="16">
        <v>13</v>
      </c>
      <c r="E130" s="16" t="s">
        <v>64</v>
      </c>
      <c r="F130" s="16">
        <v>0</v>
      </c>
      <c r="G130" s="16">
        <v>0</v>
      </c>
      <c r="H130" s="16">
        <v>0</v>
      </c>
      <c r="I130" s="16">
        <v>0</v>
      </c>
      <c r="J130" s="16">
        <v>29</v>
      </c>
      <c r="K130" s="16">
        <v>607907.25</v>
      </c>
      <c r="L130" s="16">
        <v>29</v>
      </c>
      <c r="M130" s="16">
        <v>607907.25</v>
      </c>
      <c r="N130" s="16">
        <v>0</v>
      </c>
      <c r="O130" s="16">
        <v>0</v>
      </c>
      <c r="P130" s="16">
        <v>0</v>
      </c>
      <c r="Q130" s="16">
        <v>0</v>
      </c>
      <c r="R130" s="16">
        <v>0</v>
      </c>
      <c r="S130" s="16">
        <v>0</v>
      </c>
      <c r="T130" s="16">
        <v>29</v>
      </c>
      <c r="U130" s="16">
        <v>606453.13</v>
      </c>
      <c r="V130" s="16">
        <v>29</v>
      </c>
      <c r="W130" s="16">
        <v>606453.13</v>
      </c>
      <c r="X130" s="16"/>
      <c r="Y130" s="16"/>
      <c r="Z130" s="16"/>
      <c r="AA130" s="16"/>
      <c r="AB130" s="16"/>
      <c r="AC130" s="16"/>
      <c r="AD130" s="16"/>
      <c r="AE130" s="16"/>
      <c r="AF130" s="16"/>
      <c r="AG130" s="16"/>
      <c r="AH130" s="16"/>
    </row>
    <row r="131" spans="1:34" x14ac:dyDescent="0.25">
      <c r="A131" s="16">
        <v>5</v>
      </c>
      <c r="B131" s="16">
        <v>9</v>
      </c>
      <c r="C131" s="16" t="s">
        <v>35</v>
      </c>
      <c r="D131" s="16">
        <v>13</v>
      </c>
      <c r="E131" s="16" t="s">
        <v>64</v>
      </c>
      <c r="F131" s="16">
        <v>13</v>
      </c>
      <c r="G131" s="16">
        <v>569541.81000000006</v>
      </c>
      <c r="H131" s="16">
        <v>7</v>
      </c>
      <c r="I131" s="16">
        <v>271781.21999999997</v>
      </c>
      <c r="J131" s="16">
        <v>6</v>
      </c>
      <c r="K131" s="16">
        <v>143995</v>
      </c>
      <c r="L131" s="16">
        <v>13</v>
      </c>
      <c r="M131" s="16">
        <v>415776.22</v>
      </c>
      <c r="N131" s="16">
        <v>0</v>
      </c>
      <c r="O131" s="16">
        <v>0</v>
      </c>
      <c r="P131" s="16">
        <v>0</v>
      </c>
      <c r="Q131" s="16">
        <v>0</v>
      </c>
      <c r="R131" s="16">
        <v>7</v>
      </c>
      <c r="S131" s="16">
        <v>268983.02</v>
      </c>
      <c r="T131" s="16">
        <v>6</v>
      </c>
      <c r="U131" s="16">
        <v>143995</v>
      </c>
      <c r="V131" s="16">
        <v>13</v>
      </c>
      <c r="W131" s="16">
        <v>412978.02</v>
      </c>
      <c r="X131" s="16"/>
      <c r="Y131" s="16"/>
      <c r="Z131" s="16"/>
      <c r="AA131" s="16"/>
      <c r="AB131" s="16"/>
      <c r="AC131" s="16"/>
      <c r="AD131" s="16"/>
      <c r="AE131" s="16"/>
      <c r="AF131" s="16"/>
      <c r="AG131" s="16"/>
      <c r="AH131" s="16"/>
    </row>
    <row r="132" spans="1:34" x14ac:dyDescent="0.25">
      <c r="A132" s="16">
        <v>6</v>
      </c>
      <c r="B132" s="16">
        <v>10</v>
      </c>
      <c r="C132" s="16" t="s">
        <v>36</v>
      </c>
      <c r="D132" s="16">
        <v>13</v>
      </c>
      <c r="E132" s="16" t="s">
        <v>64</v>
      </c>
      <c r="F132" s="16">
        <v>11</v>
      </c>
      <c r="G132" s="16">
        <v>542768.84</v>
      </c>
      <c r="H132" s="16">
        <v>3</v>
      </c>
      <c r="I132" s="16">
        <v>74989.66</v>
      </c>
      <c r="J132" s="16">
        <v>8</v>
      </c>
      <c r="K132" s="16">
        <v>312860.69</v>
      </c>
      <c r="L132" s="16">
        <v>11</v>
      </c>
      <c r="M132" s="16">
        <v>387850.35</v>
      </c>
      <c r="N132" s="16">
        <v>0</v>
      </c>
      <c r="O132" s="16">
        <v>0</v>
      </c>
      <c r="P132" s="16">
        <v>0</v>
      </c>
      <c r="Q132" s="16">
        <v>0</v>
      </c>
      <c r="R132" s="16">
        <v>3</v>
      </c>
      <c r="S132" s="16">
        <v>74989.66</v>
      </c>
      <c r="T132" s="16">
        <v>7</v>
      </c>
      <c r="U132" s="16">
        <v>272860.69</v>
      </c>
      <c r="V132" s="16">
        <v>10</v>
      </c>
      <c r="W132" s="16">
        <v>347850.35</v>
      </c>
      <c r="X132" s="16"/>
      <c r="Y132" s="16"/>
      <c r="Z132" s="16"/>
      <c r="AA132" s="16"/>
      <c r="AB132" s="16"/>
      <c r="AC132" s="16"/>
      <c r="AD132" s="16"/>
      <c r="AE132" s="16"/>
      <c r="AF132" s="16"/>
      <c r="AG132" s="16"/>
      <c r="AH132" s="16"/>
    </row>
    <row r="133" spans="1:34" x14ac:dyDescent="0.25">
      <c r="A133" s="16">
        <v>7</v>
      </c>
      <c r="B133" s="16">
        <v>11</v>
      </c>
      <c r="C133" s="16" t="s">
        <v>37</v>
      </c>
      <c r="D133" s="16">
        <v>13</v>
      </c>
      <c r="E133" s="16" t="s">
        <v>64</v>
      </c>
      <c r="F133" s="16">
        <v>23</v>
      </c>
      <c r="G133" s="16">
        <v>895593.72</v>
      </c>
      <c r="H133" s="16">
        <v>11</v>
      </c>
      <c r="I133" s="16">
        <v>269708.36</v>
      </c>
      <c r="J133" s="16">
        <v>2</v>
      </c>
      <c r="K133" s="16">
        <v>24881.5</v>
      </c>
      <c r="L133" s="16">
        <v>13</v>
      </c>
      <c r="M133" s="16">
        <v>294589.86</v>
      </c>
      <c r="N133" s="16">
        <v>0</v>
      </c>
      <c r="O133" s="16">
        <v>0</v>
      </c>
      <c r="P133" s="16">
        <v>0</v>
      </c>
      <c r="Q133" s="16">
        <v>0</v>
      </c>
      <c r="R133" s="16">
        <v>11</v>
      </c>
      <c r="S133" s="16">
        <v>269708.36</v>
      </c>
      <c r="T133" s="16">
        <v>2</v>
      </c>
      <c r="U133" s="16">
        <v>24881.5</v>
      </c>
      <c r="V133" s="16">
        <v>13</v>
      </c>
      <c r="W133" s="16">
        <v>294589.86</v>
      </c>
      <c r="X133" s="16"/>
      <c r="Y133" s="16"/>
      <c r="Z133" s="16"/>
      <c r="AA133" s="16"/>
      <c r="AB133" s="16"/>
      <c r="AC133" s="16"/>
      <c r="AD133" s="16"/>
      <c r="AE133" s="16"/>
      <c r="AF133" s="16"/>
      <c r="AG133" s="16"/>
      <c r="AH133" s="16"/>
    </row>
    <row r="134" spans="1:34" x14ac:dyDescent="0.25">
      <c r="A134" s="16">
        <v>8</v>
      </c>
      <c r="B134" s="16">
        <v>12</v>
      </c>
      <c r="C134" s="16" t="s">
        <v>38</v>
      </c>
      <c r="D134" s="16">
        <v>13</v>
      </c>
      <c r="E134" s="16" t="s">
        <v>64</v>
      </c>
      <c r="F134" s="16">
        <v>6</v>
      </c>
      <c r="G134" s="16">
        <v>209592.43</v>
      </c>
      <c r="H134" s="16">
        <v>1</v>
      </c>
      <c r="I134" s="16">
        <v>9250</v>
      </c>
      <c r="J134" s="16">
        <v>3</v>
      </c>
      <c r="K134" s="16">
        <v>140909</v>
      </c>
      <c r="L134" s="16">
        <v>4</v>
      </c>
      <c r="M134" s="16">
        <v>150159</v>
      </c>
      <c r="N134" s="16">
        <v>0</v>
      </c>
      <c r="O134" s="16">
        <v>0</v>
      </c>
      <c r="P134" s="16">
        <v>0</v>
      </c>
      <c r="Q134" s="16">
        <v>0</v>
      </c>
      <c r="R134" s="16">
        <v>1</v>
      </c>
      <c r="S134" s="16">
        <v>9250</v>
      </c>
      <c r="T134" s="16">
        <v>3</v>
      </c>
      <c r="U134" s="16">
        <v>140909</v>
      </c>
      <c r="V134" s="16">
        <v>4</v>
      </c>
      <c r="W134" s="16">
        <v>150159</v>
      </c>
      <c r="X134" s="16"/>
      <c r="Y134" s="16"/>
      <c r="Z134" s="16"/>
      <c r="AA134" s="16"/>
      <c r="AB134" s="16"/>
      <c r="AC134" s="16"/>
      <c r="AD134" s="16"/>
      <c r="AE134" s="16"/>
      <c r="AF134" s="16"/>
      <c r="AG134" s="16"/>
      <c r="AH134" s="16"/>
    </row>
    <row r="135" spans="1:34" x14ac:dyDescent="0.25">
      <c r="A135" s="16">
        <v>9</v>
      </c>
      <c r="B135" s="16">
        <v>13</v>
      </c>
      <c r="C135" s="16" t="s">
        <v>39</v>
      </c>
      <c r="D135" s="16">
        <v>13</v>
      </c>
      <c r="E135" s="16" t="s">
        <v>64</v>
      </c>
      <c r="F135" s="16">
        <v>29</v>
      </c>
      <c r="G135" s="16">
        <v>1077277.6200000001</v>
      </c>
      <c r="H135" s="16">
        <v>13</v>
      </c>
      <c r="I135" s="16">
        <v>215644.2</v>
      </c>
      <c r="J135" s="16">
        <v>9</v>
      </c>
      <c r="K135" s="16">
        <v>243057.7</v>
      </c>
      <c r="L135" s="16">
        <v>22</v>
      </c>
      <c r="M135" s="16">
        <v>458701.9</v>
      </c>
      <c r="N135" s="16">
        <v>0</v>
      </c>
      <c r="O135" s="16">
        <v>0</v>
      </c>
      <c r="P135" s="16">
        <v>0</v>
      </c>
      <c r="Q135" s="16">
        <v>0</v>
      </c>
      <c r="R135" s="16">
        <v>13</v>
      </c>
      <c r="S135" s="16">
        <v>215644.2</v>
      </c>
      <c r="T135" s="16">
        <v>9</v>
      </c>
      <c r="U135" s="16">
        <v>243037.7</v>
      </c>
      <c r="V135" s="16">
        <v>22</v>
      </c>
      <c r="W135" s="16">
        <v>458681.9</v>
      </c>
      <c r="X135" s="16"/>
      <c r="Y135" s="16"/>
      <c r="Z135" s="16"/>
      <c r="AA135" s="16"/>
      <c r="AB135" s="16"/>
      <c r="AC135" s="16"/>
      <c r="AD135" s="16"/>
      <c r="AE135" s="16"/>
      <c r="AF135" s="16"/>
      <c r="AG135" s="16"/>
      <c r="AH135" s="16"/>
    </row>
    <row r="136" spans="1:34" x14ac:dyDescent="0.25">
      <c r="B136">
        <v>14</v>
      </c>
      <c r="C136" t="s">
        <v>28</v>
      </c>
      <c r="D136">
        <v>13</v>
      </c>
      <c r="W136" s="17">
        <v>2350854.2799999998</v>
      </c>
    </row>
    <row r="137" spans="1:34" x14ac:dyDescent="0.25">
      <c r="A137" s="16">
        <v>1</v>
      </c>
      <c r="B137" s="16">
        <v>3</v>
      </c>
      <c r="C137" s="16" t="s">
        <v>30</v>
      </c>
      <c r="D137" s="16">
        <v>14</v>
      </c>
      <c r="E137" s="16" t="s">
        <v>65</v>
      </c>
      <c r="F137" s="16">
        <v>4</v>
      </c>
      <c r="G137" s="16">
        <v>206791.53</v>
      </c>
      <c r="H137" s="16">
        <v>4</v>
      </c>
      <c r="I137" s="16">
        <v>206791.53</v>
      </c>
      <c r="J137" s="16">
        <v>6</v>
      </c>
      <c r="K137" s="16">
        <v>246000</v>
      </c>
      <c r="L137" s="16">
        <v>10</v>
      </c>
      <c r="M137" s="16">
        <v>452791.53</v>
      </c>
      <c r="N137" s="16">
        <v>0</v>
      </c>
      <c r="O137" s="16">
        <v>0</v>
      </c>
      <c r="P137" s="16">
        <v>0</v>
      </c>
      <c r="Q137" s="16">
        <v>0</v>
      </c>
      <c r="R137" s="16">
        <v>3</v>
      </c>
      <c r="S137" s="16">
        <v>145270.48000000001</v>
      </c>
      <c r="T137" s="16">
        <v>4</v>
      </c>
      <c r="U137" s="16">
        <v>142044.79999999999</v>
      </c>
      <c r="V137" s="16">
        <v>7</v>
      </c>
      <c r="W137" s="16">
        <v>287315.28000000003</v>
      </c>
      <c r="X137" s="16"/>
      <c r="Y137" s="16"/>
      <c r="Z137" s="16"/>
      <c r="AA137" s="16"/>
      <c r="AB137" s="16"/>
      <c r="AC137" s="16"/>
      <c r="AD137" s="16"/>
      <c r="AE137" s="16"/>
      <c r="AF137" s="16"/>
      <c r="AG137" s="16"/>
      <c r="AH137" s="16"/>
    </row>
    <row r="138" spans="1:34" x14ac:dyDescent="0.25">
      <c r="A138" s="16">
        <v>2</v>
      </c>
      <c r="B138" s="16">
        <v>4</v>
      </c>
      <c r="C138" s="16" t="s">
        <v>32</v>
      </c>
      <c r="D138" s="16">
        <v>14</v>
      </c>
      <c r="E138" s="16" t="s">
        <v>65</v>
      </c>
      <c r="F138" s="16">
        <v>15</v>
      </c>
      <c r="G138" s="16">
        <v>1037368.64</v>
      </c>
      <c r="H138" s="16">
        <v>12</v>
      </c>
      <c r="I138" s="16">
        <v>728136.68</v>
      </c>
      <c r="J138" s="16">
        <v>1</v>
      </c>
      <c r="K138" s="16">
        <v>50000</v>
      </c>
      <c r="L138" s="16">
        <v>13</v>
      </c>
      <c r="M138" s="16">
        <v>778136.68</v>
      </c>
      <c r="N138" s="16">
        <v>0</v>
      </c>
      <c r="O138" s="16">
        <v>0</v>
      </c>
      <c r="P138" s="16">
        <v>0</v>
      </c>
      <c r="Q138" s="16">
        <v>0</v>
      </c>
      <c r="R138" s="16">
        <v>10</v>
      </c>
      <c r="S138" s="16">
        <v>537779.37</v>
      </c>
      <c r="T138" s="16">
        <v>1</v>
      </c>
      <c r="U138" s="16">
        <v>47396.82</v>
      </c>
      <c r="V138" s="16">
        <v>11</v>
      </c>
      <c r="W138" s="16">
        <v>585176.18999999994</v>
      </c>
      <c r="X138" s="16"/>
      <c r="Y138" s="16"/>
      <c r="Z138" s="16"/>
      <c r="AA138" s="16"/>
      <c r="AB138" s="16"/>
      <c r="AC138" s="16"/>
      <c r="AD138" s="16"/>
      <c r="AE138" s="16"/>
      <c r="AF138" s="16"/>
      <c r="AG138" s="16"/>
      <c r="AH138" s="16"/>
    </row>
    <row r="139" spans="1:34" x14ac:dyDescent="0.25">
      <c r="A139" s="16">
        <v>3</v>
      </c>
      <c r="B139" s="16">
        <v>6</v>
      </c>
      <c r="C139" s="16" t="s">
        <v>33</v>
      </c>
      <c r="D139" s="16">
        <v>14</v>
      </c>
      <c r="E139" s="16" t="s">
        <v>65</v>
      </c>
      <c r="F139" s="16">
        <v>56</v>
      </c>
      <c r="G139" s="16">
        <v>2978403.99</v>
      </c>
      <c r="H139" s="16">
        <v>29</v>
      </c>
      <c r="I139" s="16">
        <v>1668850.63</v>
      </c>
      <c r="J139" s="16">
        <v>6</v>
      </c>
      <c r="K139" s="16">
        <v>364975.25</v>
      </c>
      <c r="L139" s="16">
        <v>35</v>
      </c>
      <c r="M139" s="16">
        <v>2033825.88</v>
      </c>
      <c r="N139" s="16">
        <v>0</v>
      </c>
      <c r="O139" s="16">
        <v>0</v>
      </c>
      <c r="P139" s="16">
        <v>0</v>
      </c>
      <c r="Q139" s="16">
        <v>0</v>
      </c>
      <c r="R139" s="16">
        <v>27</v>
      </c>
      <c r="S139" s="16">
        <v>1433497.64</v>
      </c>
      <c r="T139" s="16">
        <v>6</v>
      </c>
      <c r="U139" s="16">
        <v>345313</v>
      </c>
      <c r="V139" s="16">
        <v>33</v>
      </c>
      <c r="W139" s="16">
        <v>1778810.64</v>
      </c>
      <c r="X139" s="16"/>
      <c r="Y139" s="16"/>
      <c r="Z139" s="16"/>
      <c r="AA139" s="16"/>
      <c r="AB139" s="16"/>
      <c r="AC139" s="16"/>
      <c r="AD139" s="16"/>
      <c r="AE139" s="16"/>
      <c r="AF139" s="16"/>
      <c r="AG139" s="16"/>
      <c r="AH139" s="16"/>
    </row>
    <row r="140" spans="1:34" x14ac:dyDescent="0.25">
      <c r="A140" s="16">
        <v>4</v>
      </c>
      <c r="B140" s="16">
        <v>8</v>
      </c>
      <c r="C140" s="16" t="s">
        <v>26</v>
      </c>
      <c r="D140" s="16">
        <v>14</v>
      </c>
      <c r="E140" s="16" t="s">
        <v>65</v>
      </c>
      <c r="F140" s="16">
        <v>0</v>
      </c>
      <c r="G140" s="16">
        <v>0</v>
      </c>
      <c r="H140" s="16">
        <v>0</v>
      </c>
      <c r="I140" s="16">
        <v>0</v>
      </c>
      <c r="J140" s="16">
        <v>51</v>
      </c>
      <c r="K140" s="16">
        <v>781728.18</v>
      </c>
      <c r="L140" s="16">
        <v>51</v>
      </c>
      <c r="M140" s="16">
        <v>781728.18</v>
      </c>
      <c r="N140" s="16">
        <v>0</v>
      </c>
      <c r="O140" s="16">
        <v>0</v>
      </c>
      <c r="P140" s="16">
        <v>0</v>
      </c>
      <c r="Q140" s="16">
        <v>0</v>
      </c>
      <c r="R140" s="16">
        <v>0</v>
      </c>
      <c r="S140" s="16">
        <v>0</v>
      </c>
      <c r="T140" s="16">
        <v>43</v>
      </c>
      <c r="U140" s="16">
        <v>554401.64</v>
      </c>
      <c r="V140" s="16">
        <v>43</v>
      </c>
      <c r="W140" s="16">
        <v>554401.64</v>
      </c>
      <c r="X140" s="16"/>
      <c r="Y140" s="16"/>
      <c r="Z140" s="16"/>
      <c r="AA140" s="16"/>
      <c r="AB140" s="16"/>
      <c r="AC140" s="16"/>
      <c r="AD140" s="16"/>
      <c r="AE140" s="16"/>
      <c r="AF140" s="16"/>
      <c r="AG140" s="16"/>
      <c r="AH140" s="16"/>
    </row>
    <row r="141" spans="1:34" x14ac:dyDescent="0.25">
      <c r="A141" s="16">
        <v>5</v>
      </c>
      <c r="B141" s="16">
        <v>9</v>
      </c>
      <c r="C141" s="16" t="s">
        <v>35</v>
      </c>
      <c r="D141" s="16">
        <v>14</v>
      </c>
      <c r="E141" s="16" t="s">
        <v>65</v>
      </c>
      <c r="F141" s="16">
        <v>16</v>
      </c>
      <c r="G141" s="16">
        <v>1532123.71</v>
      </c>
      <c r="H141" s="16">
        <v>6</v>
      </c>
      <c r="I141" s="16">
        <v>438314</v>
      </c>
      <c r="J141" s="16">
        <v>0</v>
      </c>
      <c r="K141" s="16">
        <v>0</v>
      </c>
      <c r="L141" s="16">
        <v>6</v>
      </c>
      <c r="M141" s="16">
        <v>438314</v>
      </c>
      <c r="N141" s="16">
        <v>0</v>
      </c>
      <c r="O141" s="16">
        <v>0</v>
      </c>
      <c r="P141" s="16">
        <v>0</v>
      </c>
      <c r="Q141" s="16">
        <v>0</v>
      </c>
      <c r="R141" s="16">
        <v>6</v>
      </c>
      <c r="S141" s="16">
        <v>397336.79</v>
      </c>
      <c r="T141" s="16">
        <v>0</v>
      </c>
      <c r="U141" s="16">
        <v>0</v>
      </c>
      <c r="V141" s="16">
        <v>6</v>
      </c>
      <c r="W141" s="16">
        <v>397336.79</v>
      </c>
      <c r="X141" s="16"/>
      <c r="Y141" s="16"/>
      <c r="Z141" s="16"/>
      <c r="AA141" s="16"/>
      <c r="AB141" s="16"/>
      <c r="AC141" s="16"/>
      <c r="AD141" s="16"/>
      <c r="AE141" s="16"/>
      <c r="AF141" s="16"/>
      <c r="AG141" s="16"/>
      <c r="AH141" s="16"/>
    </row>
    <row r="142" spans="1:34" x14ac:dyDescent="0.25">
      <c r="A142" s="16">
        <v>6</v>
      </c>
      <c r="B142" s="16">
        <v>10</v>
      </c>
      <c r="C142" s="16" t="s">
        <v>36</v>
      </c>
      <c r="D142" s="16">
        <v>14</v>
      </c>
      <c r="E142" s="16" t="s">
        <v>65</v>
      </c>
      <c r="F142" s="16">
        <v>12</v>
      </c>
      <c r="G142" s="16">
        <v>807209</v>
      </c>
      <c r="H142" s="16">
        <v>7</v>
      </c>
      <c r="I142" s="16">
        <v>340040.84</v>
      </c>
      <c r="J142" s="16">
        <v>9</v>
      </c>
      <c r="K142" s="16">
        <v>442893.04</v>
      </c>
      <c r="L142" s="16">
        <v>16</v>
      </c>
      <c r="M142" s="16">
        <v>782933.88</v>
      </c>
      <c r="N142" s="16">
        <v>0</v>
      </c>
      <c r="O142" s="16">
        <v>0</v>
      </c>
      <c r="P142" s="16">
        <v>0</v>
      </c>
      <c r="Q142" s="16">
        <v>0</v>
      </c>
      <c r="R142" s="16">
        <v>7</v>
      </c>
      <c r="S142" s="16">
        <v>329169.52</v>
      </c>
      <c r="T142" s="16">
        <v>8</v>
      </c>
      <c r="U142" s="16">
        <v>279282.55</v>
      </c>
      <c r="V142" s="16">
        <v>15</v>
      </c>
      <c r="W142" s="16">
        <v>608452.06999999995</v>
      </c>
      <c r="X142" s="16"/>
      <c r="Y142" s="16"/>
      <c r="Z142" s="16"/>
      <c r="AA142" s="16"/>
      <c r="AB142" s="16"/>
      <c r="AC142" s="16"/>
      <c r="AD142" s="16"/>
      <c r="AE142" s="16"/>
      <c r="AF142" s="16"/>
      <c r="AG142" s="16"/>
      <c r="AH142" s="16"/>
    </row>
    <row r="143" spans="1:34" x14ac:dyDescent="0.25">
      <c r="A143" s="16">
        <v>7</v>
      </c>
      <c r="B143" s="16">
        <v>11</v>
      </c>
      <c r="C143" s="16" t="s">
        <v>37</v>
      </c>
      <c r="D143" s="16">
        <v>14</v>
      </c>
      <c r="E143" s="16" t="s">
        <v>65</v>
      </c>
      <c r="F143" s="16">
        <v>24</v>
      </c>
      <c r="G143" s="16">
        <v>994471.57</v>
      </c>
      <c r="H143" s="16">
        <v>10</v>
      </c>
      <c r="I143" s="16">
        <v>460615.89</v>
      </c>
      <c r="J143" s="16">
        <v>5</v>
      </c>
      <c r="K143" s="16">
        <v>318000</v>
      </c>
      <c r="L143" s="16">
        <v>15</v>
      </c>
      <c r="M143" s="16">
        <v>778615.89</v>
      </c>
      <c r="N143" s="16">
        <v>0</v>
      </c>
      <c r="O143" s="16">
        <v>0</v>
      </c>
      <c r="P143" s="16">
        <v>0</v>
      </c>
      <c r="Q143" s="16">
        <v>0</v>
      </c>
      <c r="R143" s="16">
        <v>10</v>
      </c>
      <c r="S143" s="16">
        <v>398253.27</v>
      </c>
      <c r="T143" s="16">
        <v>5</v>
      </c>
      <c r="U143" s="16">
        <v>255240</v>
      </c>
      <c r="V143" s="16">
        <v>15</v>
      </c>
      <c r="W143" s="16">
        <v>653493.27</v>
      </c>
      <c r="X143" s="16"/>
      <c r="Y143" s="16"/>
      <c r="Z143" s="16"/>
      <c r="AA143" s="16"/>
      <c r="AB143" s="16"/>
      <c r="AC143" s="16"/>
      <c r="AD143" s="16"/>
      <c r="AE143" s="16"/>
      <c r="AF143" s="16"/>
      <c r="AG143" s="16"/>
      <c r="AH143" s="16"/>
    </row>
    <row r="144" spans="1:34" x14ac:dyDescent="0.25">
      <c r="A144" s="16">
        <v>8</v>
      </c>
      <c r="B144" s="16">
        <v>12</v>
      </c>
      <c r="C144" s="16" t="s">
        <v>38</v>
      </c>
      <c r="D144" s="16">
        <v>14</v>
      </c>
      <c r="E144" s="16" t="s">
        <v>65</v>
      </c>
      <c r="F144" s="16">
        <v>2</v>
      </c>
      <c r="G144" s="16">
        <v>135000</v>
      </c>
      <c r="H144" s="16">
        <v>0</v>
      </c>
      <c r="I144" s="16">
        <v>0</v>
      </c>
      <c r="J144" s="16">
        <v>0</v>
      </c>
      <c r="K144" s="16">
        <v>0</v>
      </c>
      <c r="L144" s="16">
        <v>0</v>
      </c>
      <c r="M144" s="16">
        <v>0</v>
      </c>
      <c r="N144" s="16">
        <v>0</v>
      </c>
      <c r="O144" s="16">
        <v>0</v>
      </c>
      <c r="P144" s="16">
        <v>0</v>
      </c>
      <c r="Q144" s="16">
        <v>0</v>
      </c>
      <c r="R144" s="16">
        <v>0</v>
      </c>
      <c r="S144" s="16">
        <v>0</v>
      </c>
      <c r="T144" s="16">
        <v>0</v>
      </c>
      <c r="U144" s="16">
        <v>0</v>
      </c>
      <c r="V144" s="16">
        <v>0</v>
      </c>
      <c r="W144" s="16">
        <v>0</v>
      </c>
      <c r="X144" s="16"/>
      <c r="Y144" s="16"/>
      <c r="Z144" s="16"/>
      <c r="AA144" s="16"/>
      <c r="AB144" s="16"/>
      <c r="AC144" s="16"/>
      <c r="AD144" s="16"/>
      <c r="AE144" s="16"/>
      <c r="AF144" s="16"/>
      <c r="AG144" s="16"/>
      <c r="AH144" s="16"/>
    </row>
    <row r="145" spans="1:34" x14ac:dyDescent="0.25">
      <c r="A145" s="16">
        <v>9</v>
      </c>
      <c r="B145" s="16">
        <v>13</v>
      </c>
      <c r="C145" s="16" t="s">
        <v>39</v>
      </c>
      <c r="D145" s="16">
        <v>14</v>
      </c>
      <c r="E145" s="16" t="s">
        <v>65</v>
      </c>
      <c r="F145" s="16">
        <v>70</v>
      </c>
      <c r="G145" s="16">
        <v>2842040.48</v>
      </c>
      <c r="H145" s="16">
        <v>35</v>
      </c>
      <c r="I145" s="16">
        <v>1202466.72</v>
      </c>
      <c r="J145" s="16">
        <v>23</v>
      </c>
      <c r="K145" s="16">
        <v>1079340.23</v>
      </c>
      <c r="L145" s="16">
        <v>58</v>
      </c>
      <c r="M145" s="16">
        <v>2281806.9500000002</v>
      </c>
      <c r="N145" s="16">
        <v>0</v>
      </c>
      <c r="O145" s="16">
        <v>0</v>
      </c>
      <c r="P145" s="16">
        <v>0</v>
      </c>
      <c r="Q145" s="16">
        <v>0</v>
      </c>
      <c r="R145" s="16">
        <v>32</v>
      </c>
      <c r="S145" s="16">
        <v>954071.41</v>
      </c>
      <c r="T145" s="16">
        <v>22</v>
      </c>
      <c r="U145" s="16">
        <v>956895.84</v>
      </c>
      <c r="V145" s="16">
        <v>54</v>
      </c>
      <c r="W145" s="16">
        <v>1910967.25</v>
      </c>
      <c r="X145" s="16"/>
      <c r="Y145" s="16"/>
      <c r="Z145" s="16"/>
      <c r="AA145" s="16"/>
      <c r="AB145" s="16"/>
      <c r="AC145" s="16"/>
      <c r="AD145" s="16"/>
      <c r="AE145" s="16"/>
      <c r="AF145" s="16"/>
      <c r="AG145" s="16"/>
      <c r="AH145" s="16"/>
    </row>
    <row r="146" spans="1:34" x14ac:dyDescent="0.25">
      <c r="B146">
        <v>14</v>
      </c>
      <c r="C146" t="s">
        <v>28</v>
      </c>
      <c r="D146">
        <v>14</v>
      </c>
      <c r="W146" s="17">
        <v>2293917.7599999998</v>
      </c>
    </row>
    <row r="147" spans="1:34" x14ac:dyDescent="0.25">
      <c r="A147" s="16">
        <v>1</v>
      </c>
      <c r="B147" s="16">
        <v>3</v>
      </c>
      <c r="C147" s="16" t="s">
        <v>30</v>
      </c>
      <c r="D147" s="16">
        <v>15</v>
      </c>
      <c r="E147" s="16" t="s">
        <v>66</v>
      </c>
      <c r="F147" s="16">
        <v>4</v>
      </c>
      <c r="G147" s="16">
        <v>107103.28</v>
      </c>
      <c r="H147" s="16">
        <v>3</v>
      </c>
      <c r="I147" s="16">
        <v>98415.44</v>
      </c>
      <c r="J147" s="16">
        <v>14</v>
      </c>
      <c r="K147" s="16">
        <v>430000</v>
      </c>
      <c r="L147" s="16">
        <v>17</v>
      </c>
      <c r="M147" s="16">
        <v>528415.43999999994</v>
      </c>
      <c r="N147" s="16">
        <v>0</v>
      </c>
      <c r="O147" s="16">
        <v>0</v>
      </c>
      <c r="P147" s="16">
        <v>0</v>
      </c>
      <c r="Q147" s="16">
        <v>0</v>
      </c>
      <c r="R147" s="16">
        <v>3</v>
      </c>
      <c r="S147" s="16">
        <v>98078.8</v>
      </c>
      <c r="T147" s="16">
        <v>14</v>
      </c>
      <c r="U147" s="16">
        <v>366030.34</v>
      </c>
      <c r="V147" s="16">
        <v>17</v>
      </c>
      <c r="W147" s="16">
        <v>464109.14</v>
      </c>
      <c r="X147" s="16"/>
      <c r="Y147" s="16"/>
      <c r="Z147" s="16"/>
      <c r="AA147" s="16"/>
      <c r="AB147" s="16"/>
      <c r="AC147" s="16"/>
      <c r="AD147" s="16"/>
      <c r="AE147" s="16"/>
      <c r="AF147" s="16"/>
      <c r="AG147" s="16"/>
      <c r="AH147" s="16"/>
    </row>
    <row r="148" spans="1:34" x14ac:dyDescent="0.25">
      <c r="A148" s="16">
        <v>2</v>
      </c>
      <c r="B148" s="16">
        <v>4</v>
      </c>
      <c r="C148" s="16" t="s">
        <v>32</v>
      </c>
      <c r="D148" s="16">
        <v>15</v>
      </c>
      <c r="E148" s="16" t="s">
        <v>66</v>
      </c>
      <c r="F148" s="16">
        <v>17</v>
      </c>
      <c r="G148" s="16">
        <v>516710.91</v>
      </c>
      <c r="H148" s="16">
        <v>10</v>
      </c>
      <c r="I148" s="16">
        <v>202163.79</v>
      </c>
      <c r="J148" s="16">
        <v>6</v>
      </c>
      <c r="K148" s="16">
        <v>202000</v>
      </c>
      <c r="L148" s="16">
        <v>16</v>
      </c>
      <c r="M148" s="16">
        <v>404163.79</v>
      </c>
      <c r="N148" s="16">
        <v>0</v>
      </c>
      <c r="O148" s="16">
        <v>0</v>
      </c>
      <c r="P148" s="16">
        <v>0</v>
      </c>
      <c r="Q148" s="16">
        <v>0</v>
      </c>
      <c r="R148" s="16">
        <v>10</v>
      </c>
      <c r="S148" s="16">
        <v>200742.79</v>
      </c>
      <c r="T148" s="16">
        <v>6</v>
      </c>
      <c r="U148" s="16">
        <v>186746.8</v>
      </c>
      <c r="V148" s="16">
        <v>16</v>
      </c>
      <c r="W148" s="16">
        <v>387489.59</v>
      </c>
      <c r="X148" s="16"/>
      <c r="Y148" s="16"/>
      <c r="Z148" s="16"/>
      <c r="AA148" s="16"/>
      <c r="AB148" s="16"/>
      <c r="AC148" s="16"/>
      <c r="AD148" s="16"/>
      <c r="AE148" s="16"/>
      <c r="AF148" s="16"/>
      <c r="AG148" s="16"/>
      <c r="AH148" s="16"/>
    </row>
    <row r="149" spans="1:34" x14ac:dyDescent="0.25">
      <c r="A149" s="16">
        <v>3</v>
      </c>
      <c r="B149" s="16">
        <v>6</v>
      </c>
      <c r="C149" s="16" t="s">
        <v>33</v>
      </c>
      <c r="D149" s="16">
        <v>15</v>
      </c>
      <c r="E149" s="16" t="s">
        <v>66</v>
      </c>
      <c r="F149" s="16">
        <v>126</v>
      </c>
      <c r="G149" s="16">
        <v>4474801.26</v>
      </c>
      <c r="H149" s="16">
        <v>65</v>
      </c>
      <c r="I149" s="16">
        <v>1955068.96</v>
      </c>
      <c r="J149" s="16">
        <v>13</v>
      </c>
      <c r="K149" s="16">
        <v>490000</v>
      </c>
      <c r="L149" s="16">
        <v>78</v>
      </c>
      <c r="M149" s="16">
        <v>2445068.96</v>
      </c>
      <c r="N149" s="16">
        <v>0</v>
      </c>
      <c r="O149" s="16">
        <v>0</v>
      </c>
      <c r="P149" s="16">
        <v>0</v>
      </c>
      <c r="Q149" s="16">
        <v>0</v>
      </c>
      <c r="R149" s="16">
        <v>64</v>
      </c>
      <c r="S149" s="16">
        <v>1862454.56</v>
      </c>
      <c r="T149" s="16">
        <v>13</v>
      </c>
      <c r="U149" s="16">
        <v>478688.37999999995</v>
      </c>
      <c r="V149" s="16">
        <v>77</v>
      </c>
      <c r="W149" s="16">
        <v>2341142.94</v>
      </c>
      <c r="X149" s="16"/>
      <c r="Y149" s="16"/>
      <c r="Z149" s="16"/>
      <c r="AA149" s="16"/>
      <c r="AB149" s="16"/>
      <c r="AC149" s="16"/>
      <c r="AD149" s="16"/>
      <c r="AE149" s="16"/>
      <c r="AF149" s="16"/>
      <c r="AG149" s="16"/>
      <c r="AH149" s="16"/>
    </row>
    <row r="150" spans="1:34" x14ac:dyDescent="0.25">
      <c r="A150" s="16">
        <v>4</v>
      </c>
      <c r="B150" s="16">
        <v>8</v>
      </c>
      <c r="C150" s="16" t="s">
        <v>26</v>
      </c>
      <c r="D150" s="16">
        <v>15</v>
      </c>
      <c r="E150" s="16" t="s">
        <v>66</v>
      </c>
      <c r="F150" s="16">
        <v>0</v>
      </c>
      <c r="G150" s="16">
        <v>0</v>
      </c>
      <c r="H150" s="16">
        <v>0</v>
      </c>
      <c r="I150" s="16">
        <v>0</v>
      </c>
      <c r="J150" s="16">
        <v>45</v>
      </c>
      <c r="K150" s="16">
        <v>1022103.96</v>
      </c>
      <c r="L150" s="16">
        <v>45</v>
      </c>
      <c r="M150" s="16">
        <v>1022103.96</v>
      </c>
      <c r="N150" s="16">
        <v>0</v>
      </c>
      <c r="O150" s="16">
        <v>0</v>
      </c>
      <c r="P150" s="16">
        <v>0</v>
      </c>
      <c r="Q150" s="16">
        <v>0</v>
      </c>
      <c r="R150" s="16">
        <v>0</v>
      </c>
      <c r="S150" s="16">
        <v>0</v>
      </c>
      <c r="T150" s="16">
        <v>41</v>
      </c>
      <c r="U150" s="16">
        <v>961422.8</v>
      </c>
      <c r="V150" s="16">
        <v>41</v>
      </c>
      <c r="W150" s="16">
        <v>961422.8</v>
      </c>
      <c r="X150" s="16"/>
      <c r="Y150" s="16"/>
      <c r="Z150" s="16"/>
      <c r="AA150" s="16"/>
      <c r="AB150" s="16"/>
      <c r="AC150" s="16"/>
      <c r="AD150" s="16"/>
      <c r="AE150" s="16"/>
      <c r="AF150" s="16"/>
      <c r="AG150" s="16"/>
      <c r="AH150" s="16"/>
    </row>
    <row r="151" spans="1:34" x14ac:dyDescent="0.25">
      <c r="A151" s="16">
        <v>5</v>
      </c>
      <c r="B151" s="16">
        <v>9</v>
      </c>
      <c r="C151" s="16" t="s">
        <v>35</v>
      </c>
      <c r="D151" s="16">
        <v>15</v>
      </c>
      <c r="E151" s="16" t="s">
        <v>66</v>
      </c>
      <c r="F151" s="16">
        <v>24</v>
      </c>
      <c r="G151" s="16">
        <v>801023.1399999999</v>
      </c>
      <c r="H151" s="16">
        <v>16</v>
      </c>
      <c r="I151" s="16">
        <v>552663.16</v>
      </c>
      <c r="J151" s="16">
        <v>4</v>
      </c>
      <c r="K151" s="16">
        <v>201000</v>
      </c>
      <c r="L151" s="16">
        <v>20</v>
      </c>
      <c r="M151" s="16">
        <v>753663.16</v>
      </c>
      <c r="N151" s="16">
        <v>0</v>
      </c>
      <c r="O151" s="16">
        <v>0</v>
      </c>
      <c r="P151" s="16">
        <v>0</v>
      </c>
      <c r="Q151" s="16">
        <v>0</v>
      </c>
      <c r="R151" s="16">
        <v>16</v>
      </c>
      <c r="S151" s="16">
        <v>476859.86</v>
      </c>
      <c r="T151" s="16">
        <v>4</v>
      </c>
      <c r="U151" s="16">
        <v>199290.37</v>
      </c>
      <c r="V151" s="16">
        <v>20</v>
      </c>
      <c r="W151" s="16">
        <v>676150.23</v>
      </c>
      <c r="X151" s="16"/>
      <c r="Y151" s="16"/>
      <c r="Z151" s="16"/>
      <c r="AA151" s="16"/>
      <c r="AB151" s="16"/>
      <c r="AC151" s="16"/>
      <c r="AD151" s="16"/>
      <c r="AE151" s="16"/>
      <c r="AF151" s="16"/>
      <c r="AG151" s="16"/>
      <c r="AH151" s="16"/>
    </row>
    <row r="152" spans="1:34" x14ac:dyDescent="0.25">
      <c r="A152" s="16">
        <v>6</v>
      </c>
      <c r="B152" s="16">
        <v>10</v>
      </c>
      <c r="C152" s="16" t="s">
        <v>36</v>
      </c>
      <c r="D152" s="16">
        <v>15</v>
      </c>
      <c r="E152" s="16" t="s">
        <v>66</v>
      </c>
      <c r="F152" s="16">
        <v>25</v>
      </c>
      <c r="G152" s="16">
        <v>640692</v>
      </c>
      <c r="H152" s="16">
        <v>11</v>
      </c>
      <c r="I152" s="16">
        <v>193379.26999999996</v>
      </c>
      <c r="J152" s="16">
        <v>15</v>
      </c>
      <c r="K152" s="16">
        <v>744400</v>
      </c>
      <c r="L152" s="16">
        <v>26</v>
      </c>
      <c r="M152" s="16">
        <v>937779.27</v>
      </c>
      <c r="N152" s="16">
        <v>0</v>
      </c>
      <c r="O152" s="16">
        <v>0</v>
      </c>
      <c r="P152" s="16">
        <v>0</v>
      </c>
      <c r="Q152" s="16">
        <v>0</v>
      </c>
      <c r="R152" s="16">
        <v>11</v>
      </c>
      <c r="S152" s="16">
        <v>187663.47</v>
      </c>
      <c r="T152" s="16">
        <v>15</v>
      </c>
      <c r="U152" s="16">
        <v>733191.74</v>
      </c>
      <c r="V152" s="16">
        <v>26</v>
      </c>
      <c r="W152" s="16">
        <v>920855.21</v>
      </c>
      <c r="X152" s="16"/>
      <c r="Y152" s="16"/>
      <c r="Z152" s="16"/>
      <c r="AA152" s="16"/>
      <c r="AB152" s="16"/>
      <c r="AC152" s="16"/>
      <c r="AD152" s="16"/>
      <c r="AE152" s="16"/>
      <c r="AF152" s="16"/>
      <c r="AG152" s="16"/>
      <c r="AH152" s="16"/>
    </row>
    <row r="153" spans="1:34" x14ac:dyDescent="0.25">
      <c r="A153" s="16">
        <v>7</v>
      </c>
      <c r="B153" s="16">
        <v>11</v>
      </c>
      <c r="C153" s="16" t="s">
        <v>37</v>
      </c>
      <c r="D153" s="16">
        <v>15</v>
      </c>
      <c r="E153" s="16" t="s">
        <v>66</v>
      </c>
      <c r="F153" s="16">
        <v>69</v>
      </c>
      <c r="G153" s="16">
        <v>2170916.61</v>
      </c>
      <c r="H153" s="16">
        <v>35</v>
      </c>
      <c r="I153" s="16">
        <v>832983.44</v>
      </c>
      <c r="J153" s="16">
        <v>4</v>
      </c>
      <c r="K153" s="16">
        <v>82000</v>
      </c>
      <c r="L153" s="16">
        <v>39</v>
      </c>
      <c r="M153" s="16">
        <v>914983.44</v>
      </c>
      <c r="N153" s="16">
        <v>0</v>
      </c>
      <c r="O153" s="16">
        <v>0</v>
      </c>
      <c r="P153" s="16">
        <v>0</v>
      </c>
      <c r="Q153" s="16">
        <v>0</v>
      </c>
      <c r="R153" s="16">
        <v>35</v>
      </c>
      <c r="S153" s="16">
        <v>815836.47</v>
      </c>
      <c r="T153" s="16">
        <v>3</v>
      </c>
      <c r="U153" s="16">
        <v>38575.040000000001</v>
      </c>
      <c r="V153" s="16">
        <v>38</v>
      </c>
      <c r="W153" s="16">
        <v>854411.51</v>
      </c>
      <c r="X153" s="16"/>
      <c r="Y153" s="16"/>
      <c r="Z153" s="16"/>
      <c r="AA153" s="16"/>
      <c r="AB153" s="16"/>
      <c r="AC153" s="16"/>
      <c r="AD153" s="16"/>
      <c r="AE153" s="16"/>
      <c r="AF153" s="16"/>
      <c r="AG153" s="16"/>
      <c r="AH153" s="16"/>
    </row>
    <row r="154" spans="1:34" x14ac:dyDescent="0.25">
      <c r="A154" s="16">
        <v>8</v>
      </c>
      <c r="B154" s="16">
        <v>12</v>
      </c>
      <c r="C154" s="16" t="s">
        <v>38</v>
      </c>
      <c r="D154" s="16">
        <v>15</v>
      </c>
      <c r="E154" s="16" t="s">
        <v>66</v>
      </c>
      <c r="F154" s="16">
        <v>12</v>
      </c>
      <c r="G154" s="16">
        <v>666055.42999999993</v>
      </c>
      <c r="H154" s="16">
        <v>6</v>
      </c>
      <c r="I154" s="16">
        <v>143530.68</v>
      </c>
      <c r="J154" s="16">
        <v>4</v>
      </c>
      <c r="K154" s="16">
        <v>152000</v>
      </c>
      <c r="L154" s="16">
        <v>10</v>
      </c>
      <c r="M154" s="16">
        <v>295530.68</v>
      </c>
      <c r="N154" s="16">
        <v>0</v>
      </c>
      <c r="O154" s="16">
        <v>0</v>
      </c>
      <c r="P154" s="16">
        <v>0</v>
      </c>
      <c r="Q154" s="16">
        <v>0</v>
      </c>
      <c r="R154" s="16">
        <v>6</v>
      </c>
      <c r="S154" s="16">
        <v>143530.68</v>
      </c>
      <c r="T154" s="16">
        <v>4</v>
      </c>
      <c r="U154" s="16">
        <v>114007</v>
      </c>
      <c r="V154" s="16">
        <v>10</v>
      </c>
      <c r="W154" s="16">
        <v>257537.68</v>
      </c>
      <c r="X154" s="16"/>
      <c r="Y154" s="16"/>
      <c r="Z154" s="16"/>
      <c r="AA154" s="16"/>
      <c r="AB154" s="16"/>
      <c r="AC154" s="16"/>
      <c r="AD154" s="16"/>
      <c r="AE154" s="16"/>
      <c r="AF154" s="16"/>
      <c r="AG154" s="16"/>
      <c r="AH154" s="16"/>
    </row>
    <row r="155" spans="1:34" x14ac:dyDescent="0.25">
      <c r="A155" s="16">
        <v>9</v>
      </c>
      <c r="B155" s="16">
        <v>13</v>
      </c>
      <c r="C155" s="16" t="s">
        <v>39</v>
      </c>
      <c r="D155" s="16">
        <v>15</v>
      </c>
      <c r="E155" s="16" t="s">
        <v>66</v>
      </c>
      <c r="F155" s="16">
        <v>100</v>
      </c>
      <c r="G155" s="16">
        <v>2698105.52</v>
      </c>
      <c r="H155" s="16">
        <v>55</v>
      </c>
      <c r="I155" s="16">
        <v>978344.19</v>
      </c>
      <c r="J155" s="16">
        <v>13</v>
      </c>
      <c r="K155" s="16">
        <v>280158</v>
      </c>
      <c r="L155" s="16">
        <v>68</v>
      </c>
      <c r="M155" s="16">
        <v>1258502.19</v>
      </c>
      <c r="N155" s="16">
        <v>0</v>
      </c>
      <c r="O155" s="16">
        <v>0</v>
      </c>
      <c r="P155" s="16">
        <v>0</v>
      </c>
      <c r="Q155" s="16">
        <v>0</v>
      </c>
      <c r="R155" s="16">
        <v>54</v>
      </c>
      <c r="S155" s="16">
        <v>919227.56</v>
      </c>
      <c r="T155" s="16">
        <v>12</v>
      </c>
      <c r="U155" s="16">
        <v>246126.84</v>
      </c>
      <c r="V155" s="16">
        <v>66</v>
      </c>
      <c r="W155" s="16">
        <v>1165354.3999999999</v>
      </c>
      <c r="X155" s="16"/>
      <c r="Y155" s="16"/>
      <c r="Z155" s="16"/>
      <c r="AA155" s="16"/>
      <c r="AB155" s="16"/>
      <c r="AC155" s="16"/>
      <c r="AD155" s="16"/>
      <c r="AE155" s="16"/>
      <c r="AF155" s="16"/>
      <c r="AG155" s="16"/>
      <c r="AH155" s="16"/>
    </row>
    <row r="156" spans="1:34" x14ac:dyDescent="0.25">
      <c r="B156">
        <v>14</v>
      </c>
      <c r="C156" t="s">
        <v>28</v>
      </c>
      <c r="D156">
        <v>15</v>
      </c>
      <c r="W156" s="17">
        <v>2282400.14</v>
      </c>
      <c r="X156" t="s">
        <v>67</v>
      </c>
    </row>
    <row r="157" spans="1:34" x14ac:dyDescent="0.25">
      <c r="A157" s="16">
        <v>1</v>
      </c>
      <c r="B157" s="16">
        <v>3</v>
      </c>
      <c r="C157" s="16" t="s">
        <v>30</v>
      </c>
      <c r="D157" s="16">
        <v>16</v>
      </c>
      <c r="E157" s="16" t="s">
        <v>68</v>
      </c>
      <c r="F157" s="16">
        <v>6</v>
      </c>
      <c r="G157" s="16">
        <v>98420</v>
      </c>
      <c r="H157" s="16">
        <v>3</v>
      </c>
      <c r="I157" s="16">
        <v>37000</v>
      </c>
      <c r="J157" s="16">
        <v>3</v>
      </c>
      <c r="K157" s="16">
        <v>270300</v>
      </c>
      <c r="L157" s="16">
        <v>6</v>
      </c>
      <c r="M157" s="16">
        <v>307300</v>
      </c>
      <c r="N157" s="16">
        <v>0</v>
      </c>
      <c r="O157" s="16">
        <v>0</v>
      </c>
      <c r="P157" s="16">
        <v>0</v>
      </c>
      <c r="Q157" s="16">
        <v>0</v>
      </c>
      <c r="R157" s="16">
        <v>3</v>
      </c>
      <c r="S157" s="16">
        <v>37000</v>
      </c>
      <c r="T157" s="16">
        <v>2</v>
      </c>
      <c r="U157" s="16">
        <v>244300</v>
      </c>
      <c r="V157" s="16">
        <v>5</v>
      </c>
      <c r="W157" s="16">
        <v>281300</v>
      </c>
      <c r="X157" s="16"/>
      <c r="Y157" s="16"/>
      <c r="Z157" s="16"/>
      <c r="AA157" s="16"/>
      <c r="AB157" s="16"/>
      <c r="AC157" s="16"/>
      <c r="AD157" s="16"/>
      <c r="AE157" s="16"/>
      <c r="AF157" s="16"/>
      <c r="AG157" s="16"/>
      <c r="AH157" s="16"/>
    </row>
    <row r="158" spans="1:34" x14ac:dyDescent="0.25">
      <c r="A158" s="16">
        <v>2</v>
      </c>
      <c r="B158" s="16">
        <v>4</v>
      </c>
      <c r="C158" s="16" t="s">
        <v>32</v>
      </c>
      <c r="D158" s="16">
        <v>16</v>
      </c>
      <c r="E158" s="16" t="s">
        <v>68</v>
      </c>
      <c r="F158" s="16">
        <v>28</v>
      </c>
      <c r="G158" s="16">
        <v>666774.67000000004</v>
      </c>
      <c r="H158" s="16">
        <v>22</v>
      </c>
      <c r="I158" s="16">
        <v>419831.22</v>
      </c>
      <c r="J158" s="16">
        <v>0</v>
      </c>
      <c r="K158" s="16">
        <v>0</v>
      </c>
      <c r="L158" s="16">
        <v>22</v>
      </c>
      <c r="M158" s="16">
        <v>419831.22</v>
      </c>
      <c r="N158" s="16">
        <v>0</v>
      </c>
      <c r="O158" s="16">
        <v>0</v>
      </c>
      <c r="P158" s="16">
        <v>0</v>
      </c>
      <c r="Q158" s="16">
        <v>0</v>
      </c>
      <c r="R158" s="16">
        <v>22</v>
      </c>
      <c r="S158" s="16">
        <v>419432.37</v>
      </c>
      <c r="T158" s="16">
        <v>0</v>
      </c>
      <c r="U158" s="16">
        <v>0</v>
      </c>
      <c r="V158" s="16">
        <v>22</v>
      </c>
      <c r="W158" s="16">
        <v>419432.37</v>
      </c>
      <c r="X158" s="16"/>
      <c r="Y158" s="16"/>
      <c r="Z158" s="16"/>
      <c r="AA158" s="16"/>
      <c r="AB158" s="16"/>
      <c r="AC158" s="16"/>
      <c r="AD158" s="16"/>
      <c r="AE158" s="16"/>
      <c r="AF158" s="16"/>
      <c r="AG158" s="16"/>
      <c r="AH158" s="16"/>
    </row>
    <row r="159" spans="1:34" x14ac:dyDescent="0.25">
      <c r="A159" s="16">
        <v>3</v>
      </c>
      <c r="B159" s="16">
        <v>6</v>
      </c>
      <c r="C159" s="16" t="s">
        <v>33</v>
      </c>
      <c r="D159" s="16">
        <v>16</v>
      </c>
      <c r="E159" s="16" t="s">
        <v>68</v>
      </c>
      <c r="F159" s="16">
        <v>48</v>
      </c>
      <c r="G159" s="16">
        <v>1268251.27</v>
      </c>
      <c r="H159" s="16">
        <v>30</v>
      </c>
      <c r="I159" s="16">
        <v>521808.34</v>
      </c>
      <c r="J159" s="16">
        <v>9</v>
      </c>
      <c r="K159" s="16">
        <v>527299.62</v>
      </c>
      <c r="L159" s="16">
        <v>39</v>
      </c>
      <c r="M159" s="16">
        <v>1049107.96</v>
      </c>
      <c r="N159" s="16">
        <v>0</v>
      </c>
      <c r="O159" s="16">
        <v>0</v>
      </c>
      <c r="P159" s="16">
        <v>0</v>
      </c>
      <c r="Q159" s="16">
        <v>0</v>
      </c>
      <c r="R159" s="16">
        <v>30</v>
      </c>
      <c r="S159" s="16">
        <v>515196.73</v>
      </c>
      <c r="T159" s="16">
        <v>9</v>
      </c>
      <c r="U159" s="16">
        <v>497065.83</v>
      </c>
      <c r="V159" s="16">
        <v>39</v>
      </c>
      <c r="W159" s="16">
        <v>1012262.56</v>
      </c>
      <c r="X159" s="16"/>
      <c r="Y159" s="16"/>
      <c r="Z159" s="16"/>
      <c r="AA159" s="16"/>
      <c r="AB159" s="16"/>
      <c r="AC159" s="16"/>
      <c r="AD159" s="16"/>
      <c r="AE159" s="16"/>
      <c r="AF159" s="16"/>
      <c r="AG159" s="16"/>
      <c r="AH159" s="16"/>
    </row>
    <row r="160" spans="1:34" x14ac:dyDescent="0.25">
      <c r="A160" s="16">
        <v>4</v>
      </c>
      <c r="B160" s="16">
        <v>8</v>
      </c>
      <c r="C160" s="16" t="s">
        <v>26</v>
      </c>
      <c r="D160" s="16">
        <v>16</v>
      </c>
      <c r="E160" s="16" t="s">
        <v>68</v>
      </c>
      <c r="F160" s="16">
        <v>0</v>
      </c>
      <c r="G160" s="16">
        <v>0</v>
      </c>
      <c r="H160" s="16">
        <v>0</v>
      </c>
      <c r="I160" s="16">
        <v>0</v>
      </c>
      <c r="J160" s="16">
        <v>62</v>
      </c>
      <c r="K160" s="16">
        <v>494507.25</v>
      </c>
      <c r="L160" s="16">
        <v>62</v>
      </c>
      <c r="M160" s="16">
        <v>494507.25</v>
      </c>
      <c r="N160" s="16">
        <v>0</v>
      </c>
      <c r="O160" s="16">
        <v>0</v>
      </c>
      <c r="P160" s="16">
        <v>0</v>
      </c>
      <c r="Q160" s="16">
        <v>0</v>
      </c>
      <c r="R160" s="16">
        <v>0</v>
      </c>
      <c r="S160" s="16">
        <v>0</v>
      </c>
      <c r="T160" s="16">
        <v>61</v>
      </c>
      <c r="U160" s="16">
        <v>413419.89</v>
      </c>
      <c r="V160" s="16">
        <v>61</v>
      </c>
      <c r="W160" s="16">
        <v>413419.89</v>
      </c>
      <c r="X160" s="16"/>
      <c r="Y160" s="16"/>
      <c r="Z160" s="16"/>
      <c r="AA160" s="16"/>
      <c r="AB160" s="16"/>
      <c r="AC160" s="16"/>
      <c r="AD160" s="16"/>
      <c r="AE160" s="16"/>
      <c r="AF160" s="16"/>
      <c r="AG160" s="16"/>
      <c r="AH160" s="16"/>
    </row>
    <row r="161" spans="1:34" x14ac:dyDescent="0.25">
      <c r="A161" s="16">
        <v>5</v>
      </c>
      <c r="B161" s="16">
        <v>9</v>
      </c>
      <c r="C161" s="16" t="s">
        <v>35</v>
      </c>
      <c r="D161" s="16">
        <v>16</v>
      </c>
      <c r="E161" s="16" t="s">
        <v>68</v>
      </c>
      <c r="F161" s="16">
        <v>11</v>
      </c>
      <c r="G161" s="16">
        <v>586363.9</v>
      </c>
      <c r="H161" s="16">
        <v>5</v>
      </c>
      <c r="I161" s="16">
        <v>279024.68</v>
      </c>
      <c r="J161" s="16">
        <v>9</v>
      </c>
      <c r="K161" s="16">
        <v>310606.17</v>
      </c>
      <c r="L161" s="16">
        <v>14</v>
      </c>
      <c r="M161" s="16">
        <v>589630.85</v>
      </c>
      <c r="N161" s="16">
        <v>0</v>
      </c>
      <c r="O161" s="16">
        <v>0</v>
      </c>
      <c r="P161" s="16">
        <v>0</v>
      </c>
      <c r="Q161" s="16">
        <v>0</v>
      </c>
      <c r="R161" s="16">
        <v>5</v>
      </c>
      <c r="S161" s="16">
        <v>279024.68</v>
      </c>
      <c r="T161" s="16">
        <v>9</v>
      </c>
      <c r="U161" s="16">
        <v>319360.38</v>
      </c>
      <c r="V161" s="16">
        <v>14</v>
      </c>
      <c r="W161" s="16">
        <v>598385.06000000006</v>
      </c>
      <c r="X161" s="16"/>
      <c r="Y161" s="16"/>
      <c r="Z161" s="16"/>
      <c r="AA161" s="16"/>
      <c r="AB161" s="16"/>
      <c r="AC161" s="16"/>
      <c r="AD161" s="16"/>
      <c r="AE161" s="16"/>
      <c r="AF161" s="16"/>
      <c r="AG161" s="16"/>
      <c r="AH161" s="16"/>
    </row>
    <row r="162" spans="1:34" x14ac:dyDescent="0.25">
      <c r="A162" s="16">
        <v>6</v>
      </c>
      <c r="B162" s="16">
        <v>10</v>
      </c>
      <c r="C162" s="16" t="s">
        <v>36</v>
      </c>
      <c r="D162" s="16">
        <v>16</v>
      </c>
      <c r="E162" s="16" t="s">
        <v>68</v>
      </c>
      <c r="F162" s="16">
        <v>19</v>
      </c>
      <c r="G162" s="16">
        <v>794808.41</v>
      </c>
      <c r="H162" s="16">
        <v>10</v>
      </c>
      <c r="I162" s="16">
        <v>454566.06</v>
      </c>
      <c r="J162" s="16">
        <v>20</v>
      </c>
      <c r="K162" s="16">
        <v>554878.94999999995</v>
      </c>
      <c r="L162" s="16">
        <v>30</v>
      </c>
      <c r="M162" s="16">
        <v>1009445.01</v>
      </c>
      <c r="N162" s="16">
        <v>0</v>
      </c>
      <c r="O162" s="16">
        <v>0</v>
      </c>
      <c r="P162" s="16">
        <v>0</v>
      </c>
      <c r="Q162" s="16">
        <v>0</v>
      </c>
      <c r="R162" s="16">
        <v>10</v>
      </c>
      <c r="S162" s="16">
        <v>454566.06</v>
      </c>
      <c r="T162" s="16">
        <v>20</v>
      </c>
      <c r="U162" s="16">
        <v>549363.51</v>
      </c>
      <c r="V162" s="16">
        <v>30</v>
      </c>
      <c r="W162" s="16">
        <v>1003929.57</v>
      </c>
      <c r="X162" s="16"/>
      <c r="Y162" s="16"/>
      <c r="Z162" s="16"/>
      <c r="AA162" s="16"/>
      <c r="AB162" s="16"/>
      <c r="AC162" s="16"/>
      <c r="AD162" s="16"/>
      <c r="AE162" s="16"/>
      <c r="AF162" s="16"/>
      <c r="AG162" s="16"/>
      <c r="AH162" s="16"/>
    </row>
    <row r="163" spans="1:34" x14ac:dyDescent="0.25">
      <c r="A163" s="16">
        <v>7</v>
      </c>
      <c r="B163" s="16">
        <v>11</v>
      </c>
      <c r="C163" s="16" t="s">
        <v>37</v>
      </c>
      <c r="D163" s="16">
        <v>16</v>
      </c>
      <c r="E163" s="16" t="s">
        <v>68</v>
      </c>
      <c r="F163" s="16">
        <v>68</v>
      </c>
      <c r="G163" s="16">
        <v>1553310.48</v>
      </c>
      <c r="H163" s="16">
        <v>31</v>
      </c>
      <c r="I163" s="16">
        <v>457969.54</v>
      </c>
      <c r="J163" s="16">
        <v>0</v>
      </c>
      <c r="K163" s="16">
        <v>0</v>
      </c>
      <c r="L163" s="16">
        <v>31</v>
      </c>
      <c r="M163" s="16">
        <v>457969.54</v>
      </c>
      <c r="N163" s="16">
        <v>0</v>
      </c>
      <c r="O163" s="16">
        <v>0</v>
      </c>
      <c r="P163" s="16">
        <v>0</v>
      </c>
      <c r="Q163" s="16">
        <v>0</v>
      </c>
      <c r="R163" s="16">
        <v>30</v>
      </c>
      <c r="S163" s="16">
        <v>438281.19</v>
      </c>
      <c r="T163" s="16">
        <v>0</v>
      </c>
      <c r="U163" s="16">
        <v>0</v>
      </c>
      <c r="V163" s="16">
        <v>30</v>
      </c>
      <c r="W163" s="16">
        <v>438281.19</v>
      </c>
      <c r="X163" s="16"/>
      <c r="Y163" s="16"/>
      <c r="Z163" s="16"/>
      <c r="AA163" s="16"/>
      <c r="AB163" s="16"/>
      <c r="AC163" s="16"/>
      <c r="AD163" s="16"/>
      <c r="AE163" s="16"/>
      <c r="AF163" s="16"/>
      <c r="AG163" s="16"/>
      <c r="AH163" s="16"/>
    </row>
    <row r="164" spans="1:34" x14ac:dyDescent="0.25">
      <c r="A164" s="16">
        <v>8</v>
      </c>
      <c r="B164" s="16">
        <v>12</v>
      </c>
      <c r="C164" s="16" t="s">
        <v>38</v>
      </c>
      <c r="D164" s="16">
        <v>16</v>
      </c>
      <c r="E164" s="16" t="s">
        <v>68</v>
      </c>
      <c r="F164" s="16">
        <v>7</v>
      </c>
      <c r="G164" s="16">
        <v>115505.92</v>
      </c>
      <c r="H164" s="16">
        <v>6</v>
      </c>
      <c r="I164" s="16">
        <v>70537.73</v>
      </c>
      <c r="J164" s="16">
        <v>0</v>
      </c>
      <c r="K164" s="16">
        <v>0</v>
      </c>
      <c r="L164" s="16">
        <v>6</v>
      </c>
      <c r="M164" s="16">
        <v>70537.73</v>
      </c>
      <c r="N164" s="16">
        <v>0</v>
      </c>
      <c r="O164" s="16">
        <v>0</v>
      </c>
      <c r="P164" s="16">
        <v>0</v>
      </c>
      <c r="Q164" s="16">
        <v>0</v>
      </c>
      <c r="R164" s="16">
        <v>6</v>
      </c>
      <c r="S164" s="16">
        <v>70537.73</v>
      </c>
      <c r="T164" s="16">
        <v>0</v>
      </c>
      <c r="U164" s="16">
        <v>0</v>
      </c>
      <c r="V164" s="16">
        <v>6</v>
      </c>
      <c r="W164" s="16">
        <v>70537.73</v>
      </c>
      <c r="X164" s="16"/>
      <c r="Y164" s="16"/>
      <c r="Z164" s="16"/>
      <c r="AA164" s="16"/>
      <c r="AB164" s="16"/>
      <c r="AC164" s="16"/>
      <c r="AD164" s="16"/>
      <c r="AE164" s="16"/>
      <c r="AF164" s="16"/>
      <c r="AG164" s="16"/>
      <c r="AH164" s="16"/>
    </row>
    <row r="165" spans="1:34" x14ac:dyDescent="0.25">
      <c r="A165" s="16">
        <v>9</v>
      </c>
      <c r="B165" s="16">
        <v>13</v>
      </c>
      <c r="C165" s="16" t="s">
        <v>39</v>
      </c>
      <c r="D165" s="16">
        <v>16</v>
      </c>
      <c r="E165" s="16" t="s">
        <v>68</v>
      </c>
      <c r="F165" s="16">
        <v>66</v>
      </c>
      <c r="G165" s="16">
        <v>1666460.16</v>
      </c>
      <c r="H165" s="16">
        <v>28</v>
      </c>
      <c r="I165" s="16">
        <v>557684.30000000005</v>
      </c>
      <c r="J165" s="16">
        <v>31</v>
      </c>
      <c r="K165" s="16">
        <v>388180.63</v>
      </c>
      <c r="L165" s="16">
        <v>59</v>
      </c>
      <c r="M165" s="16">
        <v>945864.93</v>
      </c>
      <c r="N165" s="16">
        <v>0</v>
      </c>
      <c r="O165" s="16">
        <v>0</v>
      </c>
      <c r="P165" s="16">
        <v>0</v>
      </c>
      <c r="Q165" s="16">
        <v>0</v>
      </c>
      <c r="R165" s="16">
        <v>28</v>
      </c>
      <c r="S165" s="16">
        <v>555940.71</v>
      </c>
      <c r="T165" s="16">
        <v>31</v>
      </c>
      <c r="U165" s="16">
        <v>388180.63</v>
      </c>
      <c r="V165" s="16">
        <v>59</v>
      </c>
      <c r="W165" s="16">
        <v>944121.34</v>
      </c>
      <c r="X165" s="16"/>
      <c r="Y165" s="16"/>
      <c r="Z165" s="16"/>
      <c r="AA165" s="16"/>
      <c r="AB165" s="16"/>
      <c r="AC165" s="16"/>
      <c r="AD165" s="16"/>
      <c r="AE165" s="16"/>
      <c r="AF165" s="16"/>
      <c r="AG165" s="16"/>
      <c r="AH165" s="16"/>
    </row>
    <row r="166" spans="1:34" x14ac:dyDescent="0.25">
      <c r="B166">
        <v>14</v>
      </c>
      <c r="C166" t="s">
        <v>28</v>
      </c>
      <c r="D166">
        <v>16</v>
      </c>
      <c r="W166" s="17">
        <v>2309111.11</v>
      </c>
      <c r="X166" t="s">
        <v>69</v>
      </c>
    </row>
    <row r="167" spans="1:34" x14ac:dyDescent="0.25">
      <c r="A167" s="16">
        <v>1</v>
      </c>
      <c r="B167" s="16">
        <v>2</v>
      </c>
      <c r="C167" s="16" t="s">
        <v>54</v>
      </c>
      <c r="D167" s="16">
        <v>20</v>
      </c>
      <c r="E167" s="16" t="s">
        <v>70</v>
      </c>
      <c r="F167" s="16">
        <v>0</v>
      </c>
      <c r="G167" s="16">
        <v>0</v>
      </c>
      <c r="H167" s="16">
        <v>0</v>
      </c>
      <c r="I167" s="16">
        <v>0</v>
      </c>
      <c r="J167" s="16">
        <v>85</v>
      </c>
      <c r="K167" s="16">
        <v>9265230.1099999994</v>
      </c>
      <c r="L167" s="16">
        <v>85</v>
      </c>
      <c r="M167" s="16">
        <v>9265230.1099999994</v>
      </c>
      <c r="N167" s="16">
        <v>0</v>
      </c>
      <c r="O167" s="16">
        <v>0</v>
      </c>
      <c r="P167" s="16">
        <v>12</v>
      </c>
      <c r="Q167" s="16">
        <v>1021977.74</v>
      </c>
      <c r="R167" s="16">
        <v>0</v>
      </c>
      <c r="S167" s="16">
        <v>0</v>
      </c>
      <c r="T167" s="16">
        <v>71</v>
      </c>
      <c r="U167" s="16">
        <v>4736766.3499999996</v>
      </c>
      <c r="V167" s="16">
        <v>71</v>
      </c>
      <c r="W167" s="16">
        <v>4736766.3499999996</v>
      </c>
      <c r="X167" s="16"/>
      <c r="Y167" s="16"/>
      <c r="Z167" s="16"/>
      <c r="AA167" s="16"/>
      <c r="AB167" s="16"/>
      <c r="AC167" s="16"/>
      <c r="AD167" s="16"/>
      <c r="AE167" s="16"/>
      <c r="AF167" s="16"/>
      <c r="AG167" s="16"/>
      <c r="AH167" s="16"/>
    </row>
    <row r="168" spans="1:34" x14ac:dyDescent="0.25">
      <c r="A168" s="16">
        <v>2</v>
      </c>
      <c r="B168" s="16">
        <v>5</v>
      </c>
      <c r="C168" s="16" t="s">
        <v>71</v>
      </c>
      <c r="D168" s="16">
        <v>20</v>
      </c>
      <c r="E168" s="16" t="s">
        <v>70</v>
      </c>
      <c r="F168" s="16">
        <v>25</v>
      </c>
      <c r="G168" s="16">
        <v>3540090.86</v>
      </c>
      <c r="H168" s="16">
        <v>9</v>
      </c>
      <c r="I168" s="16">
        <v>1257690.1399999999</v>
      </c>
      <c r="J168" s="16">
        <v>29</v>
      </c>
      <c r="K168" s="16">
        <v>2337609.83</v>
      </c>
      <c r="L168" s="16">
        <v>38</v>
      </c>
      <c r="M168" s="16">
        <v>3595299.97</v>
      </c>
      <c r="N168" s="16">
        <v>0</v>
      </c>
      <c r="O168" s="16">
        <v>0</v>
      </c>
      <c r="P168" s="16">
        <v>1</v>
      </c>
      <c r="Q168" s="16">
        <v>30381</v>
      </c>
      <c r="R168" s="16">
        <v>9</v>
      </c>
      <c r="S168" s="16">
        <v>1209342.3500000001</v>
      </c>
      <c r="T168" s="16">
        <v>27</v>
      </c>
      <c r="U168" s="16">
        <v>2081476.3499999996</v>
      </c>
      <c r="V168" s="16">
        <v>36</v>
      </c>
      <c r="W168" s="16">
        <v>3290818.7</v>
      </c>
      <c r="X168" s="16"/>
      <c r="Y168" s="16"/>
      <c r="Z168" s="16"/>
      <c r="AA168" s="16"/>
      <c r="AB168" s="16"/>
      <c r="AC168" s="16"/>
      <c r="AD168" s="16"/>
      <c r="AE168" s="16"/>
      <c r="AF168" s="16"/>
      <c r="AG168" s="16"/>
      <c r="AH168" s="16"/>
    </row>
    <row r="169" spans="1:34" x14ac:dyDescent="0.25">
      <c r="B169">
        <v>14</v>
      </c>
      <c r="C169" t="s">
        <v>28</v>
      </c>
      <c r="D169">
        <v>20</v>
      </c>
      <c r="W169" s="17">
        <v>8082427.6600000001</v>
      </c>
    </row>
    <row r="170" spans="1:34" x14ac:dyDescent="0.25">
      <c r="A170" s="16">
        <v>1</v>
      </c>
      <c r="B170" s="16">
        <v>2</v>
      </c>
      <c r="C170" s="16" t="s">
        <v>54</v>
      </c>
      <c r="D170" s="16">
        <v>21</v>
      </c>
      <c r="E170" s="16" t="s">
        <v>72</v>
      </c>
      <c r="F170" s="16">
        <v>0</v>
      </c>
      <c r="G170" s="16">
        <v>0</v>
      </c>
      <c r="H170" s="16">
        <v>0</v>
      </c>
      <c r="I170" s="16">
        <v>0</v>
      </c>
      <c r="J170" s="16">
        <v>92</v>
      </c>
      <c r="K170" s="16">
        <v>2220529.4699999997</v>
      </c>
      <c r="L170" s="16">
        <v>92</v>
      </c>
      <c r="M170" s="16">
        <v>2220529.4700000002</v>
      </c>
      <c r="N170" s="16">
        <v>0</v>
      </c>
      <c r="O170" s="16">
        <v>0</v>
      </c>
      <c r="P170" s="16">
        <v>0</v>
      </c>
      <c r="Q170" s="16">
        <v>0</v>
      </c>
      <c r="R170" s="16">
        <v>0</v>
      </c>
      <c r="S170" s="16">
        <v>0</v>
      </c>
      <c r="T170" s="16">
        <v>93</v>
      </c>
      <c r="U170" s="16">
        <v>1954129.1099999999</v>
      </c>
      <c r="V170" s="16">
        <v>93</v>
      </c>
      <c r="W170" s="16">
        <v>1954129.11</v>
      </c>
      <c r="X170" s="16"/>
      <c r="Y170" s="16"/>
      <c r="Z170" s="16"/>
      <c r="AA170" s="16"/>
      <c r="AB170" s="16"/>
      <c r="AC170" s="16"/>
      <c r="AD170" s="16"/>
      <c r="AE170" s="16"/>
      <c r="AF170" s="16"/>
      <c r="AG170" s="16"/>
      <c r="AH170" s="16"/>
    </row>
    <row r="171" spans="1:34" x14ac:dyDescent="0.25">
      <c r="A171" s="16">
        <v>2</v>
      </c>
      <c r="B171" s="16">
        <v>5</v>
      </c>
      <c r="C171" s="16" t="s">
        <v>71</v>
      </c>
      <c r="D171" s="16">
        <v>21</v>
      </c>
      <c r="E171" s="16" t="s">
        <v>72</v>
      </c>
      <c r="F171" s="16">
        <v>8</v>
      </c>
      <c r="G171" s="16">
        <v>1106487.0900000001</v>
      </c>
      <c r="H171" s="16">
        <v>3</v>
      </c>
      <c r="I171" s="16">
        <v>260954.51</v>
      </c>
      <c r="J171" s="16">
        <v>19</v>
      </c>
      <c r="K171" s="16">
        <v>896200.16</v>
      </c>
      <c r="L171" s="16">
        <v>22</v>
      </c>
      <c r="M171" s="16">
        <v>1157154.67</v>
      </c>
      <c r="N171" s="16">
        <v>0</v>
      </c>
      <c r="O171" s="16">
        <v>0</v>
      </c>
      <c r="P171" s="16">
        <v>0</v>
      </c>
      <c r="Q171" s="16">
        <v>0</v>
      </c>
      <c r="R171" s="16">
        <v>3</v>
      </c>
      <c r="S171" s="16">
        <v>230038.43</v>
      </c>
      <c r="T171" s="16">
        <v>20</v>
      </c>
      <c r="U171" s="16">
        <v>743479.62</v>
      </c>
      <c r="V171" s="16">
        <v>23</v>
      </c>
      <c r="W171" s="16">
        <v>973518.05</v>
      </c>
      <c r="X171" s="16"/>
      <c r="Y171" s="16"/>
      <c r="Z171" s="16"/>
      <c r="AA171" s="16"/>
      <c r="AB171" s="16"/>
      <c r="AC171" s="16"/>
      <c r="AD171" s="16"/>
      <c r="AE171" s="16"/>
      <c r="AF171" s="16"/>
      <c r="AG171" s="16"/>
      <c r="AH171" s="16"/>
    </row>
    <row r="172" spans="1:34" ht="360" x14ac:dyDescent="0.25">
      <c r="B172">
        <v>14</v>
      </c>
      <c r="C172" t="s">
        <v>28</v>
      </c>
      <c r="D172">
        <v>21</v>
      </c>
      <c r="W172" s="17">
        <v>2197163.14</v>
      </c>
      <c r="X172" s="18" t="s">
        <v>73</v>
      </c>
    </row>
    <row r="173" spans="1:34" x14ac:dyDescent="0.25">
      <c r="A173" s="16">
        <v>1</v>
      </c>
      <c r="B173" s="16">
        <v>2</v>
      </c>
      <c r="C173" s="16" t="s">
        <v>54</v>
      </c>
      <c r="D173" s="16">
        <v>22</v>
      </c>
      <c r="E173" s="16" t="s">
        <v>74</v>
      </c>
      <c r="F173" s="16">
        <v>0</v>
      </c>
      <c r="G173" s="16">
        <v>0</v>
      </c>
      <c r="H173" s="16">
        <v>0</v>
      </c>
      <c r="I173" s="16">
        <v>0</v>
      </c>
      <c r="J173" s="16">
        <v>35</v>
      </c>
      <c r="K173" s="16">
        <v>2067452.41</v>
      </c>
      <c r="L173" s="16">
        <v>35</v>
      </c>
      <c r="M173" s="16">
        <v>2067452.41</v>
      </c>
      <c r="N173" s="16">
        <v>0</v>
      </c>
      <c r="O173" s="16">
        <v>0</v>
      </c>
      <c r="P173" s="16">
        <v>0</v>
      </c>
      <c r="Q173" s="16">
        <v>0</v>
      </c>
      <c r="R173" s="16">
        <v>0</v>
      </c>
      <c r="S173" s="16">
        <v>0</v>
      </c>
      <c r="T173" s="16">
        <v>35</v>
      </c>
      <c r="U173" s="16">
        <v>1968890.15</v>
      </c>
      <c r="V173" s="16">
        <v>35</v>
      </c>
      <c r="W173" s="16">
        <v>1968890.15</v>
      </c>
      <c r="X173" s="16"/>
      <c r="Y173" s="16"/>
      <c r="Z173" s="16"/>
      <c r="AA173" s="16"/>
      <c r="AB173" s="16"/>
      <c r="AC173" s="16"/>
      <c r="AD173" s="16"/>
      <c r="AE173" s="16"/>
      <c r="AF173" s="16"/>
      <c r="AG173" s="16"/>
      <c r="AH173" s="16"/>
    </row>
    <row r="174" spans="1:34" x14ac:dyDescent="0.25">
      <c r="A174" s="16">
        <v>2</v>
      </c>
      <c r="B174" s="16">
        <v>5</v>
      </c>
      <c r="C174" s="16" t="s">
        <v>71</v>
      </c>
      <c r="D174" s="16">
        <v>22</v>
      </c>
      <c r="E174" s="16" t="s">
        <v>74</v>
      </c>
      <c r="F174" s="16">
        <v>7</v>
      </c>
      <c r="G174" s="16">
        <v>206044.79</v>
      </c>
      <c r="H174" s="16">
        <v>2</v>
      </c>
      <c r="I174" s="16">
        <v>59884.41</v>
      </c>
      <c r="J174" s="16">
        <v>11</v>
      </c>
      <c r="K174" s="16">
        <v>362313.66</v>
      </c>
      <c r="L174" s="16">
        <v>13</v>
      </c>
      <c r="M174" s="16">
        <v>422198.07</v>
      </c>
      <c r="N174" s="16">
        <v>0</v>
      </c>
      <c r="O174" s="16">
        <v>0</v>
      </c>
      <c r="P174" s="16">
        <v>0</v>
      </c>
      <c r="Q174" s="16">
        <v>0</v>
      </c>
      <c r="R174" s="16">
        <v>2</v>
      </c>
      <c r="S174" s="16">
        <v>52134.9</v>
      </c>
      <c r="T174" s="16">
        <v>10</v>
      </c>
      <c r="U174" s="16">
        <v>275245.24</v>
      </c>
      <c r="V174" s="16">
        <v>12</v>
      </c>
      <c r="W174" s="16">
        <v>327380.14</v>
      </c>
      <c r="X174" s="16"/>
      <c r="Y174" s="16"/>
      <c r="Z174" s="16"/>
      <c r="AA174" s="16"/>
      <c r="AB174" s="16"/>
      <c r="AC174" s="16"/>
      <c r="AD174" s="16"/>
      <c r="AE174" s="16"/>
      <c r="AF174" s="16"/>
      <c r="AG174" s="16"/>
      <c r="AH174" s="16"/>
    </row>
    <row r="175" spans="1:34" ht="405" x14ac:dyDescent="0.25">
      <c r="B175">
        <v>14</v>
      </c>
      <c r="C175" t="s">
        <v>28</v>
      </c>
      <c r="D175">
        <v>22</v>
      </c>
      <c r="W175" s="17">
        <v>2105693.06</v>
      </c>
      <c r="X175" s="18" t="s">
        <v>75</v>
      </c>
    </row>
    <row r="176" spans="1:34" x14ac:dyDescent="0.25">
      <c r="A176" s="16">
        <v>1</v>
      </c>
      <c r="B176" s="16">
        <v>2</v>
      </c>
      <c r="C176" s="16" t="s">
        <v>54</v>
      </c>
      <c r="D176" s="16">
        <v>23</v>
      </c>
      <c r="E176" s="16" t="s">
        <v>76</v>
      </c>
      <c r="F176" s="16">
        <v>0</v>
      </c>
      <c r="G176" s="16">
        <v>0</v>
      </c>
      <c r="H176" s="16">
        <v>0</v>
      </c>
      <c r="I176" s="16">
        <v>0</v>
      </c>
      <c r="J176" s="16">
        <v>57</v>
      </c>
      <c r="K176" s="16">
        <v>1785876.38</v>
      </c>
      <c r="L176" s="16">
        <v>57</v>
      </c>
      <c r="M176" s="16">
        <v>1785876.38</v>
      </c>
      <c r="N176" s="16">
        <v>0</v>
      </c>
      <c r="O176" s="16">
        <v>0</v>
      </c>
      <c r="P176" s="16">
        <v>0</v>
      </c>
      <c r="Q176" s="16">
        <v>0</v>
      </c>
      <c r="R176" s="16">
        <v>0</v>
      </c>
      <c r="S176" s="16">
        <v>0</v>
      </c>
      <c r="T176" s="16">
        <v>58</v>
      </c>
      <c r="U176" s="16">
        <v>1712678.65</v>
      </c>
      <c r="V176" s="16">
        <v>58</v>
      </c>
      <c r="W176" s="16">
        <v>1712678.65</v>
      </c>
      <c r="X176" s="16"/>
      <c r="Y176" s="16"/>
      <c r="Z176" s="16"/>
      <c r="AA176" s="16"/>
      <c r="AB176" s="16"/>
      <c r="AC176" s="16"/>
      <c r="AD176" s="16"/>
      <c r="AE176" s="16"/>
      <c r="AF176" s="16"/>
      <c r="AG176" s="16"/>
      <c r="AH176" s="16"/>
    </row>
    <row r="177" spans="1:34" x14ac:dyDescent="0.25">
      <c r="A177" s="16">
        <v>2</v>
      </c>
      <c r="B177" s="16">
        <v>5</v>
      </c>
      <c r="C177" s="16" t="s">
        <v>71</v>
      </c>
      <c r="D177" s="16">
        <v>23</v>
      </c>
      <c r="E177" s="16" t="s">
        <v>76</v>
      </c>
      <c r="F177" s="16">
        <v>9</v>
      </c>
      <c r="G177" s="16">
        <v>333082.42</v>
      </c>
      <c r="H177" s="16">
        <v>4</v>
      </c>
      <c r="I177" s="16">
        <v>169577.84</v>
      </c>
      <c r="J177" s="16">
        <v>17</v>
      </c>
      <c r="K177" s="16">
        <v>432040.78</v>
      </c>
      <c r="L177" s="16">
        <v>21</v>
      </c>
      <c r="M177" s="16">
        <v>601618.62</v>
      </c>
      <c r="N177" s="16">
        <v>0</v>
      </c>
      <c r="O177" s="16">
        <v>0</v>
      </c>
      <c r="P177" s="16">
        <v>0</v>
      </c>
      <c r="Q177" s="16">
        <v>0</v>
      </c>
      <c r="R177" s="16">
        <v>4</v>
      </c>
      <c r="S177" s="16">
        <v>169577.84</v>
      </c>
      <c r="T177" s="16">
        <v>17</v>
      </c>
      <c r="U177" s="16">
        <v>462268.31000000006</v>
      </c>
      <c r="V177" s="16">
        <v>21</v>
      </c>
      <c r="W177" s="16">
        <v>631846.15</v>
      </c>
      <c r="X177" s="16"/>
      <c r="Y177" s="16"/>
      <c r="Z177" s="16"/>
      <c r="AA177" s="16"/>
      <c r="AB177" s="16"/>
      <c r="AC177" s="16"/>
      <c r="AD177" s="16"/>
      <c r="AE177" s="16"/>
      <c r="AF177" s="16"/>
      <c r="AG177" s="16"/>
      <c r="AH177" s="16"/>
    </row>
    <row r="178" spans="1:34" ht="375" x14ac:dyDescent="0.25">
      <c r="B178">
        <v>14</v>
      </c>
      <c r="C178" t="s">
        <v>28</v>
      </c>
      <c r="D178">
        <v>23</v>
      </c>
      <c r="W178" s="17">
        <v>1750930.39</v>
      </c>
      <c r="X178" s="18" t="s">
        <v>77</v>
      </c>
    </row>
    <row r="179" spans="1:34" x14ac:dyDescent="0.25">
      <c r="A179" s="16">
        <v>1</v>
      </c>
      <c r="B179" s="16">
        <v>2</v>
      </c>
      <c r="C179" s="16" t="s">
        <v>54</v>
      </c>
      <c r="D179" s="16">
        <v>24</v>
      </c>
      <c r="E179" s="16" t="s">
        <v>78</v>
      </c>
      <c r="F179" s="16">
        <v>0</v>
      </c>
      <c r="G179" s="16">
        <v>0</v>
      </c>
      <c r="H179" s="16">
        <v>0</v>
      </c>
      <c r="I179" s="16">
        <v>0</v>
      </c>
      <c r="J179" s="16">
        <v>47</v>
      </c>
      <c r="K179" s="16">
        <v>1408888.69</v>
      </c>
      <c r="L179" s="16">
        <v>47</v>
      </c>
      <c r="M179" s="16">
        <v>1408888.69</v>
      </c>
      <c r="N179" s="16">
        <v>0</v>
      </c>
      <c r="O179" s="16">
        <v>0</v>
      </c>
      <c r="P179" s="16">
        <v>0</v>
      </c>
      <c r="Q179" s="16">
        <v>0</v>
      </c>
      <c r="R179" s="16">
        <v>0</v>
      </c>
      <c r="S179" s="16">
        <v>0</v>
      </c>
      <c r="T179" s="16">
        <v>47</v>
      </c>
      <c r="U179" s="16">
        <v>1275537.8600000001</v>
      </c>
      <c r="V179" s="16">
        <v>47</v>
      </c>
      <c r="W179" s="16">
        <v>1275537.8600000001</v>
      </c>
      <c r="X179" s="16"/>
      <c r="Y179" s="16"/>
      <c r="Z179" s="16"/>
      <c r="AA179" s="16"/>
      <c r="AB179" s="16"/>
      <c r="AC179" s="16"/>
      <c r="AD179" s="16"/>
      <c r="AE179" s="16"/>
      <c r="AF179" s="16"/>
      <c r="AG179" s="16"/>
      <c r="AH179" s="16"/>
    </row>
    <row r="180" spans="1:34" x14ac:dyDescent="0.25">
      <c r="A180" s="16">
        <v>2</v>
      </c>
      <c r="B180" s="16">
        <v>5</v>
      </c>
      <c r="C180" s="16" t="s">
        <v>71</v>
      </c>
      <c r="D180" s="16">
        <v>24</v>
      </c>
      <c r="E180" s="16" t="s">
        <v>78</v>
      </c>
      <c r="F180" s="16">
        <v>7</v>
      </c>
      <c r="G180" s="16">
        <v>318629.95</v>
      </c>
      <c r="H180" s="16">
        <v>1</v>
      </c>
      <c r="I180" s="16">
        <v>135000</v>
      </c>
      <c r="J180" s="16">
        <v>26</v>
      </c>
      <c r="K180" s="16">
        <v>1077439.77</v>
      </c>
      <c r="L180" s="16">
        <v>27</v>
      </c>
      <c r="M180" s="16">
        <v>1212439.77</v>
      </c>
      <c r="N180" s="16">
        <v>0</v>
      </c>
      <c r="O180" s="16">
        <v>0</v>
      </c>
      <c r="P180" s="16">
        <v>0</v>
      </c>
      <c r="Q180" s="16">
        <v>0</v>
      </c>
      <c r="R180" s="16">
        <v>1</v>
      </c>
      <c r="S180" s="16">
        <v>126350</v>
      </c>
      <c r="T180" s="16">
        <v>25</v>
      </c>
      <c r="U180" s="16">
        <v>1024213.74</v>
      </c>
      <c r="V180" s="16">
        <v>26</v>
      </c>
      <c r="W180" s="16">
        <v>1150563.74</v>
      </c>
      <c r="X180" s="16"/>
      <c r="Y180" s="16"/>
      <c r="Z180" s="16"/>
      <c r="AA180" s="16"/>
      <c r="AB180" s="16"/>
      <c r="AC180" s="16"/>
      <c r="AD180" s="16"/>
      <c r="AE180" s="16"/>
      <c r="AF180" s="16"/>
      <c r="AG180" s="16"/>
      <c r="AH180" s="16"/>
    </row>
    <row r="181" spans="1:34" x14ac:dyDescent="0.25">
      <c r="B181">
        <v>14</v>
      </c>
      <c r="C181" t="s">
        <v>28</v>
      </c>
      <c r="D181">
        <v>24</v>
      </c>
      <c r="W181" s="17">
        <v>1193684.77</v>
      </c>
      <c r="X181" t="s">
        <v>79</v>
      </c>
    </row>
    <row r="182" spans="1:34" x14ac:dyDescent="0.25">
      <c r="A182" s="16">
        <v>1</v>
      </c>
      <c r="B182" s="16">
        <v>2</v>
      </c>
      <c r="C182" s="16" t="s">
        <v>54</v>
      </c>
      <c r="D182" s="16">
        <v>25</v>
      </c>
      <c r="E182" s="16" t="s">
        <v>80</v>
      </c>
      <c r="F182" s="16">
        <v>0</v>
      </c>
      <c r="G182" s="16">
        <v>0</v>
      </c>
      <c r="H182" s="16">
        <v>0</v>
      </c>
      <c r="I182" s="16">
        <v>0</v>
      </c>
      <c r="J182" s="16">
        <v>43</v>
      </c>
      <c r="K182" s="16">
        <v>1484594.07</v>
      </c>
      <c r="L182" s="16">
        <v>43</v>
      </c>
      <c r="M182" s="16">
        <v>1484594.07</v>
      </c>
      <c r="N182" s="16">
        <v>0</v>
      </c>
      <c r="O182" s="16">
        <v>0</v>
      </c>
      <c r="P182" s="16">
        <v>1</v>
      </c>
      <c r="Q182" s="16">
        <v>80691.649999999994</v>
      </c>
      <c r="R182" s="16">
        <v>0</v>
      </c>
      <c r="S182" s="16">
        <v>0</v>
      </c>
      <c r="T182" s="16">
        <v>41</v>
      </c>
      <c r="U182" s="16">
        <v>1295175.27</v>
      </c>
      <c r="V182" s="16">
        <v>41</v>
      </c>
      <c r="W182" s="16">
        <v>1295175.27</v>
      </c>
      <c r="X182" s="16"/>
      <c r="Y182" s="16"/>
      <c r="Z182" s="16"/>
      <c r="AA182" s="16"/>
      <c r="AB182" s="16"/>
      <c r="AC182" s="16"/>
      <c r="AD182" s="16"/>
      <c r="AE182" s="16"/>
      <c r="AF182" s="16"/>
      <c r="AG182" s="16"/>
      <c r="AH182" s="16"/>
    </row>
    <row r="183" spans="1:34" x14ac:dyDescent="0.25">
      <c r="A183" s="16">
        <v>2</v>
      </c>
      <c r="B183" s="16">
        <v>5</v>
      </c>
      <c r="C183" s="16" t="s">
        <v>71</v>
      </c>
      <c r="D183" s="16">
        <v>25</v>
      </c>
      <c r="E183" s="16" t="s">
        <v>80</v>
      </c>
      <c r="F183" s="16">
        <v>2</v>
      </c>
      <c r="G183" s="16">
        <v>71780</v>
      </c>
      <c r="H183" s="16">
        <v>2</v>
      </c>
      <c r="I183" s="16">
        <v>71780</v>
      </c>
      <c r="J183" s="16">
        <v>22</v>
      </c>
      <c r="K183" s="16">
        <v>674622.01</v>
      </c>
      <c r="L183" s="16">
        <v>24</v>
      </c>
      <c r="M183" s="16">
        <v>746402.01</v>
      </c>
      <c r="N183" s="16">
        <v>0</v>
      </c>
      <c r="O183" s="16">
        <v>0</v>
      </c>
      <c r="P183" s="16">
        <v>1</v>
      </c>
      <c r="Q183" s="16">
        <v>89633.69</v>
      </c>
      <c r="R183" s="16">
        <v>2</v>
      </c>
      <c r="S183" s="16">
        <v>70765.789999999994</v>
      </c>
      <c r="T183" s="16">
        <v>22</v>
      </c>
      <c r="U183" s="16">
        <v>682071.01</v>
      </c>
      <c r="V183" s="16">
        <v>24</v>
      </c>
      <c r="W183" s="16">
        <v>752836.8</v>
      </c>
      <c r="X183" s="16"/>
      <c r="Y183" s="16"/>
      <c r="Z183" s="16"/>
      <c r="AA183" s="16"/>
      <c r="AB183" s="16"/>
      <c r="AC183" s="16"/>
      <c r="AD183" s="16"/>
      <c r="AE183" s="16"/>
      <c r="AF183" s="16"/>
      <c r="AG183" s="16"/>
      <c r="AH183" s="16"/>
    </row>
    <row r="184" spans="1:34" x14ac:dyDescent="0.25">
      <c r="B184">
        <v>14</v>
      </c>
      <c r="C184" t="s">
        <v>28</v>
      </c>
      <c r="D184">
        <v>25</v>
      </c>
      <c r="W184" s="17">
        <v>2035191</v>
      </c>
      <c r="X184" t="s">
        <v>81</v>
      </c>
    </row>
    <row r="185" spans="1:34" x14ac:dyDescent="0.25">
      <c r="A185" s="16">
        <v>1</v>
      </c>
      <c r="B185" s="16">
        <v>2</v>
      </c>
      <c r="C185" s="16" t="s">
        <v>54</v>
      </c>
      <c r="D185" s="16">
        <v>26</v>
      </c>
      <c r="E185" s="16" t="s">
        <v>82</v>
      </c>
      <c r="F185" s="16">
        <v>0</v>
      </c>
      <c r="G185" s="16">
        <v>0</v>
      </c>
      <c r="H185" s="16">
        <v>0</v>
      </c>
      <c r="I185" s="16">
        <v>0</v>
      </c>
      <c r="J185" s="16">
        <v>31</v>
      </c>
      <c r="K185" s="16">
        <v>1675910.8</v>
      </c>
      <c r="L185" s="16">
        <v>31</v>
      </c>
      <c r="M185" s="16">
        <v>1675910.8</v>
      </c>
      <c r="N185" s="16">
        <v>0</v>
      </c>
      <c r="O185" s="16">
        <v>0</v>
      </c>
      <c r="P185" s="16">
        <v>0</v>
      </c>
      <c r="Q185" s="16">
        <v>0</v>
      </c>
      <c r="R185" s="16">
        <v>0</v>
      </c>
      <c r="S185" s="16">
        <v>0</v>
      </c>
      <c r="T185" s="16">
        <v>30</v>
      </c>
      <c r="U185" s="16">
        <v>1490040.73</v>
      </c>
      <c r="V185" s="16">
        <v>30</v>
      </c>
      <c r="W185" s="16">
        <v>1490040.73</v>
      </c>
      <c r="X185" s="16"/>
      <c r="Y185" s="16"/>
      <c r="Z185" s="16"/>
      <c r="AA185" s="16"/>
      <c r="AB185" s="16"/>
      <c r="AC185" s="16"/>
      <c r="AD185" s="16"/>
      <c r="AE185" s="16"/>
      <c r="AF185" s="16"/>
      <c r="AG185" s="16"/>
      <c r="AH185" s="16"/>
    </row>
    <row r="186" spans="1:34" x14ac:dyDescent="0.25">
      <c r="A186" s="16">
        <v>2</v>
      </c>
      <c r="B186" s="16">
        <v>5</v>
      </c>
      <c r="C186" s="16" t="s">
        <v>71</v>
      </c>
      <c r="D186" s="16">
        <v>26</v>
      </c>
      <c r="E186" s="16" t="s">
        <v>82</v>
      </c>
      <c r="F186" s="16">
        <v>8</v>
      </c>
      <c r="G186" s="16">
        <v>248470</v>
      </c>
      <c r="H186" s="16">
        <v>3</v>
      </c>
      <c r="I186" s="16">
        <v>150000.5</v>
      </c>
      <c r="J186" s="16">
        <v>7</v>
      </c>
      <c r="K186" s="16">
        <v>345536.5</v>
      </c>
      <c r="L186" s="16">
        <v>10</v>
      </c>
      <c r="M186" s="16">
        <v>495537</v>
      </c>
      <c r="N186" s="16">
        <v>0</v>
      </c>
      <c r="O186" s="16">
        <v>0</v>
      </c>
      <c r="P186" s="16">
        <v>0</v>
      </c>
      <c r="Q186" s="16">
        <v>0</v>
      </c>
      <c r="R186" s="16">
        <v>3</v>
      </c>
      <c r="S186" s="16">
        <v>147282.79999999999</v>
      </c>
      <c r="T186" s="16">
        <v>7</v>
      </c>
      <c r="U186" s="16">
        <v>329451.28000000003</v>
      </c>
      <c r="V186" s="16">
        <v>10</v>
      </c>
      <c r="W186" s="16">
        <v>476734.08</v>
      </c>
      <c r="X186" s="16"/>
      <c r="Y186" s="16"/>
      <c r="Z186" s="16"/>
      <c r="AA186" s="16"/>
      <c r="AB186" s="16"/>
      <c r="AC186" s="16"/>
      <c r="AD186" s="16"/>
      <c r="AE186" s="16"/>
      <c r="AF186" s="16"/>
      <c r="AG186" s="16"/>
      <c r="AH186" s="16"/>
    </row>
    <row r="187" spans="1:34" x14ac:dyDescent="0.25">
      <c r="B187">
        <v>14</v>
      </c>
      <c r="C187" t="s">
        <v>28</v>
      </c>
      <c r="D187">
        <v>26</v>
      </c>
      <c r="W187" s="17">
        <v>1588169.11</v>
      </c>
    </row>
    <row r="188" spans="1:34" x14ac:dyDescent="0.25">
      <c r="A188" s="16">
        <v>1</v>
      </c>
      <c r="B188" s="16">
        <v>2</v>
      </c>
      <c r="C188" s="16" t="s">
        <v>54</v>
      </c>
      <c r="D188" s="16">
        <v>27</v>
      </c>
      <c r="E188" s="16" t="s">
        <v>83</v>
      </c>
      <c r="F188" s="16">
        <v>0</v>
      </c>
      <c r="G188" s="16">
        <v>0</v>
      </c>
      <c r="H188" s="16">
        <v>0</v>
      </c>
      <c r="I188" s="16">
        <v>0</v>
      </c>
      <c r="J188" s="16">
        <v>51</v>
      </c>
      <c r="K188" s="16">
        <v>2709026.91</v>
      </c>
      <c r="L188" s="16">
        <v>51</v>
      </c>
      <c r="M188" s="16">
        <v>2709026.91</v>
      </c>
      <c r="N188" s="16">
        <v>0</v>
      </c>
      <c r="O188" s="16">
        <v>0</v>
      </c>
      <c r="P188" s="16">
        <v>0</v>
      </c>
      <c r="Q188" s="16">
        <v>0</v>
      </c>
      <c r="R188" s="16">
        <v>0</v>
      </c>
      <c r="S188" s="16">
        <v>0</v>
      </c>
      <c r="T188" s="16">
        <v>52</v>
      </c>
      <c r="U188" s="16">
        <v>2241239.7799999998</v>
      </c>
      <c r="V188" s="16">
        <v>52</v>
      </c>
      <c r="W188" s="16">
        <v>2241239.7799999998</v>
      </c>
      <c r="X188" s="16"/>
      <c r="Y188" s="16"/>
      <c r="Z188" s="16"/>
      <c r="AA188" s="16"/>
      <c r="AB188" s="16"/>
      <c r="AC188" s="16"/>
      <c r="AD188" s="16"/>
      <c r="AE188" s="16"/>
      <c r="AF188" s="16"/>
      <c r="AG188" s="16"/>
      <c r="AH188" s="16"/>
    </row>
    <row r="189" spans="1:34" x14ac:dyDescent="0.25">
      <c r="A189" s="16">
        <v>2</v>
      </c>
      <c r="B189" s="16">
        <v>5</v>
      </c>
      <c r="C189" s="16" t="s">
        <v>71</v>
      </c>
      <c r="D189" s="16">
        <v>27</v>
      </c>
      <c r="E189" s="16" t="s">
        <v>83</v>
      </c>
      <c r="F189" s="16">
        <v>7</v>
      </c>
      <c r="G189" s="16">
        <v>279102.82</v>
      </c>
      <c r="H189" s="16">
        <v>1</v>
      </c>
      <c r="I189" s="16">
        <v>40161.5</v>
      </c>
      <c r="J189" s="16">
        <v>27</v>
      </c>
      <c r="K189" s="16">
        <v>621397.07999999996</v>
      </c>
      <c r="L189" s="16">
        <v>28</v>
      </c>
      <c r="M189" s="16">
        <v>661558.57999999996</v>
      </c>
      <c r="N189" s="16">
        <v>0</v>
      </c>
      <c r="O189" s="16">
        <v>0</v>
      </c>
      <c r="P189" s="16">
        <v>0</v>
      </c>
      <c r="Q189" s="16">
        <v>0</v>
      </c>
      <c r="R189" s="16">
        <v>1</v>
      </c>
      <c r="S189" s="16">
        <v>38834.699999999997</v>
      </c>
      <c r="T189" s="16">
        <v>27</v>
      </c>
      <c r="U189" s="16">
        <v>549033.46000000008</v>
      </c>
      <c r="V189" s="16">
        <v>28</v>
      </c>
      <c r="W189" s="16">
        <v>587868.16000000003</v>
      </c>
      <c r="X189" s="16"/>
      <c r="Y189" s="16"/>
      <c r="Z189" s="16"/>
      <c r="AA189" s="16"/>
      <c r="AB189" s="16"/>
      <c r="AC189" s="16"/>
      <c r="AD189" s="16"/>
      <c r="AE189" s="16"/>
      <c r="AF189" s="16"/>
      <c r="AG189" s="16"/>
      <c r="AH189" s="16"/>
    </row>
    <row r="190" spans="1:34" ht="240" x14ac:dyDescent="0.25">
      <c r="B190">
        <v>14</v>
      </c>
      <c r="C190" t="s">
        <v>28</v>
      </c>
      <c r="D190">
        <v>27</v>
      </c>
      <c r="W190" s="17">
        <v>1857168.09</v>
      </c>
      <c r="X190" s="18" t="s">
        <v>84</v>
      </c>
    </row>
    <row r="191" spans="1:34" x14ac:dyDescent="0.25">
      <c r="A191" s="16">
        <v>1</v>
      </c>
      <c r="B191" s="16">
        <v>2</v>
      </c>
      <c r="C191" s="16" t="s">
        <v>54</v>
      </c>
      <c r="D191" s="16">
        <v>28</v>
      </c>
      <c r="E191" s="16" t="s">
        <v>85</v>
      </c>
      <c r="F191" s="16">
        <v>0</v>
      </c>
      <c r="G191" s="16">
        <v>0</v>
      </c>
      <c r="H191" s="16">
        <v>0</v>
      </c>
      <c r="I191" s="16">
        <v>0</v>
      </c>
      <c r="J191" s="16">
        <v>75</v>
      </c>
      <c r="K191" s="16">
        <v>2005585.53</v>
      </c>
      <c r="L191" s="16">
        <v>75</v>
      </c>
      <c r="M191" s="16">
        <v>2005585.53</v>
      </c>
      <c r="N191" s="16">
        <v>0</v>
      </c>
      <c r="O191" s="16">
        <v>0</v>
      </c>
      <c r="P191" s="16">
        <v>0</v>
      </c>
      <c r="Q191" s="16">
        <v>0</v>
      </c>
      <c r="R191" s="16">
        <v>0</v>
      </c>
      <c r="S191" s="16">
        <v>0</v>
      </c>
      <c r="T191" s="16">
        <v>76</v>
      </c>
      <c r="U191" s="16">
        <v>1951804.57</v>
      </c>
      <c r="V191" s="16">
        <v>76</v>
      </c>
      <c r="W191" s="16">
        <v>1951804.57</v>
      </c>
      <c r="X191" s="16"/>
      <c r="Y191" s="16"/>
      <c r="Z191" s="16"/>
      <c r="AA191" s="16"/>
      <c r="AB191" s="16"/>
      <c r="AC191" s="16"/>
      <c r="AD191" s="16"/>
      <c r="AE191" s="16"/>
      <c r="AF191" s="16"/>
      <c r="AG191" s="16"/>
      <c r="AH191" s="16"/>
    </row>
    <row r="192" spans="1:34" x14ac:dyDescent="0.25">
      <c r="A192" s="16">
        <v>2</v>
      </c>
      <c r="B192" s="16">
        <v>5</v>
      </c>
      <c r="C192" s="16" t="s">
        <v>71</v>
      </c>
      <c r="D192" s="16">
        <v>28</v>
      </c>
      <c r="E192" s="16" t="s">
        <v>85</v>
      </c>
      <c r="F192" s="16">
        <v>2</v>
      </c>
      <c r="G192" s="16">
        <v>133568.06</v>
      </c>
      <c r="H192" s="16">
        <v>2</v>
      </c>
      <c r="I192" s="16">
        <v>93220</v>
      </c>
      <c r="J192" s="16">
        <v>19</v>
      </c>
      <c r="K192" s="16">
        <v>324813.67</v>
      </c>
      <c r="L192" s="16">
        <v>21</v>
      </c>
      <c r="M192" s="16">
        <v>418033.67</v>
      </c>
      <c r="N192" s="16">
        <v>0</v>
      </c>
      <c r="O192" s="16">
        <v>0</v>
      </c>
      <c r="P192" s="16">
        <v>0</v>
      </c>
      <c r="Q192" s="16">
        <v>0</v>
      </c>
      <c r="R192" s="16">
        <v>2</v>
      </c>
      <c r="S192" s="16">
        <v>93220</v>
      </c>
      <c r="T192" s="16">
        <v>19</v>
      </c>
      <c r="U192" s="16">
        <v>307039.31</v>
      </c>
      <c r="V192" s="16">
        <v>21</v>
      </c>
      <c r="W192" s="16">
        <v>400259.31</v>
      </c>
      <c r="X192" s="16"/>
      <c r="Y192" s="16"/>
      <c r="Z192" s="16"/>
      <c r="AA192" s="16"/>
      <c r="AB192" s="16"/>
      <c r="AC192" s="16"/>
      <c r="AD192" s="16"/>
      <c r="AE192" s="16"/>
      <c r="AF192" s="16"/>
      <c r="AG192" s="16"/>
      <c r="AH192" s="16"/>
    </row>
    <row r="193" spans="1:34" ht="409.5" x14ac:dyDescent="0.25">
      <c r="B193">
        <v>14</v>
      </c>
      <c r="C193" t="s">
        <v>28</v>
      </c>
      <c r="D193">
        <v>28</v>
      </c>
      <c r="W193" s="17">
        <v>1422167.21</v>
      </c>
      <c r="X193" s="18" t="s">
        <v>86</v>
      </c>
    </row>
    <row r="194" spans="1:34" x14ac:dyDescent="0.25">
      <c r="A194" s="16">
        <v>1</v>
      </c>
      <c r="B194" s="16">
        <v>2</v>
      </c>
      <c r="C194" s="16" t="s">
        <v>54</v>
      </c>
      <c r="D194" s="16">
        <v>29</v>
      </c>
      <c r="E194" s="16" t="s">
        <v>87</v>
      </c>
      <c r="F194" s="16">
        <v>0</v>
      </c>
      <c r="G194" s="16">
        <v>0</v>
      </c>
      <c r="H194" s="16">
        <v>0</v>
      </c>
      <c r="I194" s="16">
        <v>0</v>
      </c>
      <c r="J194" s="16">
        <v>30</v>
      </c>
      <c r="K194" s="16">
        <v>2537718.4</v>
      </c>
      <c r="L194" s="16">
        <v>30</v>
      </c>
      <c r="M194" s="16">
        <v>2537718.4</v>
      </c>
      <c r="N194" s="16">
        <v>0</v>
      </c>
      <c r="O194" s="16">
        <v>0</v>
      </c>
      <c r="P194" s="16">
        <v>0</v>
      </c>
      <c r="Q194" s="16">
        <v>0</v>
      </c>
      <c r="R194" s="16">
        <v>0</v>
      </c>
      <c r="S194" s="16">
        <v>0</v>
      </c>
      <c r="T194" s="16">
        <v>30</v>
      </c>
      <c r="U194" s="16">
        <v>2482528.1</v>
      </c>
      <c r="V194" s="16">
        <v>30</v>
      </c>
      <c r="W194" s="16">
        <v>2482528.1</v>
      </c>
      <c r="X194" s="16"/>
      <c r="Y194" s="16"/>
      <c r="Z194" s="16"/>
      <c r="AA194" s="16"/>
      <c r="AB194" s="16"/>
      <c r="AC194" s="16"/>
      <c r="AD194" s="16"/>
      <c r="AE194" s="16"/>
      <c r="AF194" s="16"/>
      <c r="AG194" s="16"/>
      <c r="AH194" s="16"/>
    </row>
    <row r="195" spans="1:34" x14ac:dyDescent="0.25">
      <c r="A195" s="16">
        <v>2</v>
      </c>
      <c r="B195" s="16">
        <v>5</v>
      </c>
      <c r="C195" s="16" t="s">
        <v>71</v>
      </c>
      <c r="D195" s="16">
        <v>29</v>
      </c>
      <c r="E195" s="16" t="s">
        <v>87</v>
      </c>
      <c r="F195" s="16">
        <v>9</v>
      </c>
      <c r="G195" s="16">
        <v>375123.72</v>
      </c>
      <c r="H195" s="16">
        <v>2</v>
      </c>
      <c r="I195" s="16">
        <v>151200</v>
      </c>
      <c r="J195" s="16">
        <v>9</v>
      </c>
      <c r="K195" s="16">
        <v>684081.79999999993</v>
      </c>
      <c r="L195" s="16">
        <v>11</v>
      </c>
      <c r="M195" s="16">
        <v>835281.8</v>
      </c>
      <c r="N195" s="16">
        <v>0</v>
      </c>
      <c r="O195" s="16">
        <v>0</v>
      </c>
      <c r="P195" s="16">
        <v>0</v>
      </c>
      <c r="Q195" s="16">
        <v>0</v>
      </c>
      <c r="R195" s="16">
        <v>2</v>
      </c>
      <c r="S195" s="16">
        <v>151153</v>
      </c>
      <c r="T195" s="16">
        <v>9</v>
      </c>
      <c r="U195" s="16">
        <v>610286.4</v>
      </c>
      <c r="V195" s="16">
        <v>11</v>
      </c>
      <c r="W195" s="16">
        <v>761439.4</v>
      </c>
      <c r="X195" s="16"/>
      <c r="Y195" s="16"/>
      <c r="Z195" s="16"/>
      <c r="AA195" s="16"/>
      <c r="AB195" s="16"/>
      <c r="AC195" s="16"/>
      <c r="AD195" s="16"/>
      <c r="AE195" s="16"/>
      <c r="AF195" s="16"/>
      <c r="AG195" s="16"/>
      <c r="AH195" s="16"/>
    </row>
    <row r="196" spans="1:34" x14ac:dyDescent="0.25">
      <c r="B196">
        <v>14</v>
      </c>
      <c r="C196" t="s">
        <v>28</v>
      </c>
      <c r="D196">
        <v>29</v>
      </c>
      <c r="W196" s="17">
        <v>1585757.75</v>
      </c>
    </row>
    <row r="197" spans="1:34" x14ac:dyDescent="0.25">
      <c r="A197" s="16">
        <v>1</v>
      </c>
      <c r="B197" s="16">
        <v>2</v>
      </c>
      <c r="C197" s="16" t="s">
        <v>54</v>
      </c>
      <c r="D197" s="16">
        <v>30</v>
      </c>
      <c r="E197" s="16" t="s">
        <v>88</v>
      </c>
      <c r="F197" s="16">
        <v>0</v>
      </c>
      <c r="G197" s="16">
        <v>0</v>
      </c>
      <c r="H197" s="16">
        <v>0</v>
      </c>
      <c r="I197" s="16">
        <v>0</v>
      </c>
      <c r="J197" s="16">
        <v>66</v>
      </c>
      <c r="K197" s="16">
        <v>1690905.66</v>
      </c>
      <c r="L197" s="16">
        <v>66</v>
      </c>
      <c r="M197" s="16">
        <v>1690905.66</v>
      </c>
      <c r="N197" s="16">
        <v>0</v>
      </c>
      <c r="O197" s="16">
        <v>0</v>
      </c>
      <c r="P197" s="16">
        <v>0</v>
      </c>
      <c r="Q197" s="16">
        <v>0</v>
      </c>
      <c r="R197" s="16">
        <v>0</v>
      </c>
      <c r="S197" s="16">
        <v>0</v>
      </c>
      <c r="T197" s="16">
        <v>63</v>
      </c>
      <c r="U197" s="16">
        <v>1524020.69</v>
      </c>
      <c r="V197" s="16">
        <v>63</v>
      </c>
      <c r="W197" s="16">
        <v>1524020.69</v>
      </c>
      <c r="X197" s="16"/>
      <c r="Y197" s="16"/>
      <c r="Z197" s="16"/>
      <c r="AA197" s="16"/>
      <c r="AB197" s="16"/>
      <c r="AC197" s="16"/>
      <c r="AD197" s="16"/>
      <c r="AE197" s="16"/>
      <c r="AF197" s="16"/>
      <c r="AG197" s="16"/>
      <c r="AH197" s="16"/>
    </row>
    <row r="198" spans="1:34" x14ac:dyDescent="0.25">
      <c r="A198" s="16">
        <v>2</v>
      </c>
      <c r="B198" s="16">
        <v>5</v>
      </c>
      <c r="C198" s="16" t="s">
        <v>71</v>
      </c>
      <c r="D198" s="16">
        <v>30</v>
      </c>
      <c r="E198" s="16" t="s">
        <v>88</v>
      </c>
      <c r="F198" s="16">
        <v>11</v>
      </c>
      <c r="G198" s="16">
        <v>262570.65999999997</v>
      </c>
      <c r="H198" s="16">
        <v>4</v>
      </c>
      <c r="I198" s="16">
        <v>118496.53</v>
      </c>
      <c r="J198" s="16">
        <v>11</v>
      </c>
      <c r="K198" s="16">
        <v>265357.99</v>
      </c>
      <c r="L198" s="16">
        <v>15</v>
      </c>
      <c r="M198" s="16">
        <v>383854.52</v>
      </c>
      <c r="N198" s="16">
        <v>0</v>
      </c>
      <c r="O198" s="16">
        <v>0</v>
      </c>
      <c r="P198" s="16">
        <v>0</v>
      </c>
      <c r="Q198" s="16">
        <v>0</v>
      </c>
      <c r="R198" s="16">
        <v>4</v>
      </c>
      <c r="S198" s="16">
        <v>110611.84</v>
      </c>
      <c r="T198" s="16">
        <v>12</v>
      </c>
      <c r="U198" s="16">
        <v>229104.13999999998</v>
      </c>
      <c r="V198" s="16">
        <v>16</v>
      </c>
      <c r="W198" s="16">
        <v>339715.98</v>
      </c>
      <c r="X198" s="16"/>
      <c r="Y198" s="16"/>
      <c r="Z198" s="16"/>
      <c r="AA198" s="16"/>
      <c r="AB198" s="16"/>
      <c r="AC198" s="16"/>
      <c r="AD198" s="16"/>
      <c r="AE198" s="16"/>
      <c r="AF198" s="16"/>
      <c r="AG198" s="16"/>
      <c r="AH198" s="16"/>
    </row>
    <row r="199" spans="1:34" x14ac:dyDescent="0.25">
      <c r="B199">
        <v>14</v>
      </c>
      <c r="C199" t="s">
        <v>28</v>
      </c>
      <c r="D199">
        <v>30</v>
      </c>
      <c r="W199" s="17">
        <v>1318800.6100000001</v>
      </c>
      <c r="X199" t="s">
        <v>89</v>
      </c>
    </row>
    <row r="200" spans="1:34" x14ac:dyDescent="0.25">
      <c r="A200" s="16">
        <v>1</v>
      </c>
      <c r="B200" s="16">
        <v>2</v>
      </c>
      <c r="C200" s="16" t="s">
        <v>54</v>
      </c>
      <c r="D200" s="16">
        <v>31</v>
      </c>
      <c r="E200" s="16" t="s">
        <v>90</v>
      </c>
      <c r="F200" s="16">
        <v>0</v>
      </c>
      <c r="G200" s="16">
        <v>0</v>
      </c>
      <c r="H200" s="16">
        <v>0</v>
      </c>
      <c r="I200" s="16">
        <v>0</v>
      </c>
      <c r="J200" s="16">
        <v>28</v>
      </c>
      <c r="K200" s="16">
        <v>1537584.72</v>
      </c>
      <c r="L200" s="16">
        <v>28</v>
      </c>
      <c r="M200" s="16">
        <v>1537584.72</v>
      </c>
      <c r="N200" s="16">
        <v>0</v>
      </c>
      <c r="O200" s="16">
        <v>0</v>
      </c>
      <c r="P200" s="16">
        <v>1</v>
      </c>
      <c r="Q200" s="16">
        <v>29552</v>
      </c>
      <c r="R200" s="16">
        <v>0</v>
      </c>
      <c r="S200" s="16">
        <v>0</v>
      </c>
      <c r="T200" s="16">
        <v>27</v>
      </c>
      <c r="U200" s="16">
        <v>1408814.49</v>
      </c>
      <c r="V200" s="16">
        <v>27</v>
      </c>
      <c r="W200" s="16">
        <v>1408814.49</v>
      </c>
      <c r="X200" s="16"/>
      <c r="Y200" s="16"/>
      <c r="Z200" s="16"/>
      <c r="AA200" s="16"/>
      <c r="AB200" s="16"/>
      <c r="AC200" s="16"/>
      <c r="AD200" s="16"/>
      <c r="AE200" s="16"/>
      <c r="AF200" s="16"/>
      <c r="AG200" s="16"/>
      <c r="AH200" s="16"/>
    </row>
    <row r="201" spans="1:34" x14ac:dyDescent="0.25">
      <c r="A201" s="16">
        <v>2</v>
      </c>
      <c r="B201" s="16">
        <v>5</v>
      </c>
      <c r="C201" s="16" t="s">
        <v>71</v>
      </c>
      <c r="D201" s="16">
        <v>31</v>
      </c>
      <c r="E201" s="16" t="s">
        <v>90</v>
      </c>
      <c r="F201" s="16">
        <v>10</v>
      </c>
      <c r="G201" s="16">
        <v>381077.88</v>
      </c>
      <c r="H201" s="16">
        <v>2</v>
      </c>
      <c r="I201" s="16">
        <v>46614.5</v>
      </c>
      <c r="J201" s="16">
        <v>13</v>
      </c>
      <c r="K201" s="16">
        <v>646029.23</v>
      </c>
      <c r="L201" s="16">
        <v>15</v>
      </c>
      <c r="M201" s="16">
        <v>692643.73</v>
      </c>
      <c r="N201" s="16">
        <v>0</v>
      </c>
      <c r="O201" s="16">
        <v>0</v>
      </c>
      <c r="P201" s="16">
        <v>0</v>
      </c>
      <c r="Q201" s="16">
        <v>0</v>
      </c>
      <c r="R201" s="16">
        <v>2</v>
      </c>
      <c r="S201" s="16">
        <v>45399.35</v>
      </c>
      <c r="T201" s="16">
        <v>13</v>
      </c>
      <c r="U201" s="16">
        <v>512669.69</v>
      </c>
      <c r="V201" s="16">
        <v>15</v>
      </c>
      <c r="W201" s="16">
        <v>558069.04</v>
      </c>
      <c r="X201" s="16"/>
      <c r="Y201" s="16"/>
      <c r="Z201" s="16"/>
      <c r="AA201" s="16"/>
      <c r="AB201" s="16"/>
      <c r="AC201" s="16"/>
      <c r="AD201" s="16"/>
      <c r="AE201" s="16"/>
      <c r="AF201" s="16"/>
      <c r="AG201" s="16"/>
      <c r="AH201" s="16"/>
    </row>
    <row r="202" spans="1:34" x14ac:dyDescent="0.25">
      <c r="B202">
        <v>14</v>
      </c>
      <c r="C202" t="s">
        <v>28</v>
      </c>
      <c r="D202">
        <v>31</v>
      </c>
      <c r="W202" s="17">
        <v>2401085.66</v>
      </c>
    </row>
    <row r="203" spans="1:34" x14ac:dyDescent="0.25">
      <c r="A203" s="16">
        <v>1</v>
      </c>
      <c r="B203" s="16">
        <v>2</v>
      </c>
      <c r="C203" s="16" t="s">
        <v>54</v>
      </c>
      <c r="D203" s="16">
        <v>32</v>
      </c>
      <c r="E203" s="16" t="s">
        <v>91</v>
      </c>
      <c r="F203" s="16">
        <v>0</v>
      </c>
      <c r="G203" s="16">
        <v>0</v>
      </c>
      <c r="H203" s="16">
        <v>0</v>
      </c>
      <c r="I203" s="16">
        <v>0</v>
      </c>
      <c r="J203" s="16">
        <v>45</v>
      </c>
      <c r="K203" s="16">
        <v>1338315.24</v>
      </c>
      <c r="L203" s="16">
        <v>45</v>
      </c>
      <c r="M203" s="16">
        <v>1338315.24</v>
      </c>
      <c r="N203" s="16">
        <v>0</v>
      </c>
      <c r="O203" s="16">
        <v>0</v>
      </c>
      <c r="P203" s="16">
        <v>0</v>
      </c>
      <c r="Q203" s="16">
        <v>0</v>
      </c>
      <c r="R203" s="16">
        <v>0</v>
      </c>
      <c r="S203" s="16">
        <v>0</v>
      </c>
      <c r="T203" s="16">
        <v>44</v>
      </c>
      <c r="U203" s="16">
        <v>1193886.43</v>
      </c>
      <c r="V203" s="16">
        <v>44</v>
      </c>
      <c r="W203" s="16">
        <v>1193886.43</v>
      </c>
      <c r="X203" s="16"/>
      <c r="Y203" s="16"/>
      <c r="Z203" s="16"/>
      <c r="AA203" s="16"/>
      <c r="AB203" s="16"/>
      <c r="AC203" s="16"/>
      <c r="AD203" s="16"/>
      <c r="AE203" s="16"/>
      <c r="AF203" s="16"/>
      <c r="AG203" s="16"/>
      <c r="AH203" s="16"/>
    </row>
    <row r="204" spans="1:34" x14ac:dyDescent="0.25">
      <c r="A204" s="16">
        <v>2</v>
      </c>
      <c r="B204" s="16">
        <v>5</v>
      </c>
      <c r="C204" s="16" t="s">
        <v>71</v>
      </c>
      <c r="D204" s="16">
        <v>32</v>
      </c>
      <c r="E204" s="16" t="s">
        <v>91</v>
      </c>
      <c r="F204" s="16">
        <v>8</v>
      </c>
      <c r="G204" s="16">
        <v>241541.28</v>
      </c>
      <c r="H204" s="16">
        <v>2</v>
      </c>
      <c r="I204" s="16">
        <v>73673.14</v>
      </c>
      <c r="J204" s="16">
        <v>18</v>
      </c>
      <c r="K204" s="16">
        <v>1272007.3899999999</v>
      </c>
      <c r="L204" s="16">
        <v>20</v>
      </c>
      <c r="M204" s="16">
        <v>1345680.53</v>
      </c>
      <c r="N204" s="16">
        <v>0</v>
      </c>
      <c r="O204" s="16">
        <v>0</v>
      </c>
      <c r="P204" s="16">
        <v>0</v>
      </c>
      <c r="Q204" s="16">
        <v>0</v>
      </c>
      <c r="R204" s="16">
        <v>2</v>
      </c>
      <c r="S204" s="16">
        <v>73673.14</v>
      </c>
      <c r="T204" s="16">
        <v>18</v>
      </c>
      <c r="U204" s="16">
        <v>1131778.8999999999</v>
      </c>
      <c r="V204" s="16">
        <v>20</v>
      </c>
      <c r="W204" s="16">
        <v>1205452.04</v>
      </c>
      <c r="X204" s="16"/>
      <c r="Y204" s="16"/>
      <c r="Z204" s="16"/>
      <c r="AA204" s="16"/>
      <c r="AB204" s="16"/>
      <c r="AC204" s="16"/>
      <c r="AD204" s="16"/>
      <c r="AE204" s="16"/>
      <c r="AF204" s="16"/>
      <c r="AG204" s="16"/>
      <c r="AH204" s="16"/>
    </row>
    <row r="205" spans="1:34" ht="409.5" x14ac:dyDescent="0.25">
      <c r="B205">
        <v>14</v>
      </c>
      <c r="C205" t="s">
        <v>28</v>
      </c>
      <c r="D205">
        <v>32</v>
      </c>
      <c r="W205" s="17">
        <v>1620496.27</v>
      </c>
      <c r="X205" s="18" t="s">
        <v>92</v>
      </c>
    </row>
    <row r="206" spans="1:34" x14ac:dyDescent="0.25">
      <c r="A206" s="16">
        <v>1</v>
      </c>
      <c r="B206" s="16">
        <v>2</v>
      </c>
      <c r="C206" s="16" t="s">
        <v>54</v>
      </c>
      <c r="D206" s="16">
        <v>33</v>
      </c>
      <c r="E206" s="16" t="s">
        <v>93</v>
      </c>
      <c r="F206" s="16">
        <v>0</v>
      </c>
      <c r="G206" s="16">
        <v>0</v>
      </c>
      <c r="H206" s="16">
        <v>0</v>
      </c>
      <c r="I206" s="16">
        <v>0</v>
      </c>
      <c r="J206" s="16">
        <v>45</v>
      </c>
      <c r="K206" s="16">
        <v>2109844.7599999998</v>
      </c>
      <c r="L206" s="16">
        <v>45</v>
      </c>
      <c r="M206" s="16">
        <v>2109844.7599999998</v>
      </c>
      <c r="N206" s="16">
        <v>0</v>
      </c>
      <c r="O206" s="16">
        <v>0</v>
      </c>
      <c r="P206" s="16">
        <v>0</v>
      </c>
      <c r="Q206" s="16">
        <v>0</v>
      </c>
      <c r="R206" s="16">
        <v>0</v>
      </c>
      <c r="S206" s="16">
        <v>0</v>
      </c>
      <c r="T206" s="16">
        <v>44</v>
      </c>
      <c r="U206" s="16">
        <v>1686089.2172249998</v>
      </c>
      <c r="V206" s="16">
        <v>44</v>
      </c>
      <c r="W206" s="16">
        <v>1686089.22</v>
      </c>
      <c r="X206" s="16"/>
      <c r="Y206" s="16"/>
      <c r="Z206" s="16"/>
      <c r="AA206" s="16"/>
      <c r="AB206" s="16"/>
      <c r="AC206" s="16"/>
      <c r="AD206" s="16"/>
      <c r="AE206" s="16"/>
      <c r="AF206" s="16"/>
      <c r="AG206" s="16"/>
      <c r="AH206" s="16"/>
    </row>
    <row r="207" spans="1:34" x14ac:dyDescent="0.25">
      <c r="A207" s="16">
        <v>2</v>
      </c>
      <c r="B207" s="16">
        <v>5</v>
      </c>
      <c r="C207" s="16" t="s">
        <v>71</v>
      </c>
      <c r="D207" s="16">
        <v>33</v>
      </c>
      <c r="E207" s="16" t="s">
        <v>93</v>
      </c>
      <c r="F207" s="16">
        <v>10</v>
      </c>
      <c r="G207" s="16">
        <v>325385.57999999996</v>
      </c>
      <c r="H207" s="16">
        <v>3</v>
      </c>
      <c r="I207" s="16">
        <v>136384.48000000001</v>
      </c>
      <c r="J207" s="16">
        <v>5</v>
      </c>
      <c r="K207" s="16">
        <v>329295.42000000004</v>
      </c>
      <c r="L207" s="16">
        <v>8</v>
      </c>
      <c r="M207" s="16">
        <v>465679.9</v>
      </c>
      <c r="N207" s="16">
        <v>0</v>
      </c>
      <c r="O207" s="16">
        <v>0</v>
      </c>
      <c r="P207" s="16">
        <v>0</v>
      </c>
      <c r="Q207" s="16">
        <v>0</v>
      </c>
      <c r="R207" s="16">
        <v>3</v>
      </c>
      <c r="S207" s="16">
        <v>125225.82999999999</v>
      </c>
      <c r="T207" s="16">
        <v>6</v>
      </c>
      <c r="U207" s="16">
        <v>347117.32</v>
      </c>
      <c r="V207" s="16">
        <v>9</v>
      </c>
      <c r="W207" s="16">
        <v>472343.15</v>
      </c>
      <c r="X207" s="16"/>
      <c r="Y207" s="16"/>
      <c r="Z207" s="16"/>
      <c r="AA207" s="16"/>
      <c r="AB207" s="16"/>
      <c r="AC207" s="16"/>
      <c r="AD207" s="16"/>
      <c r="AE207" s="16"/>
      <c r="AF207" s="16"/>
      <c r="AG207" s="16"/>
      <c r="AH207" s="16"/>
    </row>
    <row r="208" spans="1:34" ht="360" x14ac:dyDescent="0.25">
      <c r="B208">
        <v>14</v>
      </c>
      <c r="C208" t="s">
        <v>28</v>
      </c>
      <c r="D208">
        <v>33</v>
      </c>
      <c r="W208" s="17">
        <v>1329205.81</v>
      </c>
      <c r="X208" s="18" t="s">
        <v>94</v>
      </c>
    </row>
    <row r="209" spans="1:34" x14ac:dyDescent="0.25">
      <c r="A209" s="16">
        <v>1</v>
      </c>
      <c r="B209" s="16">
        <v>2</v>
      </c>
      <c r="C209" s="16" t="s">
        <v>54</v>
      </c>
      <c r="D209" s="16">
        <v>34</v>
      </c>
      <c r="E209" s="16" t="s">
        <v>95</v>
      </c>
      <c r="F209" s="16">
        <v>0</v>
      </c>
      <c r="G209" s="16">
        <v>0</v>
      </c>
      <c r="H209" s="16">
        <v>0</v>
      </c>
      <c r="I209" s="16">
        <v>0</v>
      </c>
      <c r="J209" s="16">
        <v>29</v>
      </c>
      <c r="K209" s="16">
        <v>2311324.13</v>
      </c>
      <c r="L209" s="16">
        <v>29</v>
      </c>
      <c r="M209" s="16">
        <v>2311324.13</v>
      </c>
      <c r="N209" s="16">
        <v>0</v>
      </c>
      <c r="O209" s="16">
        <v>0</v>
      </c>
      <c r="P209" s="16">
        <v>0</v>
      </c>
      <c r="Q209" s="16">
        <v>0</v>
      </c>
      <c r="R209" s="16">
        <v>0</v>
      </c>
      <c r="S209" s="16">
        <v>0</v>
      </c>
      <c r="T209" s="16">
        <v>30</v>
      </c>
      <c r="U209" s="16">
        <v>2269058.9700000002</v>
      </c>
      <c r="V209" s="16">
        <v>30</v>
      </c>
      <c r="W209" s="16">
        <v>2269058.9700000002</v>
      </c>
      <c r="X209" s="16"/>
      <c r="Y209" s="16"/>
      <c r="Z209" s="16"/>
      <c r="AA209" s="16"/>
      <c r="AB209" s="16"/>
      <c r="AC209" s="16"/>
      <c r="AD209" s="16"/>
      <c r="AE209" s="16"/>
      <c r="AF209" s="16"/>
      <c r="AG209" s="16"/>
      <c r="AH209" s="16"/>
    </row>
    <row r="210" spans="1:34" x14ac:dyDescent="0.25">
      <c r="A210" s="16">
        <v>2</v>
      </c>
      <c r="B210" s="16">
        <v>5</v>
      </c>
      <c r="C210" s="16" t="s">
        <v>71</v>
      </c>
      <c r="D210" s="16">
        <v>34</v>
      </c>
      <c r="E210" s="16" t="s">
        <v>95</v>
      </c>
      <c r="F210" s="16">
        <v>13</v>
      </c>
      <c r="G210" s="16">
        <v>459372.06</v>
      </c>
      <c r="H210" s="16">
        <v>2</v>
      </c>
      <c r="I210" s="16">
        <v>98777.33</v>
      </c>
      <c r="J210" s="16">
        <v>7</v>
      </c>
      <c r="K210" s="16">
        <v>389836.99</v>
      </c>
      <c r="L210" s="16">
        <v>9</v>
      </c>
      <c r="M210" s="16">
        <v>488614.32</v>
      </c>
      <c r="N210" s="16">
        <v>0</v>
      </c>
      <c r="O210" s="16">
        <v>0</v>
      </c>
      <c r="P210" s="16">
        <v>0</v>
      </c>
      <c r="Q210" s="16">
        <v>0</v>
      </c>
      <c r="R210" s="16">
        <v>2</v>
      </c>
      <c r="S210" s="16">
        <v>80951.45</v>
      </c>
      <c r="T210" s="16">
        <v>8</v>
      </c>
      <c r="U210" s="16">
        <v>359405.39</v>
      </c>
      <c r="V210" s="16">
        <v>10</v>
      </c>
      <c r="W210" s="16">
        <v>440356.84</v>
      </c>
      <c r="X210" s="16"/>
      <c r="Y210" s="16"/>
      <c r="Z210" s="16"/>
      <c r="AA210" s="16"/>
      <c r="AB210" s="16"/>
      <c r="AC210" s="16"/>
      <c r="AD210" s="16"/>
      <c r="AE210" s="16"/>
      <c r="AF210" s="16"/>
      <c r="AG210" s="16"/>
      <c r="AH210" s="16"/>
    </row>
    <row r="211" spans="1:34" ht="409.5" x14ac:dyDescent="0.25">
      <c r="B211">
        <v>14</v>
      </c>
      <c r="C211" t="s">
        <v>28</v>
      </c>
      <c r="D211">
        <v>34</v>
      </c>
      <c r="W211" s="17">
        <v>1576029.84</v>
      </c>
      <c r="X211" s="18" t="s">
        <v>96</v>
      </c>
    </row>
    <row r="212" spans="1:34" x14ac:dyDescent="0.25">
      <c r="A212" s="16">
        <v>1</v>
      </c>
      <c r="B212" s="16">
        <v>2</v>
      </c>
      <c r="C212" s="16" t="s">
        <v>54</v>
      </c>
      <c r="D212" s="16">
        <v>35</v>
      </c>
      <c r="E212" s="16" t="s">
        <v>97</v>
      </c>
      <c r="F212" s="16">
        <v>0</v>
      </c>
      <c r="G212" s="16">
        <v>0</v>
      </c>
      <c r="H212" s="16">
        <v>0</v>
      </c>
      <c r="I212" s="16">
        <v>0</v>
      </c>
      <c r="J212" s="16">
        <v>51</v>
      </c>
      <c r="K212" s="16">
        <v>2838368.6</v>
      </c>
      <c r="L212" s="16">
        <v>51</v>
      </c>
      <c r="M212" s="16">
        <v>2838368.6</v>
      </c>
      <c r="N212" s="16">
        <v>0</v>
      </c>
      <c r="O212" s="16">
        <v>0</v>
      </c>
      <c r="P212" s="16">
        <v>0</v>
      </c>
      <c r="Q212" s="16">
        <v>0</v>
      </c>
      <c r="R212" s="16">
        <v>0</v>
      </c>
      <c r="S212" s="16">
        <v>0</v>
      </c>
      <c r="T212" s="16">
        <v>51</v>
      </c>
      <c r="U212" s="16">
        <v>2514249.19</v>
      </c>
      <c r="V212" s="16">
        <v>51</v>
      </c>
      <c r="W212" s="16">
        <v>2514249.19</v>
      </c>
      <c r="X212" s="16"/>
      <c r="Y212" s="16"/>
      <c r="Z212" s="16"/>
      <c r="AA212" s="16"/>
      <c r="AB212" s="16"/>
      <c r="AC212" s="16"/>
      <c r="AD212" s="16"/>
      <c r="AE212" s="16"/>
      <c r="AF212" s="16"/>
      <c r="AG212" s="16"/>
      <c r="AH212" s="16"/>
    </row>
    <row r="213" spans="1:34" x14ac:dyDescent="0.25">
      <c r="A213" s="16">
        <v>2</v>
      </c>
      <c r="B213" s="16">
        <v>5</v>
      </c>
      <c r="C213" s="16" t="s">
        <v>71</v>
      </c>
      <c r="D213" s="16">
        <v>35</v>
      </c>
      <c r="E213" s="16" t="s">
        <v>97</v>
      </c>
      <c r="F213" s="16">
        <v>12</v>
      </c>
      <c r="G213" s="16">
        <v>460644.5</v>
      </c>
      <c r="H213" s="16">
        <v>5</v>
      </c>
      <c r="I213" s="16">
        <v>199900.37</v>
      </c>
      <c r="J213" s="16">
        <v>12</v>
      </c>
      <c r="K213" s="16">
        <v>384720.53</v>
      </c>
      <c r="L213" s="16">
        <v>17</v>
      </c>
      <c r="M213" s="16">
        <v>584620.9</v>
      </c>
      <c r="N213" s="16">
        <v>0</v>
      </c>
      <c r="O213" s="16">
        <v>0</v>
      </c>
      <c r="P213" s="16">
        <v>0</v>
      </c>
      <c r="Q213" s="16">
        <v>0</v>
      </c>
      <c r="R213" s="16">
        <v>5</v>
      </c>
      <c r="S213" s="16">
        <v>195399.88</v>
      </c>
      <c r="T213" s="16">
        <v>12</v>
      </c>
      <c r="U213" s="16">
        <v>344322.01</v>
      </c>
      <c r="V213" s="16">
        <v>17</v>
      </c>
      <c r="W213" s="16">
        <v>539721.89</v>
      </c>
      <c r="X213" s="16"/>
      <c r="Y213" s="16"/>
      <c r="Z213" s="16"/>
      <c r="AA213" s="16"/>
      <c r="AB213" s="16"/>
      <c r="AC213" s="16"/>
      <c r="AD213" s="16"/>
      <c r="AE213" s="16"/>
      <c r="AF213" s="16"/>
      <c r="AG213" s="16"/>
      <c r="AH213" s="16"/>
    </row>
    <row r="214" spans="1:34" x14ac:dyDescent="0.25">
      <c r="B214">
        <v>14</v>
      </c>
      <c r="C214" t="s">
        <v>28</v>
      </c>
      <c r="D214">
        <v>35</v>
      </c>
      <c r="W214" s="17">
        <v>2484986.5299999998</v>
      </c>
    </row>
    <row r="215" spans="1:34" x14ac:dyDescent="0.25">
      <c r="A215" s="16">
        <v>1</v>
      </c>
      <c r="B215" s="16">
        <v>2</v>
      </c>
      <c r="C215" s="16" t="s">
        <v>54</v>
      </c>
      <c r="D215" s="16">
        <v>36</v>
      </c>
      <c r="E215" s="16" t="s">
        <v>98</v>
      </c>
      <c r="F215" s="16">
        <v>0</v>
      </c>
      <c r="G215" s="16">
        <v>0</v>
      </c>
      <c r="H215" s="16">
        <v>0</v>
      </c>
      <c r="I215" s="16">
        <v>0</v>
      </c>
      <c r="J215" s="16">
        <v>41</v>
      </c>
      <c r="K215" s="16">
        <v>1601098.51</v>
      </c>
      <c r="L215" s="16">
        <v>41</v>
      </c>
      <c r="M215" s="16">
        <v>1601098.51</v>
      </c>
      <c r="N215" s="16">
        <v>0</v>
      </c>
      <c r="O215" s="16">
        <v>0</v>
      </c>
      <c r="P215" s="16">
        <v>0</v>
      </c>
      <c r="Q215" s="16">
        <v>0</v>
      </c>
      <c r="R215" s="16">
        <v>0</v>
      </c>
      <c r="S215" s="16">
        <v>0</v>
      </c>
      <c r="T215" s="16">
        <v>46</v>
      </c>
      <c r="U215" s="16">
        <v>1960614.72</v>
      </c>
      <c r="V215" s="16">
        <v>46</v>
      </c>
      <c r="W215" s="16">
        <v>1960614.72</v>
      </c>
      <c r="X215" s="16"/>
      <c r="Y215" s="16"/>
      <c r="Z215" s="16"/>
      <c r="AA215" s="16"/>
      <c r="AB215" s="16"/>
      <c r="AC215" s="16"/>
      <c r="AD215" s="16"/>
      <c r="AE215" s="16"/>
      <c r="AF215" s="16"/>
      <c r="AG215" s="16"/>
      <c r="AH215" s="16"/>
    </row>
    <row r="216" spans="1:34" x14ac:dyDescent="0.25">
      <c r="A216" s="16">
        <v>2</v>
      </c>
      <c r="B216" s="16">
        <v>5</v>
      </c>
      <c r="C216" s="16" t="s">
        <v>71</v>
      </c>
      <c r="D216" s="16">
        <v>36</v>
      </c>
      <c r="E216" s="16" t="s">
        <v>98</v>
      </c>
      <c r="F216" s="16">
        <v>0</v>
      </c>
      <c r="G216" s="16">
        <v>0</v>
      </c>
      <c r="H216" s="16">
        <v>0</v>
      </c>
      <c r="I216" s="16">
        <v>0</v>
      </c>
      <c r="J216" s="16">
        <v>11</v>
      </c>
      <c r="K216" s="16">
        <v>433540.72</v>
      </c>
      <c r="L216" s="16">
        <v>11</v>
      </c>
      <c r="M216" s="16">
        <v>433540.72</v>
      </c>
      <c r="N216" s="16">
        <v>0</v>
      </c>
      <c r="O216" s="16">
        <v>0</v>
      </c>
      <c r="P216" s="16">
        <v>0</v>
      </c>
      <c r="Q216" s="16">
        <v>0</v>
      </c>
      <c r="R216" s="16">
        <v>0</v>
      </c>
      <c r="S216" s="16">
        <v>0</v>
      </c>
      <c r="T216" s="16">
        <v>12</v>
      </c>
      <c r="U216" s="16">
        <v>469943.14</v>
      </c>
      <c r="V216" s="16">
        <v>12</v>
      </c>
      <c r="W216" s="16">
        <v>469943.14</v>
      </c>
      <c r="X216" s="16"/>
      <c r="Y216" s="16"/>
      <c r="Z216" s="16"/>
      <c r="AA216" s="16"/>
      <c r="AB216" s="16"/>
      <c r="AC216" s="16"/>
      <c r="AD216" s="16"/>
      <c r="AE216" s="16"/>
      <c r="AF216" s="16"/>
      <c r="AG216" s="16"/>
      <c r="AH216" s="16"/>
    </row>
    <row r="217" spans="1:34" ht="409.5" x14ac:dyDescent="0.25">
      <c r="B217">
        <v>14</v>
      </c>
      <c r="C217" t="s">
        <v>28</v>
      </c>
      <c r="D217">
        <v>36</v>
      </c>
      <c r="W217" s="17">
        <v>1527482.56</v>
      </c>
      <c r="X217" s="18" t="s">
        <v>99</v>
      </c>
    </row>
    <row r="218" spans="1:34" x14ac:dyDescent="0.25">
      <c r="A218" s="16">
        <v>1</v>
      </c>
      <c r="B218" s="16">
        <v>3</v>
      </c>
      <c r="C218" s="16" t="s">
        <v>30</v>
      </c>
      <c r="D218" s="16">
        <v>11</v>
      </c>
      <c r="E218" s="16" t="s">
        <v>62</v>
      </c>
      <c r="F218" s="16">
        <v>1</v>
      </c>
      <c r="G218" s="16">
        <v>36949.199999999997</v>
      </c>
      <c r="H218" s="16">
        <v>0</v>
      </c>
      <c r="I218" s="16">
        <v>0</v>
      </c>
      <c r="J218" s="16">
        <v>3</v>
      </c>
      <c r="K218" s="16">
        <v>126209.05</v>
      </c>
      <c r="L218" s="16">
        <v>3</v>
      </c>
      <c r="M218" s="16">
        <v>126209.05</v>
      </c>
      <c r="N218" s="16">
        <v>0</v>
      </c>
      <c r="O218" s="16">
        <v>0</v>
      </c>
      <c r="P218" s="16">
        <v>0</v>
      </c>
      <c r="Q218" s="16">
        <v>0</v>
      </c>
      <c r="R218" s="16">
        <v>0</v>
      </c>
      <c r="S218" s="16">
        <v>0</v>
      </c>
      <c r="T218" s="16">
        <v>4</v>
      </c>
      <c r="U218" s="16">
        <v>132118.71000000002</v>
      </c>
      <c r="V218" s="16">
        <v>4</v>
      </c>
      <c r="W218" s="16">
        <v>132118.71</v>
      </c>
      <c r="X218" s="16"/>
      <c r="Y218" s="16"/>
      <c r="Z218" s="16"/>
      <c r="AA218" s="16"/>
      <c r="AB218" s="16"/>
      <c r="AC218" s="16"/>
      <c r="AD218" s="16"/>
      <c r="AE218" s="16"/>
      <c r="AF218" s="16"/>
      <c r="AG218" s="16"/>
      <c r="AH218" s="16"/>
    </row>
    <row r="219" spans="1:34" x14ac:dyDescent="0.25">
      <c r="A219" s="16">
        <v>2</v>
      </c>
      <c r="B219" s="16">
        <v>4</v>
      </c>
      <c r="C219" s="16" t="s">
        <v>32</v>
      </c>
      <c r="D219" s="16">
        <v>11</v>
      </c>
      <c r="E219" s="16" t="s">
        <v>62</v>
      </c>
      <c r="F219" s="16">
        <v>16</v>
      </c>
      <c r="G219" s="16">
        <v>604297.9</v>
      </c>
      <c r="H219" s="16">
        <v>13</v>
      </c>
      <c r="I219" s="16">
        <v>473934.75</v>
      </c>
      <c r="J219" s="16">
        <v>1</v>
      </c>
      <c r="K219" s="16">
        <v>13000</v>
      </c>
      <c r="L219" s="16">
        <v>14</v>
      </c>
      <c r="M219" s="16">
        <v>486934.75</v>
      </c>
      <c r="N219" s="16">
        <v>0</v>
      </c>
      <c r="O219" s="16">
        <v>0</v>
      </c>
      <c r="P219" s="16">
        <v>0</v>
      </c>
      <c r="Q219" s="16">
        <v>0</v>
      </c>
      <c r="R219" s="16">
        <v>13</v>
      </c>
      <c r="S219" s="16">
        <v>466935.28</v>
      </c>
      <c r="T219" s="16">
        <v>1</v>
      </c>
      <c r="U219" s="16">
        <v>12297.64</v>
      </c>
      <c r="V219" s="16">
        <v>14</v>
      </c>
      <c r="W219" s="16">
        <v>479232.92</v>
      </c>
      <c r="X219" s="16"/>
      <c r="Y219" s="16"/>
      <c r="Z219" s="16"/>
      <c r="AA219" s="16"/>
      <c r="AB219" s="16"/>
      <c r="AC219" s="16"/>
      <c r="AD219" s="16"/>
      <c r="AE219" s="16"/>
      <c r="AF219" s="16"/>
      <c r="AG219" s="16"/>
      <c r="AH219" s="16"/>
    </row>
    <row r="220" spans="1:34" x14ac:dyDescent="0.25">
      <c r="A220" s="16">
        <v>3</v>
      </c>
      <c r="B220" s="16">
        <v>6</v>
      </c>
      <c r="C220" s="16" t="s">
        <v>33</v>
      </c>
      <c r="D220" s="16">
        <v>11</v>
      </c>
      <c r="E220" s="16" t="s">
        <v>62</v>
      </c>
      <c r="F220" s="16">
        <v>87</v>
      </c>
      <c r="G220" s="16">
        <v>3976517.9000000004</v>
      </c>
      <c r="H220" s="16">
        <v>48</v>
      </c>
      <c r="I220" s="16">
        <v>1978515.9</v>
      </c>
      <c r="J220" s="16">
        <v>6</v>
      </c>
      <c r="K220" s="16">
        <v>243000</v>
      </c>
      <c r="L220" s="16">
        <v>54</v>
      </c>
      <c r="M220" s="16">
        <v>2221515.9</v>
      </c>
      <c r="N220" s="16">
        <v>0</v>
      </c>
      <c r="O220" s="16">
        <v>0</v>
      </c>
      <c r="P220" s="16">
        <v>0</v>
      </c>
      <c r="Q220" s="16">
        <v>0</v>
      </c>
      <c r="R220" s="16">
        <v>48</v>
      </c>
      <c r="S220" s="16">
        <v>1878441.54</v>
      </c>
      <c r="T220" s="16">
        <v>7</v>
      </c>
      <c r="U220" s="16">
        <v>261364.78</v>
      </c>
      <c r="V220" s="16">
        <v>55</v>
      </c>
      <c r="W220" s="16">
        <v>2139806.3199999998</v>
      </c>
      <c r="X220" s="16"/>
      <c r="Y220" s="16"/>
      <c r="Z220" s="16"/>
      <c r="AA220" s="16"/>
      <c r="AB220" s="16"/>
      <c r="AC220" s="16"/>
      <c r="AD220" s="16"/>
      <c r="AE220" s="16"/>
      <c r="AF220" s="16"/>
      <c r="AG220" s="16"/>
      <c r="AH220" s="16"/>
    </row>
    <row r="221" spans="1:34" x14ac:dyDescent="0.25">
      <c r="A221" s="16">
        <v>4</v>
      </c>
      <c r="B221" s="16">
        <v>8</v>
      </c>
      <c r="C221" s="16" t="s">
        <v>26</v>
      </c>
      <c r="D221" s="16">
        <v>11</v>
      </c>
      <c r="E221" s="16" t="s">
        <v>62</v>
      </c>
      <c r="F221" s="16">
        <v>0</v>
      </c>
      <c r="G221" s="16">
        <v>0</v>
      </c>
      <c r="H221" s="16">
        <v>0</v>
      </c>
      <c r="I221" s="16">
        <v>0</v>
      </c>
      <c r="J221" s="16">
        <v>45</v>
      </c>
      <c r="K221" s="16">
        <v>548272.48</v>
      </c>
      <c r="L221" s="16">
        <v>45</v>
      </c>
      <c r="M221" s="16">
        <v>548272.48</v>
      </c>
      <c r="N221" s="16">
        <v>0</v>
      </c>
      <c r="O221" s="16">
        <v>0</v>
      </c>
      <c r="P221" s="16">
        <v>0</v>
      </c>
      <c r="Q221" s="16">
        <v>0</v>
      </c>
      <c r="R221" s="16">
        <v>0</v>
      </c>
      <c r="S221" s="16">
        <v>0</v>
      </c>
      <c r="T221" s="16">
        <v>41</v>
      </c>
      <c r="U221" s="16">
        <v>407420.92</v>
      </c>
      <c r="V221" s="16">
        <v>41</v>
      </c>
      <c r="W221" s="16">
        <v>407420.92</v>
      </c>
      <c r="X221" s="16"/>
      <c r="Y221" s="16"/>
      <c r="Z221" s="16"/>
      <c r="AA221" s="16"/>
      <c r="AB221" s="16"/>
      <c r="AC221" s="16"/>
      <c r="AD221" s="16"/>
      <c r="AE221" s="16"/>
      <c r="AF221" s="16"/>
      <c r="AG221" s="16"/>
      <c r="AH221" s="16"/>
    </row>
    <row r="222" spans="1:34" x14ac:dyDescent="0.25">
      <c r="A222" s="16">
        <v>5</v>
      </c>
      <c r="B222" s="16">
        <v>9</v>
      </c>
      <c r="C222" s="16" t="s">
        <v>35</v>
      </c>
      <c r="D222" s="16">
        <v>11</v>
      </c>
      <c r="E222" s="16" t="s">
        <v>62</v>
      </c>
      <c r="F222" s="16">
        <v>12</v>
      </c>
      <c r="G222" s="16">
        <v>576738.49</v>
      </c>
      <c r="H222" s="16">
        <v>6</v>
      </c>
      <c r="I222" s="16">
        <v>235302.03000000003</v>
      </c>
      <c r="J222" s="16">
        <v>4</v>
      </c>
      <c r="K222" s="16">
        <v>217000</v>
      </c>
      <c r="L222" s="16">
        <v>10</v>
      </c>
      <c r="M222" s="16">
        <v>452302.03</v>
      </c>
      <c r="N222" s="16">
        <v>0</v>
      </c>
      <c r="O222" s="16">
        <v>0</v>
      </c>
      <c r="P222" s="16">
        <v>0</v>
      </c>
      <c r="Q222" s="16">
        <v>0</v>
      </c>
      <c r="R222" s="16">
        <v>6</v>
      </c>
      <c r="S222" s="16">
        <v>204272.56</v>
      </c>
      <c r="T222" s="16">
        <v>3</v>
      </c>
      <c r="U222" s="16">
        <v>163829.79</v>
      </c>
      <c r="V222" s="16">
        <v>9</v>
      </c>
      <c r="W222" s="16">
        <v>368102.35</v>
      </c>
      <c r="X222" s="16"/>
      <c r="Y222" s="16"/>
      <c r="Z222" s="16"/>
      <c r="AA222" s="16"/>
      <c r="AB222" s="16"/>
      <c r="AC222" s="16"/>
      <c r="AD222" s="16"/>
      <c r="AE222" s="16"/>
      <c r="AF222" s="16"/>
      <c r="AG222" s="16"/>
      <c r="AH222" s="16"/>
    </row>
    <row r="223" spans="1:34" x14ac:dyDescent="0.25">
      <c r="A223" s="16">
        <v>6</v>
      </c>
      <c r="B223" s="16">
        <v>10</v>
      </c>
      <c r="C223" s="16" t="s">
        <v>36</v>
      </c>
      <c r="D223" s="16">
        <v>11</v>
      </c>
      <c r="E223" s="16" t="s">
        <v>62</v>
      </c>
      <c r="F223" s="16">
        <v>19</v>
      </c>
      <c r="G223" s="16">
        <v>653074.22</v>
      </c>
      <c r="H223" s="16">
        <v>9</v>
      </c>
      <c r="I223" s="16">
        <v>177871.69</v>
      </c>
      <c r="J223" s="16">
        <v>7</v>
      </c>
      <c r="K223" s="16">
        <v>629880</v>
      </c>
      <c r="L223" s="16">
        <v>16</v>
      </c>
      <c r="M223" s="16">
        <v>807751.69</v>
      </c>
      <c r="N223" s="16">
        <v>0</v>
      </c>
      <c r="O223" s="16">
        <v>0</v>
      </c>
      <c r="P223" s="16">
        <v>0</v>
      </c>
      <c r="Q223" s="16">
        <v>0</v>
      </c>
      <c r="R223" s="16">
        <v>9</v>
      </c>
      <c r="S223" s="16">
        <v>153773.57</v>
      </c>
      <c r="T223" s="16">
        <v>7</v>
      </c>
      <c r="U223" s="16">
        <v>626790.41</v>
      </c>
      <c r="V223" s="16">
        <v>16</v>
      </c>
      <c r="W223" s="16">
        <v>780563.98</v>
      </c>
      <c r="X223" s="16"/>
      <c r="Y223" s="16"/>
      <c r="Z223" s="16"/>
      <c r="AA223" s="16"/>
      <c r="AB223" s="16"/>
      <c r="AC223" s="16"/>
      <c r="AD223" s="16"/>
      <c r="AE223" s="16"/>
      <c r="AF223" s="16"/>
      <c r="AG223" s="16"/>
      <c r="AH223" s="16"/>
    </row>
    <row r="224" spans="1:34" x14ac:dyDescent="0.25">
      <c r="A224" s="16">
        <v>7</v>
      </c>
      <c r="B224" s="16">
        <v>11</v>
      </c>
      <c r="C224" s="16" t="s">
        <v>37</v>
      </c>
      <c r="D224" s="16">
        <v>11</v>
      </c>
      <c r="E224" s="16" t="s">
        <v>62</v>
      </c>
      <c r="F224" s="16">
        <v>45</v>
      </c>
      <c r="G224" s="16">
        <v>1317153.06</v>
      </c>
      <c r="H224" s="16">
        <v>23</v>
      </c>
      <c r="I224" s="16">
        <v>550741.15999999992</v>
      </c>
      <c r="J224" s="16">
        <v>0</v>
      </c>
      <c r="K224" s="16">
        <v>0</v>
      </c>
      <c r="L224" s="16">
        <v>23</v>
      </c>
      <c r="M224" s="16">
        <v>550741.16</v>
      </c>
      <c r="N224" s="16">
        <v>0</v>
      </c>
      <c r="O224" s="16">
        <v>0</v>
      </c>
      <c r="P224" s="16">
        <v>0</v>
      </c>
      <c r="Q224" s="16">
        <v>0</v>
      </c>
      <c r="R224" s="16">
        <v>23</v>
      </c>
      <c r="S224" s="16">
        <v>505153.24</v>
      </c>
      <c r="T224" s="16">
        <v>0</v>
      </c>
      <c r="U224" s="16">
        <v>0</v>
      </c>
      <c r="V224" s="16">
        <v>23</v>
      </c>
      <c r="W224" s="16">
        <v>505153.24</v>
      </c>
      <c r="X224" s="16"/>
      <c r="Y224" s="16"/>
      <c r="Z224" s="16"/>
      <c r="AA224" s="16"/>
      <c r="AB224" s="16"/>
      <c r="AC224" s="16"/>
      <c r="AD224" s="16"/>
      <c r="AE224" s="16"/>
      <c r="AF224" s="16"/>
      <c r="AG224" s="16"/>
      <c r="AH224" s="16"/>
    </row>
    <row r="225" spans="1:34" x14ac:dyDescent="0.25">
      <c r="A225" s="16">
        <v>8</v>
      </c>
      <c r="B225" s="16">
        <v>12</v>
      </c>
      <c r="C225" s="16" t="s">
        <v>38</v>
      </c>
      <c r="D225" s="16">
        <v>11</v>
      </c>
      <c r="E225" s="16" t="s">
        <v>62</v>
      </c>
      <c r="F225" s="16">
        <v>9</v>
      </c>
      <c r="G225" s="16">
        <v>204025.73</v>
      </c>
      <c r="H225" s="16">
        <v>2</v>
      </c>
      <c r="I225" s="16">
        <v>60919.9</v>
      </c>
      <c r="J225" s="16">
        <v>0</v>
      </c>
      <c r="K225" s="16">
        <v>0</v>
      </c>
      <c r="L225" s="16">
        <v>2</v>
      </c>
      <c r="M225" s="16">
        <v>60919.9</v>
      </c>
      <c r="N225" s="16">
        <v>0</v>
      </c>
      <c r="O225" s="16">
        <v>0</v>
      </c>
      <c r="P225" s="16">
        <v>0</v>
      </c>
      <c r="Q225" s="16">
        <v>0</v>
      </c>
      <c r="R225" s="16">
        <v>2</v>
      </c>
      <c r="S225" s="16">
        <v>42204.54</v>
      </c>
      <c r="T225" s="16">
        <v>0</v>
      </c>
      <c r="U225" s="16">
        <v>0</v>
      </c>
      <c r="V225" s="16">
        <v>2</v>
      </c>
      <c r="W225" s="16">
        <v>42204.54</v>
      </c>
      <c r="X225" s="16"/>
      <c r="Y225" s="16"/>
      <c r="Z225" s="16"/>
      <c r="AA225" s="16"/>
      <c r="AB225" s="16"/>
      <c r="AC225" s="16"/>
      <c r="AD225" s="16"/>
      <c r="AE225" s="16"/>
      <c r="AF225" s="16"/>
      <c r="AG225" s="16"/>
      <c r="AH225" s="16"/>
    </row>
    <row r="226" spans="1:34" x14ac:dyDescent="0.25">
      <c r="A226" s="16">
        <v>9</v>
      </c>
      <c r="B226" s="16">
        <v>13</v>
      </c>
      <c r="C226" s="16" t="s">
        <v>39</v>
      </c>
      <c r="D226" s="16">
        <v>11</v>
      </c>
      <c r="E226" s="16" t="s">
        <v>62</v>
      </c>
      <c r="F226" s="16">
        <v>31</v>
      </c>
      <c r="G226" s="16">
        <v>695796.85</v>
      </c>
      <c r="H226" s="16">
        <v>9</v>
      </c>
      <c r="I226" s="16">
        <v>199018.32</v>
      </c>
      <c r="J226" s="16">
        <v>4</v>
      </c>
      <c r="K226" s="16">
        <v>167407.59</v>
      </c>
      <c r="L226" s="16">
        <v>13</v>
      </c>
      <c r="M226" s="16">
        <v>366425.91</v>
      </c>
      <c r="N226" s="16">
        <v>0</v>
      </c>
      <c r="O226" s="16">
        <v>0</v>
      </c>
      <c r="P226" s="16">
        <v>0</v>
      </c>
      <c r="Q226" s="16">
        <v>0</v>
      </c>
      <c r="R226" s="16">
        <v>9</v>
      </c>
      <c r="S226" s="16">
        <v>193902</v>
      </c>
      <c r="T226" s="16">
        <v>4</v>
      </c>
      <c r="U226" s="16">
        <v>153058.29</v>
      </c>
      <c r="V226" s="16">
        <v>13</v>
      </c>
      <c r="W226" s="16">
        <v>346960.29</v>
      </c>
      <c r="X226" s="16"/>
      <c r="Y226" s="16"/>
      <c r="Z226" s="16"/>
      <c r="AA226" s="16"/>
      <c r="AB226" s="16"/>
      <c r="AC226" s="16"/>
      <c r="AD226" s="16"/>
      <c r="AE226" s="16"/>
      <c r="AF226" s="16"/>
      <c r="AG226" s="16"/>
      <c r="AH226" s="16"/>
    </row>
    <row r="227" spans="1:34" x14ac:dyDescent="0.25">
      <c r="B227">
        <v>14</v>
      </c>
      <c r="C227" t="s">
        <v>28</v>
      </c>
      <c r="D227">
        <v>11</v>
      </c>
      <c r="W227" s="17">
        <v>2214234.9300000002</v>
      </c>
    </row>
    <row r="228" spans="1:34" x14ac:dyDescent="0.25">
      <c r="A228" s="16">
        <v>1</v>
      </c>
      <c r="B228" s="16">
        <v>2</v>
      </c>
      <c r="C228" s="16" t="s">
        <v>54</v>
      </c>
      <c r="D228" s="16">
        <v>19</v>
      </c>
      <c r="E228" s="16" t="s">
        <v>55</v>
      </c>
      <c r="F228" s="16">
        <v>0</v>
      </c>
      <c r="G228" s="16">
        <v>0</v>
      </c>
      <c r="H228" s="16">
        <v>0</v>
      </c>
      <c r="I228" s="16">
        <v>0</v>
      </c>
      <c r="J228" s="16">
        <v>14</v>
      </c>
      <c r="K228" s="16">
        <v>1950314.7</v>
      </c>
      <c r="L228" s="16">
        <v>14</v>
      </c>
      <c r="M228" s="16">
        <v>1950314.7</v>
      </c>
      <c r="N228" s="16">
        <v>0</v>
      </c>
      <c r="O228" s="16">
        <v>0</v>
      </c>
      <c r="P228" s="16">
        <v>1</v>
      </c>
      <c r="Q228" s="16">
        <v>94000</v>
      </c>
      <c r="R228" s="16">
        <v>0</v>
      </c>
      <c r="S228" s="16">
        <v>0</v>
      </c>
      <c r="T228" s="16">
        <v>13</v>
      </c>
      <c r="U228" s="16">
        <v>1455274.94</v>
      </c>
      <c r="V228" s="16">
        <v>13</v>
      </c>
      <c r="W228" s="16">
        <v>1455274.94</v>
      </c>
      <c r="X228" s="16"/>
      <c r="Y228" s="16"/>
      <c r="Z228" s="16"/>
      <c r="AA228" s="16"/>
      <c r="AB228" s="16"/>
      <c r="AC228" s="16"/>
      <c r="AD228" s="16"/>
      <c r="AE228" s="16"/>
      <c r="AF228" s="16"/>
      <c r="AG228" s="16"/>
      <c r="AH228" s="16"/>
    </row>
    <row r="229" spans="1:34" x14ac:dyDescent="0.25">
      <c r="A229" s="16">
        <v>2</v>
      </c>
      <c r="B229" s="16">
        <v>3</v>
      </c>
      <c r="C229" s="16" t="s">
        <v>30</v>
      </c>
      <c r="D229" s="16">
        <v>19</v>
      </c>
      <c r="E229" s="16" t="s">
        <v>55</v>
      </c>
      <c r="F229" s="16">
        <v>0</v>
      </c>
      <c r="G229" s="16">
        <v>0</v>
      </c>
      <c r="H229" s="16">
        <v>0</v>
      </c>
      <c r="I229" s="16">
        <v>0</v>
      </c>
      <c r="J229" s="16">
        <v>14</v>
      </c>
      <c r="K229" s="16">
        <v>2970532.36</v>
      </c>
      <c r="L229" s="16">
        <v>14</v>
      </c>
      <c r="M229" s="16">
        <v>2970532.36</v>
      </c>
      <c r="N229" s="16">
        <v>0</v>
      </c>
      <c r="O229" s="16">
        <v>0</v>
      </c>
      <c r="P229" s="16">
        <v>4</v>
      </c>
      <c r="Q229" s="16">
        <v>622852</v>
      </c>
      <c r="R229" s="16">
        <v>0</v>
      </c>
      <c r="S229" s="16">
        <v>0</v>
      </c>
      <c r="T229" s="16">
        <v>10</v>
      </c>
      <c r="U229" s="16">
        <v>976203.57000000007</v>
      </c>
      <c r="V229" s="16">
        <v>10</v>
      </c>
      <c r="W229" s="16">
        <v>976203.57</v>
      </c>
      <c r="X229" s="16"/>
      <c r="Y229" s="16"/>
      <c r="Z229" s="16"/>
      <c r="AA229" s="16"/>
      <c r="AB229" s="16"/>
      <c r="AC229" s="16"/>
      <c r="AD229" s="16"/>
      <c r="AE229" s="16"/>
      <c r="AF229" s="16"/>
      <c r="AG229" s="16"/>
      <c r="AH229" s="16"/>
    </row>
    <row r="230" spans="1:34" x14ac:dyDescent="0.25">
      <c r="A230" s="16">
        <v>3</v>
      </c>
      <c r="B230" s="16">
        <v>4</v>
      </c>
      <c r="C230" s="16" t="s">
        <v>32</v>
      </c>
      <c r="D230" s="16">
        <v>19</v>
      </c>
      <c r="E230" s="16" t="s">
        <v>55</v>
      </c>
      <c r="F230" s="16">
        <v>13</v>
      </c>
      <c r="G230" s="16">
        <v>5474421.0500000007</v>
      </c>
      <c r="H230" s="16">
        <v>4</v>
      </c>
      <c r="I230" s="16">
        <v>1136629.44</v>
      </c>
      <c r="J230" s="16">
        <v>1</v>
      </c>
      <c r="K230" s="16">
        <v>427600</v>
      </c>
      <c r="L230" s="16">
        <v>5</v>
      </c>
      <c r="M230" s="16">
        <v>1564229.44</v>
      </c>
      <c r="N230" s="16">
        <v>0</v>
      </c>
      <c r="O230" s="16">
        <v>0</v>
      </c>
      <c r="P230" s="16">
        <v>0</v>
      </c>
      <c r="Q230" s="16">
        <v>0</v>
      </c>
      <c r="R230" s="16">
        <v>4</v>
      </c>
      <c r="S230" s="16">
        <v>834705.47000000009</v>
      </c>
      <c r="T230" s="16">
        <v>1</v>
      </c>
      <c r="U230" s="16">
        <v>425382.06</v>
      </c>
      <c r="V230" s="16">
        <v>5</v>
      </c>
      <c r="W230" s="16">
        <v>1260087.53</v>
      </c>
      <c r="X230" s="16"/>
      <c r="Y230" s="16"/>
      <c r="Z230" s="16"/>
      <c r="AA230" s="16"/>
      <c r="AB230" s="16"/>
      <c r="AC230" s="16"/>
      <c r="AD230" s="16"/>
      <c r="AE230" s="16"/>
      <c r="AF230" s="16"/>
      <c r="AG230" s="16"/>
      <c r="AH230" s="16"/>
    </row>
    <row r="231" spans="1:34" x14ac:dyDescent="0.25">
      <c r="A231" s="16">
        <v>4</v>
      </c>
      <c r="B231" s="16">
        <v>6</v>
      </c>
      <c r="C231" s="16" t="s">
        <v>33</v>
      </c>
      <c r="D231" s="16">
        <v>19</v>
      </c>
      <c r="E231" s="16" t="s">
        <v>55</v>
      </c>
      <c r="F231" s="16">
        <v>108</v>
      </c>
      <c r="G231" s="16">
        <v>15556799.890000001</v>
      </c>
      <c r="H231" s="16">
        <v>23</v>
      </c>
      <c r="I231" s="16">
        <v>2532960.11</v>
      </c>
      <c r="J231" s="16">
        <v>35</v>
      </c>
      <c r="K231" s="16">
        <v>16268601.390000001</v>
      </c>
      <c r="L231" s="16">
        <v>58</v>
      </c>
      <c r="M231" s="16">
        <v>18801561.5</v>
      </c>
      <c r="N231" s="16">
        <v>0</v>
      </c>
      <c r="O231" s="16">
        <v>0</v>
      </c>
      <c r="P231" s="16">
        <v>5</v>
      </c>
      <c r="Q231" s="16">
        <v>1823465.11</v>
      </c>
      <c r="R231" s="16">
        <v>23</v>
      </c>
      <c r="S231" s="16">
        <v>2333550.36</v>
      </c>
      <c r="T231" s="16">
        <v>21</v>
      </c>
      <c r="U231" s="16">
        <v>8215415.8099999996</v>
      </c>
      <c r="V231" s="16">
        <v>44</v>
      </c>
      <c r="W231" s="16">
        <v>10548966.17</v>
      </c>
      <c r="X231" s="16"/>
      <c r="Y231" s="16"/>
      <c r="Z231" s="16"/>
      <c r="AA231" s="16"/>
      <c r="AB231" s="16"/>
      <c r="AC231" s="16"/>
      <c r="AD231" s="16"/>
      <c r="AE231" s="16"/>
      <c r="AF231" s="16"/>
      <c r="AG231" s="16"/>
      <c r="AH231" s="16"/>
    </row>
    <row r="232" spans="1:34" x14ac:dyDescent="0.25">
      <c r="A232" s="16">
        <v>5</v>
      </c>
      <c r="B232" s="16">
        <v>7</v>
      </c>
      <c r="C232" s="16" t="s">
        <v>34</v>
      </c>
      <c r="D232" s="16">
        <v>19</v>
      </c>
      <c r="E232" s="16" t="s">
        <v>55</v>
      </c>
      <c r="F232" s="16">
        <v>0</v>
      </c>
      <c r="G232" s="16">
        <v>0</v>
      </c>
      <c r="H232" s="16">
        <v>0</v>
      </c>
      <c r="I232" s="16">
        <v>0</v>
      </c>
      <c r="J232" s="16">
        <v>5</v>
      </c>
      <c r="K232" s="16">
        <v>244930.9</v>
      </c>
      <c r="L232" s="16">
        <v>5</v>
      </c>
      <c r="M232" s="16">
        <v>244930.9</v>
      </c>
      <c r="N232" s="16">
        <v>0</v>
      </c>
      <c r="O232" s="16">
        <v>0</v>
      </c>
      <c r="P232" s="16">
        <v>0</v>
      </c>
      <c r="Q232" s="16">
        <v>0</v>
      </c>
      <c r="R232" s="16">
        <v>0</v>
      </c>
      <c r="S232" s="16">
        <v>0</v>
      </c>
      <c r="T232" s="16">
        <v>3</v>
      </c>
      <c r="U232" s="16">
        <v>4099.75</v>
      </c>
      <c r="V232" s="16">
        <v>3</v>
      </c>
      <c r="W232" s="16">
        <v>4099.75</v>
      </c>
      <c r="X232" s="16"/>
      <c r="Y232" s="16"/>
      <c r="Z232" s="16"/>
      <c r="AA232" s="16"/>
      <c r="AB232" s="16"/>
      <c r="AC232" s="16"/>
      <c r="AD232" s="16"/>
      <c r="AE232" s="16"/>
      <c r="AF232" s="16"/>
      <c r="AG232" s="16"/>
      <c r="AH232" s="16"/>
    </row>
    <row r="233" spans="1:34" x14ac:dyDescent="0.25">
      <c r="A233" s="16">
        <v>6</v>
      </c>
      <c r="B233" s="16">
        <v>8</v>
      </c>
      <c r="C233" s="16" t="s">
        <v>26</v>
      </c>
      <c r="D233" s="16">
        <v>19</v>
      </c>
      <c r="E233" s="16" t="s">
        <v>55</v>
      </c>
      <c r="F233" s="16">
        <v>0</v>
      </c>
      <c r="G233" s="16">
        <v>0</v>
      </c>
      <c r="H233" s="16">
        <v>0</v>
      </c>
      <c r="I233" s="16">
        <v>0</v>
      </c>
      <c r="J233" s="16">
        <v>85</v>
      </c>
      <c r="K233" s="16">
        <v>17136007.109999999</v>
      </c>
      <c r="L233" s="16">
        <v>85</v>
      </c>
      <c r="M233" s="16">
        <v>17136007.109999999</v>
      </c>
      <c r="N233" s="16">
        <v>0</v>
      </c>
      <c r="O233" s="16">
        <v>0</v>
      </c>
      <c r="P233" s="16">
        <v>9</v>
      </c>
      <c r="Q233" s="16">
        <v>2168009.5</v>
      </c>
      <c r="R233" s="16">
        <v>0</v>
      </c>
      <c r="S233" s="16">
        <v>0</v>
      </c>
      <c r="T233" s="16">
        <v>75</v>
      </c>
      <c r="U233" s="16">
        <v>10394855.439999999</v>
      </c>
      <c r="V233" s="16">
        <v>75</v>
      </c>
      <c r="W233" s="16">
        <v>10394855.439999999</v>
      </c>
      <c r="X233" s="16"/>
      <c r="Y233" s="16"/>
      <c r="Z233" s="16"/>
      <c r="AA233" s="16"/>
      <c r="AB233" s="16"/>
      <c r="AC233" s="16"/>
      <c r="AD233" s="16"/>
      <c r="AE233" s="16"/>
      <c r="AF233" s="16"/>
      <c r="AG233" s="16"/>
      <c r="AH233" s="16"/>
    </row>
    <row r="234" spans="1:34" x14ac:dyDescent="0.25">
      <c r="A234" s="16">
        <v>7</v>
      </c>
      <c r="B234" s="16">
        <v>9</v>
      </c>
      <c r="C234" s="16" t="s">
        <v>35</v>
      </c>
      <c r="D234" s="16">
        <v>19</v>
      </c>
      <c r="E234" s="16" t="s">
        <v>55</v>
      </c>
      <c r="F234" s="16">
        <v>7</v>
      </c>
      <c r="G234" s="16">
        <v>1478417.56</v>
      </c>
      <c r="H234" s="16">
        <v>1</v>
      </c>
      <c r="I234" s="16">
        <v>49023.78</v>
      </c>
      <c r="J234" s="16">
        <v>2</v>
      </c>
      <c r="K234" s="16">
        <v>822097.89</v>
      </c>
      <c r="L234" s="16">
        <v>3</v>
      </c>
      <c r="M234" s="16">
        <v>871121.67</v>
      </c>
      <c r="N234" s="16">
        <v>0</v>
      </c>
      <c r="O234" s="16">
        <v>0</v>
      </c>
      <c r="P234" s="16">
        <v>0</v>
      </c>
      <c r="Q234" s="16">
        <v>0</v>
      </c>
      <c r="R234" s="16">
        <v>1</v>
      </c>
      <c r="S234" s="16">
        <v>47497.13</v>
      </c>
      <c r="T234" s="16">
        <v>2</v>
      </c>
      <c r="U234" s="16">
        <v>821961.24</v>
      </c>
      <c r="V234" s="16">
        <v>3</v>
      </c>
      <c r="W234" s="16">
        <v>869458.37</v>
      </c>
      <c r="X234" s="16"/>
      <c r="Y234" s="16"/>
      <c r="Z234" s="16"/>
      <c r="AA234" s="16"/>
      <c r="AB234" s="16"/>
      <c r="AC234" s="16"/>
      <c r="AD234" s="16"/>
      <c r="AE234" s="16"/>
      <c r="AF234" s="16"/>
      <c r="AG234" s="16"/>
      <c r="AH234" s="16"/>
    </row>
    <row r="235" spans="1:34" x14ac:dyDescent="0.25">
      <c r="A235" s="16">
        <v>8</v>
      </c>
      <c r="B235" s="16">
        <v>10</v>
      </c>
      <c r="C235" s="16" t="s">
        <v>36</v>
      </c>
      <c r="D235" s="16">
        <v>19</v>
      </c>
      <c r="E235" s="16" t="s">
        <v>55</v>
      </c>
      <c r="F235" s="16">
        <v>43</v>
      </c>
      <c r="G235" s="16">
        <v>10426576.07</v>
      </c>
      <c r="H235" s="16">
        <v>4</v>
      </c>
      <c r="I235" s="16">
        <v>639916.15</v>
      </c>
      <c r="J235" s="16">
        <v>8</v>
      </c>
      <c r="K235" s="16">
        <v>3878582.56</v>
      </c>
      <c r="L235" s="16">
        <v>12</v>
      </c>
      <c r="M235" s="16">
        <v>4518498.71</v>
      </c>
      <c r="N235" s="16">
        <v>0</v>
      </c>
      <c r="O235" s="16">
        <v>0</v>
      </c>
      <c r="P235" s="16">
        <v>1</v>
      </c>
      <c r="Q235" s="16">
        <v>300000</v>
      </c>
      <c r="R235" s="16">
        <v>4</v>
      </c>
      <c r="S235" s="16">
        <v>593867.35</v>
      </c>
      <c r="T235" s="16">
        <v>7</v>
      </c>
      <c r="U235" s="16">
        <v>2798811.37</v>
      </c>
      <c r="V235" s="16">
        <v>11</v>
      </c>
      <c r="W235" s="16">
        <v>3392678.72</v>
      </c>
      <c r="X235" s="16"/>
      <c r="Y235" s="16"/>
      <c r="Z235" s="16"/>
      <c r="AA235" s="16"/>
      <c r="AB235" s="16"/>
      <c r="AC235" s="16"/>
      <c r="AD235" s="16"/>
      <c r="AE235" s="16"/>
      <c r="AF235" s="16"/>
      <c r="AG235" s="16"/>
      <c r="AH235" s="16"/>
    </row>
    <row r="236" spans="1:34" x14ac:dyDescent="0.25">
      <c r="A236" s="16">
        <v>9</v>
      </c>
      <c r="B236" s="16">
        <v>11</v>
      </c>
      <c r="C236" s="16" t="s">
        <v>37</v>
      </c>
      <c r="D236" s="16">
        <v>19</v>
      </c>
      <c r="E236" s="16" t="s">
        <v>55</v>
      </c>
      <c r="F236" s="16">
        <v>45</v>
      </c>
      <c r="G236" s="16">
        <v>8169120.5299999993</v>
      </c>
      <c r="H236" s="16">
        <v>7</v>
      </c>
      <c r="I236" s="16">
        <v>1158905.53</v>
      </c>
      <c r="J236" s="16">
        <v>3</v>
      </c>
      <c r="K236" s="16">
        <v>549999</v>
      </c>
      <c r="L236" s="16">
        <v>10</v>
      </c>
      <c r="M236" s="16">
        <v>1708904.53</v>
      </c>
      <c r="N236" s="16">
        <v>0</v>
      </c>
      <c r="O236" s="16">
        <v>0</v>
      </c>
      <c r="P236" s="16">
        <v>0</v>
      </c>
      <c r="Q236" s="16">
        <v>0</v>
      </c>
      <c r="R236" s="16">
        <v>7</v>
      </c>
      <c r="S236" s="16">
        <v>993543.31</v>
      </c>
      <c r="T236" s="16">
        <v>3</v>
      </c>
      <c r="U236" s="16">
        <v>457766</v>
      </c>
      <c r="V236" s="16">
        <v>10</v>
      </c>
      <c r="W236" s="16">
        <v>1451309.31</v>
      </c>
      <c r="X236" s="16"/>
      <c r="Y236" s="16"/>
      <c r="Z236" s="16"/>
      <c r="AA236" s="16"/>
      <c r="AB236" s="16"/>
      <c r="AC236" s="16"/>
      <c r="AD236" s="16"/>
      <c r="AE236" s="16"/>
      <c r="AF236" s="16"/>
      <c r="AG236" s="16"/>
      <c r="AH236" s="16"/>
    </row>
    <row r="237" spans="1:34" x14ac:dyDescent="0.25">
      <c r="A237" s="16">
        <v>10</v>
      </c>
      <c r="B237" s="16">
        <v>12</v>
      </c>
      <c r="C237" s="16" t="s">
        <v>38</v>
      </c>
      <c r="D237" s="16">
        <v>19</v>
      </c>
      <c r="E237" s="16" t="s">
        <v>55</v>
      </c>
      <c r="F237" s="16">
        <v>41</v>
      </c>
      <c r="G237" s="16">
        <v>7453313.7999999989</v>
      </c>
      <c r="H237" s="16">
        <v>8</v>
      </c>
      <c r="I237" s="16">
        <v>1431227.04</v>
      </c>
      <c r="J237" s="16">
        <v>6</v>
      </c>
      <c r="K237" s="16">
        <v>2252495.7800000003</v>
      </c>
      <c r="L237" s="16">
        <v>14</v>
      </c>
      <c r="M237" s="16">
        <v>3683722.82</v>
      </c>
      <c r="N237" s="16">
        <v>0</v>
      </c>
      <c r="O237" s="16">
        <v>0</v>
      </c>
      <c r="P237" s="16">
        <v>0</v>
      </c>
      <c r="Q237" s="16">
        <v>0</v>
      </c>
      <c r="R237" s="16">
        <v>8</v>
      </c>
      <c r="S237" s="16">
        <v>1220276.22</v>
      </c>
      <c r="T237" s="16">
        <v>5</v>
      </c>
      <c r="U237" s="16">
        <v>2161902.87</v>
      </c>
      <c r="V237" s="16">
        <v>13</v>
      </c>
      <c r="W237" s="16">
        <v>3382179.09</v>
      </c>
      <c r="X237" s="16"/>
      <c r="Y237" s="16"/>
      <c r="Z237" s="16"/>
      <c r="AA237" s="16"/>
      <c r="AB237" s="16"/>
      <c r="AC237" s="16"/>
      <c r="AD237" s="16"/>
      <c r="AE237" s="16"/>
      <c r="AF237" s="16"/>
      <c r="AG237" s="16"/>
      <c r="AH237" s="16"/>
    </row>
    <row r="238" spans="1:34" x14ac:dyDescent="0.25">
      <c r="A238" s="16">
        <v>11</v>
      </c>
      <c r="B238" s="16">
        <v>13</v>
      </c>
      <c r="C238" s="16" t="s">
        <v>39</v>
      </c>
      <c r="D238" s="16">
        <v>19</v>
      </c>
      <c r="E238" s="16" t="s">
        <v>55</v>
      </c>
      <c r="F238" s="16">
        <v>108</v>
      </c>
      <c r="G238" s="16">
        <v>23084244.219999999</v>
      </c>
      <c r="H238" s="16">
        <v>16</v>
      </c>
      <c r="I238" s="16">
        <v>2023351.47</v>
      </c>
      <c r="J238" s="16">
        <v>31</v>
      </c>
      <c r="K238" s="16">
        <v>3612926.96</v>
      </c>
      <c r="L238" s="16">
        <v>47</v>
      </c>
      <c r="M238" s="16">
        <v>5636278.4299999997</v>
      </c>
      <c r="N238" s="16">
        <v>0</v>
      </c>
      <c r="O238" s="16">
        <v>0</v>
      </c>
      <c r="P238" s="16">
        <v>2</v>
      </c>
      <c r="Q238" s="16">
        <v>57500</v>
      </c>
      <c r="R238" s="16">
        <v>16</v>
      </c>
      <c r="S238" s="16">
        <v>1880071.97</v>
      </c>
      <c r="T238" s="16">
        <v>29</v>
      </c>
      <c r="U238" s="16">
        <v>1607368.08</v>
      </c>
      <c r="V238" s="16">
        <v>45</v>
      </c>
      <c r="W238" s="16">
        <v>3487440.05</v>
      </c>
      <c r="X238" s="16"/>
      <c r="Y238" s="16"/>
      <c r="Z238" s="16"/>
      <c r="AA238" s="16"/>
      <c r="AB238" s="16"/>
      <c r="AC238" s="16"/>
      <c r="AD238" s="16"/>
      <c r="AE238" s="16"/>
      <c r="AF238" s="16"/>
      <c r="AG238" s="16"/>
      <c r="AH238" s="16"/>
    </row>
    <row r="239" spans="1:34" x14ac:dyDescent="0.25">
      <c r="B239">
        <v>14</v>
      </c>
      <c r="C239" t="s">
        <v>28</v>
      </c>
      <c r="D239">
        <v>19</v>
      </c>
      <c r="W239" s="17">
        <v>27797879.870000001</v>
      </c>
    </row>
    <row r="240" spans="1:34" x14ac:dyDescent="0.25">
      <c r="A240" s="16">
        <v>1</v>
      </c>
      <c r="B240" s="16">
        <v>10</v>
      </c>
      <c r="C240" s="16" t="s">
        <v>36</v>
      </c>
      <c r="D240" s="16">
        <v>37</v>
      </c>
      <c r="E240" s="16" t="s">
        <v>171</v>
      </c>
      <c r="F240" s="16">
        <v>4</v>
      </c>
      <c r="G240" s="16">
        <v>366564</v>
      </c>
      <c r="H240" s="16">
        <v>1</v>
      </c>
      <c r="I240" s="16">
        <v>39000</v>
      </c>
      <c r="J240" s="16">
        <v>0</v>
      </c>
      <c r="K240" s="16">
        <v>0</v>
      </c>
      <c r="L240" s="16">
        <v>1</v>
      </c>
      <c r="M240" s="16">
        <v>39000</v>
      </c>
      <c r="N240" s="16">
        <v>0</v>
      </c>
      <c r="O240" s="16">
        <v>0</v>
      </c>
      <c r="P240" s="16">
        <v>0</v>
      </c>
      <c r="Q240" s="16">
        <v>0</v>
      </c>
      <c r="R240" s="16">
        <v>0</v>
      </c>
      <c r="S240" s="16">
        <v>0</v>
      </c>
      <c r="T240" s="16">
        <v>0</v>
      </c>
      <c r="U240" s="16">
        <v>0</v>
      </c>
      <c r="V240" s="16">
        <v>0</v>
      </c>
      <c r="W240" s="16">
        <v>0</v>
      </c>
      <c r="X240" s="16"/>
      <c r="Y240" s="16"/>
      <c r="Z240" s="16"/>
      <c r="AA240" s="16"/>
      <c r="AB240" s="16"/>
      <c r="AC240" s="16"/>
      <c r="AD240" s="16"/>
      <c r="AE240" s="16"/>
      <c r="AF240" s="16"/>
      <c r="AG240" s="16"/>
      <c r="AH240" s="16"/>
    </row>
    <row r="241" spans="1:34" x14ac:dyDescent="0.25">
      <c r="A241" s="16">
        <v>2</v>
      </c>
      <c r="B241" s="16">
        <v>13</v>
      </c>
      <c r="C241" s="16" t="s">
        <v>39</v>
      </c>
      <c r="D241" s="16">
        <v>37</v>
      </c>
      <c r="E241" s="16" t="s">
        <v>171</v>
      </c>
      <c r="F241" s="16">
        <v>22</v>
      </c>
      <c r="G241" s="16">
        <v>2527393.56</v>
      </c>
      <c r="H241" s="16">
        <v>13</v>
      </c>
      <c r="I241" s="16">
        <v>1340395.07</v>
      </c>
      <c r="J241" s="16">
        <v>0</v>
      </c>
      <c r="K241" s="16">
        <v>0</v>
      </c>
      <c r="L241" s="16">
        <v>13</v>
      </c>
      <c r="M241" s="16">
        <v>1340395.07</v>
      </c>
      <c r="N241" s="16">
        <v>0</v>
      </c>
      <c r="O241" s="16">
        <v>0</v>
      </c>
      <c r="P241" s="16">
        <v>0</v>
      </c>
      <c r="Q241" s="16">
        <v>0</v>
      </c>
      <c r="R241" s="16">
        <v>11</v>
      </c>
      <c r="S241" s="16">
        <v>853246.57</v>
      </c>
      <c r="T241" s="16">
        <v>0</v>
      </c>
      <c r="U241" s="16">
        <v>0</v>
      </c>
      <c r="V241" s="16">
        <v>11</v>
      </c>
      <c r="W241" s="16">
        <v>853246.57</v>
      </c>
      <c r="X241" s="16"/>
      <c r="Y241" s="16"/>
      <c r="Z241" s="16"/>
      <c r="AA241" s="16"/>
      <c r="AB241" s="16"/>
      <c r="AC241" s="16"/>
      <c r="AD241" s="16"/>
      <c r="AE241" s="16"/>
      <c r="AF241" s="16"/>
      <c r="AG241" s="16"/>
      <c r="AH241" s="16"/>
    </row>
    <row r="242" spans="1:34" x14ac:dyDescent="0.25">
      <c r="B242">
        <v>14</v>
      </c>
      <c r="C242" t="s">
        <v>28</v>
      </c>
      <c r="D242">
        <v>37</v>
      </c>
      <c r="W242" s="17">
        <v>4034564.51</v>
      </c>
    </row>
  </sheetData>
  <mergeCells count="6">
    <mergeCell ref="V1:W1"/>
    <mergeCell ref="F1:G1"/>
    <mergeCell ref="H1:K1"/>
    <mergeCell ref="L1:M1"/>
    <mergeCell ref="N1:Q1"/>
    <mergeCell ref="R1:U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05F6B-652B-4E77-8057-E9041DA40992}">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39</vt:i4>
      </vt:variant>
    </vt:vector>
  </HeadingPairs>
  <TitlesOfParts>
    <vt:vector size="42" baseType="lpstr">
      <vt:lpstr>Informacja zbiorcza</vt:lpstr>
      <vt:lpstr>Działania</vt:lpstr>
      <vt:lpstr>Arkusz1</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_18</vt:lpstr>
      <vt:lpstr>_19</vt:lpstr>
      <vt:lpstr>_20</vt:lpstr>
      <vt:lpstr>_21</vt:lpstr>
      <vt:lpstr>_22</vt:lpstr>
      <vt:lpstr>_23</vt:lpstr>
      <vt:lpstr>_24</vt:lpstr>
      <vt:lpstr>_25</vt:lpstr>
      <vt:lpstr>_26</vt:lpstr>
      <vt:lpstr>_27</vt:lpstr>
      <vt:lpstr>_28</vt:lpstr>
      <vt:lpstr>_29</vt:lpstr>
      <vt:lpstr>_30</vt:lpstr>
      <vt:lpstr>_31</vt:lpstr>
      <vt:lpstr>_32</vt:lpstr>
      <vt:lpstr>_33</vt:lpstr>
      <vt:lpstr>_34</vt:lpstr>
      <vt:lpstr>_35</vt:lpstr>
      <vt:lpstr>_36</vt:lpstr>
      <vt:lpstr>_37</vt:lpstr>
      <vt:lpstr>_38</vt:lpstr>
      <vt:lpstr>_39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Radzikowska</dc:creator>
  <cp:lastModifiedBy>Anna Radzikowska</cp:lastModifiedBy>
  <dcterms:created xsi:type="dcterms:W3CDTF">2023-03-15T06:39:37Z</dcterms:created>
  <dcterms:modified xsi:type="dcterms:W3CDTF">2023-03-30T08:18:04Z</dcterms:modified>
</cp:coreProperties>
</file>