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GRUPA ROBOCZA\Grupa Robocza ds. KSOW\GR ds. KSOW_2019 rok\Projekt_Uchwała nr 38_tryb obiegowy\"/>
    </mc:Choice>
  </mc:AlternateContent>
  <xr:revisionPtr revIDLastSave="0" documentId="13_ncr:1_{AFB7D8EC-F812-4223-8CB1-D6AE259FDD9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zbiorcza'!$A$632</definedName>
    <definedName name="_21">'Informacja zbiorcza'!$A$665</definedName>
    <definedName name="_22">'Informacja zbiorcza'!$A$698</definedName>
    <definedName name="_23">'Informacja zbiorcza'!$A$731</definedName>
    <definedName name="_24">'Informacja zbiorcza'!$A$764</definedName>
    <definedName name="_25">'Informacja zbiorcza'!$A$797</definedName>
    <definedName name="_26">'Informacja zbiorcza'!$A$830</definedName>
    <definedName name="_27">'Informacja zbiorcza'!$A$863</definedName>
    <definedName name="_28">'Informacja zbiorcza'!$A$896</definedName>
    <definedName name="_29">'Informacja zbiorcza'!$A$929</definedName>
    <definedName name="_30">'Informacja zbiorcza'!$A$962</definedName>
    <definedName name="_31">'Informacja zbiorcza'!$A$995</definedName>
    <definedName name="_32">'Informacja zbiorcza'!$A$1028</definedName>
    <definedName name="_33">'Informacja zbiorcza'!$A$1061</definedName>
    <definedName name="_34">'Informacja zbiorcza'!$A$1094</definedName>
    <definedName name="_35">'Informacja zbiorcza'!$A$1127</definedName>
    <definedName name="_36">'Informacja zbiorcza'!$A$1160</definedName>
    <definedName name="_37">'Informacja zbiorcza'!$A$1193</definedName>
    <definedName name="_xlnm._FilterDatabase" localSheetId="1" hidden="1">Działania!$D$1:$D$141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10" i="3" l="1"/>
  <c r="S1210" i="3"/>
  <c r="R1210" i="3"/>
  <c r="Q1210" i="3"/>
  <c r="P1210" i="3"/>
  <c r="O1210" i="3"/>
  <c r="N1210" i="3"/>
  <c r="M1210" i="3"/>
  <c r="J1210" i="3"/>
  <c r="I1210" i="3"/>
  <c r="H1210" i="3"/>
  <c r="W1210" i="3" s="1"/>
  <c r="G1210" i="3"/>
  <c r="F1210" i="3"/>
  <c r="E1210" i="3"/>
  <c r="X1209" i="3"/>
  <c r="W1209" i="3"/>
  <c r="V1209" i="3"/>
  <c r="U1209" i="3"/>
  <c r="L1209" i="3"/>
  <c r="K1209" i="3"/>
  <c r="X1208" i="3"/>
  <c r="W1208" i="3"/>
  <c r="V1208" i="3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Y1206" i="3" s="1"/>
  <c r="U1206" i="3"/>
  <c r="L1206" i="3"/>
  <c r="K1206" i="3"/>
  <c r="X1205" i="3"/>
  <c r="W1205" i="3"/>
  <c r="V1205" i="3"/>
  <c r="U1205" i="3"/>
  <c r="L1205" i="3"/>
  <c r="K1205" i="3"/>
  <c r="X1204" i="3"/>
  <c r="W1204" i="3"/>
  <c r="V1204" i="3"/>
  <c r="U1204" i="3"/>
  <c r="L1204" i="3"/>
  <c r="K1204" i="3"/>
  <c r="X1203" i="3"/>
  <c r="W1203" i="3"/>
  <c r="V1203" i="3"/>
  <c r="U1203" i="3"/>
  <c r="L1203" i="3"/>
  <c r="K1203" i="3"/>
  <c r="X1202" i="3"/>
  <c r="W1202" i="3"/>
  <c r="V1202" i="3"/>
  <c r="Y1202" i="3" s="1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Y1198" i="3" s="1"/>
  <c r="U1198" i="3"/>
  <c r="L1198" i="3"/>
  <c r="K1198" i="3"/>
  <c r="X1197" i="3"/>
  <c r="W1197" i="3"/>
  <c r="V1197" i="3"/>
  <c r="U1197" i="3"/>
  <c r="L1197" i="3"/>
  <c r="K1197" i="3"/>
  <c r="T1177" i="3"/>
  <c r="S1177" i="3"/>
  <c r="R1177" i="3"/>
  <c r="Q1177" i="3"/>
  <c r="P1177" i="3"/>
  <c r="O1177" i="3"/>
  <c r="N1177" i="3"/>
  <c r="M1177" i="3"/>
  <c r="J1177" i="3"/>
  <c r="I1177" i="3"/>
  <c r="H1177" i="3"/>
  <c r="G1177" i="3"/>
  <c r="F1177" i="3"/>
  <c r="E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U1173" i="3"/>
  <c r="L1173" i="3"/>
  <c r="K1173" i="3"/>
  <c r="X1172" i="3"/>
  <c r="W1172" i="3"/>
  <c r="V1172" i="3"/>
  <c r="U1172" i="3"/>
  <c r="L1172" i="3"/>
  <c r="Y1172" i="3" s="1"/>
  <c r="K1172" i="3"/>
  <c r="X1171" i="3"/>
  <c r="W1171" i="3"/>
  <c r="V1171" i="3"/>
  <c r="Y1171" i="3" s="1"/>
  <c r="U1171" i="3"/>
  <c r="L1171" i="3"/>
  <c r="K1171" i="3"/>
  <c r="Y1170" i="3"/>
  <c r="X1170" i="3"/>
  <c r="W1170" i="3"/>
  <c r="V1170" i="3"/>
  <c r="U1170" i="3"/>
  <c r="L1170" i="3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Y1168" i="3" s="1"/>
  <c r="K1168" i="3"/>
  <c r="X1167" i="3"/>
  <c r="W1167" i="3"/>
  <c r="V1167" i="3"/>
  <c r="Y1167" i="3" s="1"/>
  <c r="U1167" i="3"/>
  <c r="L1167" i="3"/>
  <c r="K1167" i="3"/>
  <c r="X1166" i="3"/>
  <c r="W1166" i="3"/>
  <c r="V1166" i="3"/>
  <c r="Y1166" i="3" s="1"/>
  <c r="U1166" i="3"/>
  <c r="L1166" i="3"/>
  <c r="K1166" i="3"/>
  <c r="X1165" i="3"/>
  <c r="W1165" i="3"/>
  <c r="V1165" i="3"/>
  <c r="U1165" i="3"/>
  <c r="L1165" i="3"/>
  <c r="K1165" i="3"/>
  <c r="X1164" i="3"/>
  <c r="W1164" i="3"/>
  <c r="V1164" i="3"/>
  <c r="Y1164" i="3" s="1"/>
  <c r="U1164" i="3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W1144" i="3" s="1"/>
  <c r="G1144" i="3"/>
  <c r="F1144" i="3"/>
  <c r="E1144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U1139" i="3"/>
  <c r="L1139" i="3"/>
  <c r="K1139" i="3"/>
  <c r="X1138" i="3"/>
  <c r="W1138" i="3"/>
  <c r="V1138" i="3"/>
  <c r="U1138" i="3"/>
  <c r="L1138" i="3"/>
  <c r="Y1138" i="3" s="1"/>
  <c r="K1138" i="3"/>
  <c r="X1137" i="3"/>
  <c r="W1137" i="3"/>
  <c r="V1137" i="3"/>
  <c r="Y1137" i="3" s="1"/>
  <c r="U1137" i="3"/>
  <c r="L1137" i="3"/>
  <c r="K1137" i="3"/>
  <c r="Y1136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Y1134" i="3" s="1"/>
  <c r="U1134" i="3"/>
  <c r="L1134" i="3"/>
  <c r="K1134" i="3"/>
  <c r="X1133" i="3"/>
  <c r="W1133" i="3"/>
  <c r="V1133" i="3"/>
  <c r="U1133" i="3"/>
  <c r="L1133" i="3"/>
  <c r="K1133" i="3"/>
  <c r="X1132" i="3"/>
  <c r="W1132" i="3"/>
  <c r="V1132" i="3"/>
  <c r="U1132" i="3"/>
  <c r="L1132" i="3"/>
  <c r="K1132" i="3"/>
  <c r="X1131" i="3"/>
  <c r="W1131" i="3"/>
  <c r="V1131" i="3"/>
  <c r="U1131" i="3"/>
  <c r="L1131" i="3"/>
  <c r="K1131" i="3"/>
  <c r="T1111" i="3"/>
  <c r="S1111" i="3"/>
  <c r="R1111" i="3"/>
  <c r="Q1111" i="3"/>
  <c r="P1111" i="3"/>
  <c r="O1111" i="3"/>
  <c r="N1111" i="3"/>
  <c r="M1111" i="3"/>
  <c r="J1111" i="3"/>
  <c r="I1111" i="3"/>
  <c r="H1111" i="3"/>
  <c r="G1111" i="3"/>
  <c r="F1111" i="3"/>
  <c r="E1111" i="3"/>
  <c r="Y1110" i="3"/>
  <c r="X1110" i="3"/>
  <c r="W1110" i="3"/>
  <c r="V1110" i="3"/>
  <c r="U1110" i="3"/>
  <c r="L1110" i="3"/>
  <c r="K1110" i="3"/>
  <c r="X1109" i="3"/>
  <c r="W1109" i="3"/>
  <c r="V1109" i="3"/>
  <c r="U1109" i="3"/>
  <c r="L1109" i="3"/>
  <c r="K1109" i="3"/>
  <c r="X1108" i="3"/>
  <c r="W1108" i="3"/>
  <c r="V1108" i="3"/>
  <c r="Y1108" i="3" s="1"/>
  <c r="U1108" i="3"/>
  <c r="L1108" i="3"/>
  <c r="K1108" i="3"/>
  <c r="X1107" i="3"/>
  <c r="W1107" i="3"/>
  <c r="V1107" i="3"/>
  <c r="U1107" i="3"/>
  <c r="L1107" i="3"/>
  <c r="K1107" i="3"/>
  <c r="X1106" i="3"/>
  <c r="W1106" i="3"/>
  <c r="V1106" i="3"/>
  <c r="Y1106" i="3" s="1"/>
  <c r="U1106" i="3"/>
  <c r="L1106" i="3"/>
  <c r="K1106" i="3"/>
  <c r="X1105" i="3"/>
  <c r="W1105" i="3"/>
  <c r="V1105" i="3"/>
  <c r="Y1105" i="3" s="1"/>
  <c r="U1105" i="3"/>
  <c r="L1105" i="3"/>
  <c r="K1105" i="3"/>
  <c r="X1104" i="3"/>
  <c r="W1104" i="3"/>
  <c r="V1104" i="3"/>
  <c r="U1104" i="3"/>
  <c r="L1104" i="3"/>
  <c r="Y1104" i="3" s="1"/>
  <c r="K1104" i="3"/>
  <c r="X1103" i="3"/>
  <c r="W1103" i="3"/>
  <c r="V1103" i="3"/>
  <c r="Y1103" i="3" s="1"/>
  <c r="U1103" i="3"/>
  <c r="L1103" i="3"/>
  <c r="K1103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Y1100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X1098" i="3"/>
  <c r="W1098" i="3"/>
  <c r="V1098" i="3"/>
  <c r="Y1098" i="3" s="1"/>
  <c r="U1098" i="3"/>
  <c r="L1098" i="3"/>
  <c r="K1098" i="3"/>
  <c r="W1078" i="3"/>
  <c r="T1078" i="3"/>
  <c r="S1078" i="3"/>
  <c r="R1078" i="3"/>
  <c r="Q1078" i="3"/>
  <c r="P1078" i="3"/>
  <c r="O1078" i="3"/>
  <c r="N1078" i="3"/>
  <c r="M1078" i="3"/>
  <c r="J1078" i="3"/>
  <c r="I1078" i="3"/>
  <c r="H1078" i="3"/>
  <c r="G1078" i="3"/>
  <c r="F1078" i="3"/>
  <c r="E1078" i="3"/>
  <c r="X1077" i="3"/>
  <c r="W1077" i="3"/>
  <c r="V1077" i="3"/>
  <c r="U1077" i="3"/>
  <c r="L1077" i="3"/>
  <c r="K1077" i="3"/>
  <c r="X1076" i="3"/>
  <c r="W1076" i="3"/>
  <c r="V1076" i="3"/>
  <c r="Y1076" i="3" s="1"/>
  <c r="U1076" i="3"/>
  <c r="L1076" i="3"/>
  <c r="K1076" i="3"/>
  <c r="X1075" i="3"/>
  <c r="W1075" i="3"/>
  <c r="V1075" i="3"/>
  <c r="U1075" i="3"/>
  <c r="L1075" i="3"/>
  <c r="K1075" i="3"/>
  <c r="X1074" i="3"/>
  <c r="W1074" i="3"/>
  <c r="V1074" i="3"/>
  <c r="Y1074" i="3" s="1"/>
  <c r="U1074" i="3"/>
  <c r="L1074" i="3"/>
  <c r="K1074" i="3"/>
  <c r="X1073" i="3"/>
  <c r="W1073" i="3"/>
  <c r="V1073" i="3"/>
  <c r="Y1073" i="3" s="1"/>
  <c r="U1073" i="3"/>
  <c r="L1073" i="3"/>
  <c r="K1073" i="3"/>
  <c r="X1072" i="3"/>
  <c r="W1072" i="3"/>
  <c r="V1072" i="3"/>
  <c r="U1072" i="3"/>
  <c r="L1072" i="3"/>
  <c r="Y1072" i="3" s="1"/>
  <c r="K1072" i="3"/>
  <c r="X1071" i="3"/>
  <c r="W1071" i="3"/>
  <c r="V1071" i="3"/>
  <c r="U1071" i="3"/>
  <c r="L1071" i="3"/>
  <c r="K1071" i="3"/>
  <c r="Y1070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X1065" i="3"/>
  <c r="W1065" i="3"/>
  <c r="V1065" i="3"/>
  <c r="U1065" i="3"/>
  <c r="L1065" i="3"/>
  <c r="K1065" i="3"/>
  <c r="T1045" i="3"/>
  <c r="S1045" i="3"/>
  <c r="R1045" i="3"/>
  <c r="Q1045" i="3"/>
  <c r="P1045" i="3"/>
  <c r="O1045" i="3"/>
  <c r="N1045" i="3"/>
  <c r="M1045" i="3"/>
  <c r="J1045" i="3"/>
  <c r="X1045" i="3" s="1"/>
  <c r="I1045" i="3"/>
  <c r="H1045" i="3"/>
  <c r="G1045" i="3"/>
  <c r="F1045" i="3"/>
  <c r="E1045" i="3"/>
  <c r="Y1044" i="3"/>
  <c r="X1044" i="3"/>
  <c r="W1044" i="3"/>
  <c r="V1044" i="3"/>
  <c r="U1044" i="3"/>
  <c r="L1044" i="3"/>
  <c r="K1044" i="3"/>
  <c r="X1043" i="3"/>
  <c r="W1043" i="3"/>
  <c r="V1043" i="3"/>
  <c r="U1043" i="3"/>
  <c r="L1043" i="3"/>
  <c r="K1043" i="3"/>
  <c r="X1042" i="3"/>
  <c r="W1042" i="3"/>
  <c r="V1042" i="3"/>
  <c r="Y1042" i="3" s="1"/>
  <c r="U1042" i="3"/>
  <c r="L1042" i="3"/>
  <c r="K1042" i="3"/>
  <c r="X1041" i="3"/>
  <c r="W1041" i="3"/>
  <c r="V1041" i="3"/>
  <c r="U1041" i="3"/>
  <c r="L1041" i="3"/>
  <c r="K1041" i="3"/>
  <c r="X1040" i="3"/>
  <c r="W1040" i="3"/>
  <c r="V1040" i="3"/>
  <c r="U1040" i="3"/>
  <c r="L1040" i="3"/>
  <c r="Y1040" i="3" s="1"/>
  <c r="K1040" i="3"/>
  <c r="X1039" i="3"/>
  <c r="W1039" i="3"/>
  <c r="V1039" i="3"/>
  <c r="Y1039" i="3" s="1"/>
  <c r="U1039" i="3"/>
  <c r="L1039" i="3"/>
  <c r="K1039" i="3"/>
  <c r="X1038" i="3"/>
  <c r="W1038" i="3"/>
  <c r="V1038" i="3"/>
  <c r="Y1038" i="3" s="1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U1036" i="3"/>
  <c r="L1036" i="3"/>
  <c r="Y1036" i="3" s="1"/>
  <c r="K1036" i="3"/>
  <c r="X1035" i="3"/>
  <c r="W1035" i="3"/>
  <c r="V1035" i="3"/>
  <c r="Y1035" i="3" s="1"/>
  <c r="U1035" i="3"/>
  <c r="L1035" i="3"/>
  <c r="K1035" i="3"/>
  <c r="Y1034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Y1032" i="3" s="1"/>
  <c r="U1032" i="3"/>
  <c r="L1032" i="3"/>
  <c r="K1032" i="3"/>
  <c r="W1012" i="3"/>
  <c r="T1012" i="3"/>
  <c r="S1012" i="3"/>
  <c r="R1012" i="3"/>
  <c r="Q1012" i="3"/>
  <c r="P1012" i="3"/>
  <c r="O1012" i="3"/>
  <c r="N1012" i="3"/>
  <c r="M1012" i="3"/>
  <c r="J1012" i="3"/>
  <c r="I1012" i="3"/>
  <c r="H1012" i="3"/>
  <c r="G1012" i="3"/>
  <c r="F1012" i="3"/>
  <c r="E1012" i="3"/>
  <c r="X1011" i="3"/>
  <c r="W1011" i="3"/>
  <c r="V1011" i="3"/>
  <c r="U1011" i="3"/>
  <c r="L1011" i="3"/>
  <c r="K1011" i="3"/>
  <c r="X1010" i="3"/>
  <c r="W1010" i="3"/>
  <c r="V1010" i="3"/>
  <c r="Y1010" i="3" s="1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U1008" i="3"/>
  <c r="L1008" i="3"/>
  <c r="Y1008" i="3" s="1"/>
  <c r="K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Y1006" i="3" s="1"/>
  <c r="K1006" i="3"/>
  <c r="X1005" i="3"/>
  <c r="W1005" i="3"/>
  <c r="V1005" i="3"/>
  <c r="Y1005" i="3" s="1"/>
  <c r="U1005" i="3"/>
  <c r="L1005" i="3"/>
  <c r="K1005" i="3"/>
  <c r="Y1004" i="3"/>
  <c r="X1004" i="3"/>
  <c r="W1004" i="3"/>
  <c r="V1004" i="3"/>
  <c r="U1004" i="3"/>
  <c r="L1004" i="3"/>
  <c r="K1004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X1001" i="3"/>
  <c r="W1001" i="3"/>
  <c r="V1001" i="3"/>
  <c r="U1001" i="3"/>
  <c r="L1001" i="3"/>
  <c r="K1001" i="3"/>
  <c r="X1000" i="3"/>
  <c r="W1000" i="3"/>
  <c r="V1000" i="3"/>
  <c r="U1000" i="3"/>
  <c r="L1000" i="3"/>
  <c r="Y1000" i="3" s="1"/>
  <c r="K1000" i="3"/>
  <c r="K1012" i="3" s="1"/>
  <c r="X999" i="3"/>
  <c r="W999" i="3"/>
  <c r="V999" i="3"/>
  <c r="U999" i="3"/>
  <c r="L999" i="3"/>
  <c r="K999" i="3"/>
  <c r="T979" i="3"/>
  <c r="S979" i="3"/>
  <c r="R979" i="3"/>
  <c r="Q979" i="3"/>
  <c r="P979" i="3"/>
  <c r="O979" i="3"/>
  <c r="N979" i="3"/>
  <c r="M979" i="3"/>
  <c r="J979" i="3"/>
  <c r="I979" i="3"/>
  <c r="H979" i="3"/>
  <c r="G979" i="3"/>
  <c r="F979" i="3"/>
  <c r="E979" i="3"/>
  <c r="X978" i="3"/>
  <c r="W978" i="3"/>
  <c r="V978" i="3"/>
  <c r="Y978" i="3" s="1"/>
  <c r="U978" i="3"/>
  <c r="L978" i="3"/>
  <c r="K978" i="3"/>
  <c r="X977" i="3"/>
  <c r="W977" i="3"/>
  <c r="V977" i="3"/>
  <c r="U977" i="3"/>
  <c r="L977" i="3"/>
  <c r="K977" i="3"/>
  <c r="X976" i="3"/>
  <c r="W976" i="3"/>
  <c r="V976" i="3"/>
  <c r="U976" i="3"/>
  <c r="L976" i="3"/>
  <c r="Y976" i="3" s="1"/>
  <c r="K976" i="3"/>
  <c r="X975" i="3"/>
  <c r="W975" i="3"/>
  <c r="V975" i="3"/>
  <c r="Y975" i="3" s="1"/>
  <c r="U975" i="3"/>
  <c r="L975" i="3"/>
  <c r="K975" i="3"/>
  <c r="X974" i="3"/>
  <c r="W974" i="3"/>
  <c r="V974" i="3"/>
  <c r="U974" i="3"/>
  <c r="L974" i="3"/>
  <c r="Y974" i="3" s="1"/>
  <c r="K974" i="3"/>
  <c r="X973" i="3"/>
  <c r="W973" i="3"/>
  <c r="V973" i="3"/>
  <c r="Y973" i="3" s="1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U971" i="3"/>
  <c r="L971" i="3"/>
  <c r="K971" i="3"/>
  <c r="X970" i="3"/>
  <c r="W970" i="3"/>
  <c r="V970" i="3"/>
  <c r="Y970" i="3" s="1"/>
  <c r="U970" i="3"/>
  <c r="L970" i="3"/>
  <c r="K970" i="3"/>
  <c r="X969" i="3"/>
  <c r="W969" i="3"/>
  <c r="V969" i="3"/>
  <c r="U969" i="3"/>
  <c r="L969" i="3"/>
  <c r="K969" i="3"/>
  <c r="X968" i="3"/>
  <c r="W968" i="3"/>
  <c r="V968" i="3"/>
  <c r="Y968" i="3" s="1"/>
  <c r="U968" i="3"/>
  <c r="L968" i="3"/>
  <c r="K968" i="3"/>
  <c r="X967" i="3"/>
  <c r="W967" i="3"/>
  <c r="V967" i="3"/>
  <c r="U967" i="3"/>
  <c r="L967" i="3"/>
  <c r="K967" i="3"/>
  <c r="X966" i="3"/>
  <c r="W966" i="3"/>
  <c r="V966" i="3"/>
  <c r="U966" i="3"/>
  <c r="L966" i="3"/>
  <c r="Y966" i="3" s="1"/>
  <c r="K966" i="3"/>
  <c r="T946" i="3"/>
  <c r="S946" i="3"/>
  <c r="R946" i="3"/>
  <c r="Q946" i="3"/>
  <c r="P946" i="3"/>
  <c r="O946" i="3"/>
  <c r="N946" i="3"/>
  <c r="M946" i="3"/>
  <c r="J946" i="3"/>
  <c r="I946" i="3"/>
  <c r="H946" i="3"/>
  <c r="W946" i="3" s="1"/>
  <c r="G946" i="3"/>
  <c r="F946" i="3"/>
  <c r="E946" i="3"/>
  <c r="X945" i="3"/>
  <c r="W945" i="3"/>
  <c r="V945" i="3"/>
  <c r="U945" i="3"/>
  <c r="L945" i="3"/>
  <c r="K945" i="3"/>
  <c r="X944" i="3"/>
  <c r="W944" i="3"/>
  <c r="V944" i="3"/>
  <c r="Y944" i="3" s="1"/>
  <c r="U944" i="3"/>
  <c r="L944" i="3"/>
  <c r="K944" i="3"/>
  <c r="X943" i="3"/>
  <c r="W943" i="3"/>
  <c r="V943" i="3"/>
  <c r="U943" i="3"/>
  <c r="L943" i="3"/>
  <c r="K943" i="3"/>
  <c r="X942" i="3"/>
  <c r="W942" i="3"/>
  <c r="V942" i="3"/>
  <c r="U942" i="3"/>
  <c r="L942" i="3"/>
  <c r="Y942" i="3" s="1"/>
  <c r="K942" i="3"/>
  <c r="X941" i="3"/>
  <c r="W941" i="3"/>
  <c r="V941" i="3"/>
  <c r="Y941" i="3" s="1"/>
  <c r="U941" i="3"/>
  <c r="L941" i="3"/>
  <c r="K941" i="3"/>
  <c r="X940" i="3"/>
  <c r="W940" i="3"/>
  <c r="V940" i="3"/>
  <c r="U940" i="3"/>
  <c r="L940" i="3"/>
  <c r="Y940" i="3" s="1"/>
  <c r="K940" i="3"/>
  <c r="X939" i="3"/>
  <c r="W939" i="3"/>
  <c r="V939" i="3"/>
  <c r="Y939" i="3" s="1"/>
  <c r="U939" i="3"/>
  <c r="L939" i="3"/>
  <c r="K939" i="3"/>
  <c r="Y938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X933" i="3"/>
  <c r="W933" i="3"/>
  <c r="V933" i="3"/>
  <c r="U933" i="3"/>
  <c r="L933" i="3"/>
  <c r="K933" i="3"/>
  <c r="T913" i="3"/>
  <c r="S913" i="3"/>
  <c r="R913" i="3"/>
  <c r="Q913" i="3"/>
  <c r="P913" i="3"/>
  <c r="O913" i="3"/>
  <c r="N913" i="3"/>
  <c r="M913" i="3"/>
  <c r="J913" i="3"/>
  <c r="I913" i="3"/>
  <c r="H913" i="3"/>
  <c r="G913" i="3"/>
  <c r="F913" i="3"/>
  <c r="E913" i="3"/>
  <c r="Y912" i="3"/>
  <c r="X912" i="3"/>
  <c r="W912" i="3"/>
  <c r="V912" i="3"/>
  <c r="U912" i="3"/>
  <c r="L912" i="3"/>
  <c r="K912" i="3"/>
  <c r="X911" i="3"/>
  <c r="W911" i="3"/>
  <c r="V911" i="3"/>
  <c r="U911" i="3"/>
  <c r="L911" i="3"/>
  <c r="K911" i="3"/>
  <c r="X910" i="3"/>
  <c r="W910" i="3"/>
  <c r="V910" i="3"/>
  <c r="Y910" i="3" s="1"/>
  <c r="U910" i="3"/>
  <c r="L910" i="3"/>
  <c r="K910" i="3"/>
  <c r="X909" i="3"/>
  <c r="W909" i="3"/>
  <c r="V909" i="3"/>
  <c r="U909" i="3"/>
  <c r="L909" i="3"/>
  <c r="K909" i="3"/>
  <c r="X908" i="3"/>
  <c r="W908" i="3"/>
  <c r="V908" i="3"/>
  <c r="U908" i="3"/>
  <c r="L908" i="3"/>
  <c r="Y908" i="3" s="1"/>
  <c r="K908" i="3"/>
  <c r="X907" i="3"/>
  <c r="W907" i="3"/>
  <c r="V907" i="3"/>
  <c r="Y907" i="3" s="1"/>
  <c r="U907" i="3"/>
  <c r="L907" i="3"/>
  <c r="K907" i="3"/>
  <c r="X906" i="3"/>
  <c r="W906" i="3"/>
  <c r="V906" i="3"/>
  <c r="U906" i="3"/>
  <c r="L906" i="3"/>
  <c r="Y906" i="3" s="1"/>
  <c r="K906" i="3"/>
  <c r="X905" i="3"/>
  <c r="W905" i="3"/>
  <c r="V905" i="3"/>
  <c r="U905" i="3"/>
  <c r="L905" i="3"/>
  <c r="K905" i="3"/>
  <c r="Y904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X902" i="3"/>
  <c r="W902" i="3"/>
  <c r="V902" i="3"/>
  <c r="Y902" i="3" s="1"/>
  <c r="U902" i="3"/>
  <c r="L902" i="3"/>
  <c r="K902" i="3"/>
  <c r="X901" i="3"/>
  <c r="W901" i="3"/>
  <c r="V901" i="3"/>
  <c r="U901" i="3"/>
  <c r="L901" i="3"/>
  <c r="K901" i="3"/>
  <c r="X900" i="3"/>
  <c r="W900" i="3"/>
  <c r="V900" i="3"/>
  <c r="Y900" i="3" s="1"/>
  <c r="U900" i="3"/>
  <c r="L900" i="3"/>
  <c r="K900" i="3"/>
  <c r="T880" i="3"/>
  <c r="S880" i="3"/>
  <c r="R880" i="3"/>
  <c r="Q880" i="3"/>
  <c r="P880" i="3"/>
  <c r="O880" i="3"/>
  <c r="N880" i="3"/>
  <c r="M880" i="3"/>
  <c r="J880" i="3"/>
  <c r="I880" i="3"/>
  <c r="H880" i="3"/>
  <c r="G880" i="3"/>
  <c r="F880" i="3"/>
  <c r="E880" i="3"/>
  <c r="X879" i="3"/>
  <c r="W879" i="3"/>
  <c r="V879" i="3"/>
  <c r="Y879" i="3" s="1"/>
  <c r="U879" i="3"/>
  <c r="L879" i="3"/>
  <c r="K879" i="3"/>
  <c r="X878" i="3"/>
  <c r="W878" i="3"/>
  <c r="V878" i="3"/>
  <c r="Y878" i="3" s="1"/>
  <c r="U878" i="3"/>
  <c r="L878" i="3"/>
  <c r="K878" i="3"/>
  <c r="X877" i="3"/>
  <c r="W877" i="3"/>
  <c r="V877" i="3"/>
  <c r="U877" i="3"/>
  <c r="L877" i="3"/>
  <c r="K877" i="3"/>
  <c r="X876" i="3"/>
  <c r="W876" i="3"/>
  <c r="V876" i="3"/>
  <c r="Y876" i="3" s="1"/>
  <c r="U876" i="3"/>
  <c r="L876" i="3"/>
  <c r="K876" i="3"/>
  <c r="X875" i="3"/>
  <c r="W875" i="3"/>
  <c r="V875" i="3"/>
  <c r="U875" i="3"/>
  <c r="L875" i="3"/>
  <c r="K875" i="3"/>
  <c r="X874" i="3"/>
  <c r="W874" i="3"/>
  <c r="V874" i="3"/>
  <c r="U874" i="3"/>
  <c r="L874" i="3"/>
  <c r="Y874" i="3" s="1"/>
  <c r="K874" i="3"/>
  <c r="X873" i="3"/>
  <c r="W873" i="3"/>
  <c r="V873" i="3"/>
  <c r="Y873" i="3" s="1"/>
  <c r="U873" i="3"/>
  <c r="L873" i="3"/>
  <c r="K873" i="3"/>
  <c r="Y872" i="3"/>
  <c r="X872" i="3"/>
  <c r="W872" i="3"/>
  <c r="V872" i="3"/>
  <c r="U872" i="3"/>
  <c r="L872" i="3"/>
  <c r="K872" i="3"/>
  <c r="X871" i="3"/>
  <c r="W871" i="3"/>
  <c r="V871" i="3"/>
  <c r="U871" i="3"/>
  <c r="L871" i="3"/>
  <c r="K871" i="3"/>
  <c r="X870" i="3"/>
  <c r="W870" i="3"/>
  <c r="V870" i="3"/>
  <c r="Y870" i="3" s="1"/>
  <c r="U870" i="3"/>
  <c r="L870" i="3"/>
  <c r="K870" i="3"/>
  <c r="X869" i="3"/>
  <c r="W869" i="3"/>
  <c r="V869" i="3"/>
  <c r="U869" i="3"/>
  <c r="L869" i="3"/>
  <c r="K869" i="3"/>
  <c r="X868" i="3"/>
  <c r="W868" i="3"/>
  <c r="V868" i="3"/>
  <c r="Y868" i="3" s="1"/>
  <c r="U868" i="3"/>
  <c r="L868" i="3"/>
  <c r="K868" i="3"/>
  <c r="X867" i="3"/>
  <c r="W867" i="3"/>
  <c r="V867" i="3"/>
  <c r="U867" i="3"/>
  <c r="L867" i="3"/>
  <c r="K867" i="3"/>
  <c r="T847" i="3"/>
  <c r="S847" i="3"/>
  <c r="R847" i="3"/>
  <c r="Q847" i="3"/>
  <c r="P847" i="3"/>
  <c r="O847" i="3"/>
  <c r="N847" i="3"/>
  <c r="M847" i="3"/>
  <c r="J847" i="3"/>
  <c r="X847" i="3" s="1"/>
  <c r="I847" i="3"/>
  <c r="H847" i="3"/>
  <c r="G847" i="3"/>
  <c r="F847" i="3"/>
  <c r="E847" i="3"/>
  <c r="X846" i="3"/>
  <c r="W846" i="3"/>
  <c r="V846" i="3"/>
  <c r="Y846" i="3" s="1"/>
  <c r="U846" i="3"/>
  <c r="L846" i="3"/>
  <c r="K846" i="3"/>
  <c r="X845" i="3"/>
  <c r="W845" i="3"/>
  <c r="V845" i="3"/>
  <c r="U845" i="3"/>
  <c r="L845" i="3"/>
  <c r="K845" i="3"/>
  <c r="X844" i="3"/>
  <c r="W844" i="3"/>
  <c r="V844" i="3"/>
  <c r="Y844" i="3" s="1"/>
  <c r="U844" i="3"/>
  <c r="L844" i="3"/>
  <c r="K844" i="3"/>
  <c r="X843" i="3"/>
  <c r="W843" i="3"/>
  <c r="V843" i="3"/>
  <c r="U843" i="3"/>
  <c r="L843" i="3"/>
  <c r="K843" i="3"/>
  <c r="X842" i="3"/>
  <c r="W842" i="3"/>
  <c r="V842" i="3"/>
  <c r="Y842" i="3" s="1"/>
  <c r="U842" i="3"/>
  <c r="L842" i="3"/>
  <c r="K842" i="3"/>
  <c r="X841" i="3"/>
  <c r="W841" i="3"/>
  <c r="V841" i="3"/>
  <c r="Y841" i="3" s="1"/>
  <c r="U841" i="3"/>
  <c r="L841" i="3"/>
  <c r="K841" i="3"/>
  <c r="X840" i="3"/>
  <c r="W840" i="3"/>
  <c r="V840" i="3"/>
  <c r="U840" i="3"/>
  <c r="L840" i="3"/>
  <c r="Y840" i="3" s="1"/>
  <c r="K840" i="3"/>
  <c r="X839" i="3"/>
  <c r="W839" i="3"/>
  <c r="V839" i="3"/>
  <c r="Y839" i="3" s="1"/>
  <c r="U839" i="3"/>
  <c r="L839" i="3"/>
  <c r="K839" i="3"/>
  <c r="X838" i="3"/>
  <c r="W838" i="3"/>
  <c r="V838" i="3"/>
  <c r="U838" i="3"/>
  <c r="L838" i="3"/>
  <c r="Y838" i="3" s="1"/>
  <c r="K838" i="3"/>
  <c r="X837" i="3"/>
  <c r="W837" i="3"/>
  <c r="V837" i="3"/>
  <c r="U837" i="3"/>
  <c r="L837" i="3"/>
  <c r="K837" i="3"/>
  <c r="Y836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X834" i="3"/>
  <c r="W834" i="3"/>
  <c r="V834" i="3"/>
  <c r="U834" i="3"/>
  <c r="L834" i="3"/>
  <c r="K834" i="3"/>
  <c r="T814" i="3"/>
  <c r="S814" i="3"/>
  <c r="R814" i="3"/>
  <c r="Q814" i="3"/>
  <c r="P814" i="3"/>
  <c r="O814" i="3"/>
  <c r="N814" i="3"/>
  <c r="M814" i="3"/>
  <c r="J814" i="3"/>
  <c r="I814" i="3"/>
  <c r="H814" i="3"/>
  <c r="W814" i="3" s="1"/>
  <c r="G814" i="3"/>
  <c r="F814" i="3"/>
  <c r="E814" i="3"/>
  <c r="X813" i="3"/>
  <c r="W813" i="3"/>
  <c r="V813" i="3"/>
  <c r="U813" i="3"/>
  <c r="L813" i="3"/>
  <c r="K813" i="3"/>
  <c r="X812" i="3"/>
  <c r="W812" i="3"/>
  <c r="V812" i="3"/>
  <c r="U812" i="3"/>
  <c r="L812" i="3"/>
  <c r="Y812" i="3" s="1"/>
  <c r="K812" i="3"/>
  <c r="X811" i="3"/>
  <c r="W811" i="3"/>
  <c r="V811" i="3"/>
  <c r="Y811" i="3" s="1"/>
  <c r="U811" i="3"/>
  <c r="L811" i="3"/>
  <c r="K811" i="3"/>
  <c r="Y810" i="3"/>
  <c r="X810" i="3"/>
  <c r="W810" i="3"/>
  <c r="V810" i="3"/>
  <c r="U810" i="3"/>
  <c r="L810" i="3"/>
  <c r="K810" i="3"/>
  <c r="X809" i="3"/>
  <c r="W809" i="3"/>
  <c r="V809" i="3"/>
  <c r="U809" i="3"/>
  <c r="L809" i="3"/>
  <c r="K809" i="3"/>
  <c r="X808" i="3"/>
  <c r="W808" i="3"/>
  <c r="V808" i="3"/>
  <c r="U808" i="3"/>
  <c r="L808" i="3"/>
  <c r="K808" i="3"/>
  <c r="X807" i="3"/>
  <c r="W807" i="3"/>
  <c r="V807" i="3"/>
  <c r="U807" i="3"/>
  <c r="L807" i="3"/>
  <c r="Y807" i="3" s="1"/>
  <c r="K807" i="3"/>
  <c r="X806" i="3"/>
  <c r="W806" i="3"/>
  <c r="V806" i="3"/>
  <c r="U806" i="3"/>
  <c r="L806" i="3"/>
  <c r="K806" i="3"/>
  <c r="X805" i="3"/>
  <c r="W805" i="3"/>
  <c r="V805" i="3"/>
  <c r="U805" i="3"/>
  <c r="L805" i="3"/>
  <c r="K805" i="3"/>
  <c r="X804" i="3"/>
  <c r="W804" i="3"/>
  <c r="V804" i="3"/>
  <c r="Y804" i="3" s="1"/>
  <c r="U804" i="3"/>
  <c r="L804" i="3"/>
  <c r="K804" i="3"/>
  <c r="X803" i="3"/>
  <c r="W803" i="3"/>
  <c r="V803" i="3"/>
  <c r="U803" i="3"/>
  <c r="L803" i="3"/>
  <c r="K803" i="3"/>
  <c r="X802" i="3"/>
  <c r="W802" i="3"/>
  <c r="V802" i="3"/>
  <c r="Y802" i="3" s="1"/>
  <c r="U802" i="3"/>
  <c r="L802" i="3"/>
  <c r="K802" i="3"/>
  <c r="X801" i="3"/>
  <c r="W801" i="3"/>
  <c r="V801" i="3"/>
  <c r="U801" i="3"/>
  <c r="L801" i="3"/>
  <c r="K801" i="3"/>
  <c r="T781" i="3"/>
  <c r="S781" i="3"/>
  <c r="R781" i="3"/>
  <c r="Q781" i="3"/>
  <c r="P781" i="3"/>
  <c r="O781" i="3"/>
  <c r="N781" i="3"/>
  <c r="M781" i="3"/>
  <c r="J781" i="3"/>
  <c r="X781" i="3" s="1"/>
  <c r="I781" i="3"/>
  <c r="H781" i="3"/>
  <c r="G781" i="3"/>
  <c r="F781" i="3"/>
  <c r="E781" i="3"/>
  <c r="X780" i="3"/>
  <c r="W780" i="3"/>
  <c r="V780" i="3"/>
  <c r="U780" i="3"/>
  <c r="L780" i="3"/>
  <c r="K780" i="3"/>
  <c r="X779" i="3"/>
  <c r="W779" i="3"/>
  <c r="V779" i="3"/>
  <c r="U779" i="3"/>
  <c r="L779" i="3"/>
  <c r="Y779" i="3" s="1"/>
  <c r="K779" i="3"/>
  <c r="X778" i="3"/>
  <c r="W778" i="3"/>
  <c r="V778" i="3"/>
  <c r="Y778" i="3" s="1"/>
  <c r="U778" i="3"/>
  <c r="L778" i="3"/>
  <c r="K778" i="3"/>
  <c r="Y777" i="3"/>
  <c r="X777" i="3"/>
  <c r="W777" i="3"/>
  <c r="V777" i="3"/>
  <c r="U777" i="3"/>
  <c r="L777" i="3"/>
  <c r="K777" i="3"/>
  <c r="X776" i="3"/>
  <c r="W776" i="3"/>
  <c r="V776" i="3"/>
  <c r="Y776" i="3" s="1"/>
  <c r="U776" i="3"/>
  <c r="L776" i="3"/>
  <c r="K776" i="3"/>
  <c r="X775" i="3"/>
  <c r="W775" i="3"/>
  <c r="V775" i="3"/>
  <c r="Y775" i="3" s="1"/>
  <c r="U775" i="3"/>
  <c r="L775" i="3"/>
  <c r="K775" i="3"/>
  <c r="X774" i="3"/>
  <c r="W774" i="3"/>
  <c r="V774" i="3"/>
  <c r="U774" i="3"/>
  <c r="L774" i="3"/>
  <c r="K774" i="3"/>
  <c r="X773" i="3"/>
  <c r="W773" i="3"/>
  <c r="V773" i="3"/>
  <c r="Y773" i="3" s="1"/>
  <c r="U773" i="3"/>
  <c r="L773" i="3"/>
  <c r="K773" i="3"/>
  <c r="X772" i="3"/>
  <c r="W772" i="3"/>
  <c r="V772" i="3"/>
  <c r="U772" i="3"/>
  <c r="L772" i="3"/>
  <c r="K772" i="3"/>
  <c r="X771" i="3"/>
  <c r="W771" i="3"/>
  <c r="V771" i="3"/>
  <c r="U771" i="3"/>
  <c r="L771" i="3"/>
  <c r="Y771" i="3" s="1"/>
  <c r="K771" i="3"/>
  <c r="X770" i="3"/>
  <c r="W770" i="3"/>
  <c r="V770" i="3"/>
  <c r="Y770" i="3" s="1"/>
  <c r="U770" i="3"/>
  <c r="L770" i="3"/>
  <c r="K770" i="3"/>
  <c r="X769" i="3"/>
  <c r="W769" i="3"/>
  <c r="V769" i="3"/>
  <c r="U769" i="3"/>
  <c r="L769" i="3"/>
  <c r="K769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X748" i="3" s="1"/>
  <c r="I748" i="3"/>
  <c r="H748" i="3"/>
  <c r="G748" i="3"/>
  <c r="F748" i="3"/>
  <c r="E748" i="3"/>
  <c r="X747" i="3"/>
  <c r="W747" i="3"/>
  <c r="V747" i="3"/>
  <c r="Y747" i="3" s="1"/>
  <c r="U747" i="3"/>
  <c r="L747" i="3"/>
  <c r="K747" i="3"/>
  <c r="X746" i="3"/>
  <c r="W746" i="3"/>
  <c r="V746" i="3"/>
  <c r="U746" i="3"/>
  <c r="L746" i="3"/>
  <c r="K746" i="3"/>
  <c r="X745" i="3"/>
  <c r="W745" i="3"/>
  <c r="V745" i="3"/>
  <c r="U745" i="3"/>
  <c r="L745" i="3"/>
  <c r="Y745" i="3" s="1"/>
  <c r="K745" i="3"/>
  <c r="X744" i="3"/>
  <c r="W744" i="3"/>
  <c r="V744" i="3"/>
  <c r="Y744" i="3" s="1"/>
  <c r="U744" i="3"/>
  <c r="L744" i="3"/>
  <c r="K744" i="3"/>
  <c r="Y743" i="3"/>
  <c r="X743" i="3"/>
  <c r="W743" i="3"/>
  <c r="V743" i="3"/>
  <c r="U743" i="3"/>
  <c r="L743" i="3"/>
  <c r="K743" i="3"/>
  <c r="X742" i="3"/>
  <c r="W742" i="3"/>
  <c r="V742" i="3"/>
  <c r="U742" i="3"/>
  <c r="L742" i="3"/>
  <c r="K742" i="3"/>
  <c r="X741" i="3"/>
  <c r="W741" i="3"/>
  <c r="V741" i="3"/>
  <c r="Y741" i="3" s="1"/>
  <c r="U741" i="3"/>
  <c r="L741" i="3"/>
  <c r="K741" i="3"/>
  <c r="X740" i="3"/>
  <c r="W740" i="3"/>
  <c r="V740" i="3"/>
  <c r="U740" i="3"/>
  <c r="L740" i="3"/>
  <c r="K740" i="3"/>
  <c r="X739" i="3"/>
  <c r="W739" i="3"/>
  <c r="V739" i="3"/>
  <c r="U739" i="3"/>
  <c r="L739" i="3"/>
  <c r="K739" i="3"/>
  <c r="X738" i="3"/>
  <c r="W738" i="3"/>
  <c r="V738" i="3"/>
  <c r="U738" i="3"/>
  <c r="L738" i="3"/>
  <c r="K738" i="3"/>
  <c r="X737" i="3"/>
  <c r="W737" i="3"/>
  <c r="V737" i="3"/>
  <c r="Y737" i="3" s="1"/>
  <c r="U737" i="3"/>
  <c r="L737" i="3"/>
  <c r="K737" i="3"/>
  <c r="X736" i="3"/>
  <c r="W736" i="3"/>
  <c r="V736" i="3"/>
  <c r="U736" i="3"/>
  <c r="L736" i="3"/>
  <c r="K736" i="3"/>
  <c r="X735" i="3"/>
  <c r="W735" i="3"/>
  <c r="V735" i="3"/>
  <c r="U735" i="3"/>
  <c r="L735" i="3"/>
  <c r="Y735" i="3" s="1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X714" i="3"/>
  <c r="W714" i="3"/>
  <c r="V714" i="3"/>
  <c r="U714" i="3"/>
  <c r="L714" i="3"/>
  <c r="K714" i="3"/>
  <c r="X713" i="3"/>
  <c r="W713" i="3"/>
  <c r="V713" i="3"/>
  <c r="Y713" i="3" s="1"/>
  <c r="U713" i="3"/>
  <c r="L713" i="3"/>
  <c r="K713" i="3"/>
  <c r="X712" i="3"/>
  <c r="W712" i="3"/>
  <c r="V712" i="3"/>
  <c r="U712" i="3"/>
  <c r="L712" i="3"/>
  <c r="K712" i="3"/>
  <c r="X711" i="3"/>
  <c r="W711" i="3"/>
  <c r="V711" i="3"/>
  <c r="U711" i="3"/>
  <c r="L711" i="3"/>
  <c r="Y711" i="3" s="1"/>
  <c r="K711" i="3"/>
  <c r="X710" i="3"/>
  <c r="W710" i="3"/>
  <c r="V710" i="3"/>
  <c r="Y710" i="3" s="1"/>
  <c r="U710" i="3"/>
  <c r="L710" i="3"/>
  <c r="K710" i="3"/>
  <c r="Y709" i="3"/>
  <c r="X709" i="3"/>
  <c r="W709" i="3"/>
  <c r="V709" i="3"/>
  <c r="U709" i="3"/>
  <c r="L709" i="3"/>
  <c r="K709" i="3"/>
  <c r="X708" i="3"/>
  <c r="W708" i="3"/>
  <c r="V708" i="3"/>
  <c r="Y708" i="3" s="1"/>
  <c r="U708" i="3"/>
  <c r="L708" i="3"/>
  <c r="K708" i="3"/>
  <c r="X707" i="3"/>
  <c r="W707" i="3"/>
  <c r="V707" i="3"/>
  <c r="Y707" i="3" s="1"/>
  <c r="U707" i="3"/>
  <c r="L707" i="3"/>
  <c r="K707" i="3"/>
  <c r="X706" i="3"/>
  <c r="W706" i="3"/>
  <c r="V706" i="3"/>
  <c r="U706" i="3"/>
  <c r="L706" i="3"/>
  <c r="K706" i="3"/>
  <c r="X705" i="3"/>
  <c r="W705" i="3"/>
  <c r="V705" i="3"/>
  <c r="Y705" i="3" s="1"/>
  <c r="U705" i="3"/>
  <c r="L705" i="3"/>
  <c r="K705" i="3"/>
  <c r="X704" i="3"/>
  <c r="W704" i="3"/>
  <c r="V704" i="3"/>
  <c r="U704" i="3"/>
  <c r="L704" i="3"/>
  <c r="K704" i="3"/>
  <c r="X703" i="3"/>
  <c r="W703" i="3"/>
  <c r="V703" i="3"/>
  <c r="U703" i="3"/>
  <c r="L703" i="3"/>
  <c r="Y703" i="3" s="1"/>
  <c r="K703" i="3"/>
  <c r="X702" i="3"/>
  <c r="W702" i="3"/>
  <c r="V702" i="3"/>
  <c r="U702" i="3"/>
  <c r="L702" i="3"/>
  <c r="K702" i="3"/>
  <c r="T682" i="3"/>
  <c r="S682" i="3"/>
  <c r="R682" i="3"/>
  <c r="Q682" i="3"/>
  <c r="P682" i="3"/>
  <c r="O682" i="3"/>
  <c r="N682" i="3"/>
  <c r="M682" i="3"/>
  <c r="J682" i="3"/>
  <c r="I682" i="3"/>
  <c r="H682" i="3"/>
  <c r="G682" i="3"/>
  <c r="F682" i="3"/>
  <c r="E682" i="3"/>
  <c r="X681" i="3"/>
  <c r="W681" i="3"/>
  <c r="V681" i="3"/>
  <c r="Y681" i="3" s="1"/>
  <c r="U681" i="3"/>
  <c r="L681" i="3"/>
  <c r="K681" i="3"/>
  <c r="X680" i="3"/>
  <c r="W680" i="3"/>
  <c r="V680" i="3"/>
  <c r="U680" i="3"/>
  <c r="L680" i="3"/>
  <c r="K680" i="3"/>
  <c r="X679" i="3"/>
  <c r="W679" i="3"/>
  <c r="V679" i="3"/>
  <c r="U679" i="3"/>
  <c r="L679" i="3"/>
  <c r="Y679" i="3" s="1"/>
  <c r="K679" i="3"/>
  <c r="X678" i="3"/>
  <c r="W678" i="3"/>
  <c r="V678" i="3"/>
  <c r="U678" i="3"/>
  <c r="L678" i="3"/>
  <c r="K678" i="3"/>
  <c r="Y677" i="3"/>
  <c r="X677" i="3"/>
  <c r="W677" i="3"/>
  <c r="V677" i="3"/>
  <c r="U677" i="3"/>
  <c r="L677" i="3"/>
  <c r="K677" i="3"/>
  <c r="X676" i="3"/>
  <c r="W676" i="3"/>
  <c r="V676" i="3"/>
  <c r="U676" i="3"/>
  <c r="L676" i="3"/>
  <c r="K676" i="3"/>
  <c r="X675" i="3"/>
  <c r="W675" i="3"/>
  <c r="V675" i="3"/>
  <c r="Y675" i="3" s="1"/>
  <c r="U675" i="3"/>
  <c r="L675" i="3"/>
  <c r="K675" i="3"/>
  <c r="X674" i="3"/>
  <c r="W674" i="3"/>
  <c r="V674" i="3"/>
  <c r="U674" i="3"/>
  <c r="L674" i="3"/>
  <c r="K674" i="3"/>
  <c r="X673" i="3"/>
  <c r="W673" i="3"/>
  <c r="V673" i="3"/>
  <c r="Y673" i="3" s="1"/>
  <c r="U673" i="3"/>
  <c r="L673" i="3"/>
  <c r="K673" i="3"/>
  <c r="X672" i="3"/>
  <c r="W672" i="3"/>
  <c r="V672" i="3"/>
  <c r="U672" i="3"/>
  <c r="L672" i="3"/>
  <c r="K672" i="3"/>
  <c r="X671" i="3"/>
  <c r="W671" i="3"/>
  <c r="V671" i="3"/>
  <c r="Y671" i="3" s="1"/>
  <c r="U671" i="3"/>
  <c r="L671" i="3"/>
  <c r="K671" i="3"/>
  <c r="X670" i="3"/>
  <c r="W670" i="3"/>
  <c r="V670" i="3"/>
  <c r="U670" i="3"/>
  <c r="L670" i="3"/>
  <c r="K670" i="3"/>
  <c r="X669" i="3"/>
  <c r="W669" i="3"/>
  <c r="V669" i="3"/>
  <c r="U669" i="3"/>
  <c r="L669" i="3"/>
  <c r="K669" i="3"/>
  <c r="T649" i="3"/>
  <c r="X649" i="3" s="1"/>
  <c r="S649" i="3"/>
  <c r="R649" i="3"/>
  <c r="Q649" i="3"/>
  <c r="P649" i="3"/>
  <c r="O649" i="3"/>
  <c r="N649" i="3"/>
  <c r="M649" i="3"/>
  <c r="J649" i="3"/>
  <c r="I649" i="3"/>
  <c r="H649" i="3"/>
  <c r="W649" i="3" s="1"/>
  <c r="G649" i="3"/>
  <c r="F649" i="3"/>
  <c r="E649" i="3"/>
  <c r="X648" i="3"/>
  <c r="W648" i="3"/>
  <c r="V648" i="3"/>
  <c r="U648" i="3"/>
  <c r="L648" i="3"/>
  <c r="K648" i="3"/>
  <c r="X647" i="3"/>
  <c r="W647" i="3"/>
  <c r="V647" i="3"/>
  <c r="Y647" i="3" s="1"/>
  <c r="U647" i="3"/>
  <c r="L647" i="3"/>
  <c r="K647" i="3"/>
  <c r="Y646" i="3"/>
  <c r="X646" i="3"/>
  <c r="W646" i="3"/>
  <c r="V646" i="3"/>
  <c r="U646" i="3"/>
  <c r="L646" i="3"/>
  <c r="K646" i="3"/>
  <c r="X645" i="3"/>
  <c r="W645" i="3"/>
  <c r="V645" i="3"/>
  <c r="U645" i="3"/>
  <c r="L645" i="3"/>
  <c r="Y645" i="3" s="1"/>
  <c r="K645" i="3"/>
  <c r="X644" i="3"/>
  <c r="W644" i="3"/>
  <c r="V644" i="3"/>
  <c r="U644" i="3"/>
  <c r="L644" i="3"/>
  <c r="K644" i="3"/>
  <c r="X643" i="3"/>
  <c r="W643" i="3"/>
  <c r="V643" i="3"/>
  <c r="U643" i="3"/>
  <c r="L643" i="3"/>
  <c r="Y643" i="3" s="1"/>
  <c r="K643" i="3"/>
  <c r="X642" i="3"/>
  <c r="W642" i="3"/>
  <c r="V642" i="3"/>
  <c r="Y642" i="3" s="1"/>
  <c r="U642" i="3"/>
  <c r="L642" i="3"/>
  <c r="K642" i="3"/>
  <c r="Y641" i="3"/>
  <c r="X641" i="3"/>
  <c r="W641" i="3"/>
  <c r="V641" i="3"/>
  <c r="U641" i="3"/>
  <c r="L641" i="3"/>
  <c r="K641" i="3"/>
  <c r="X640" i="3"/>
  <c r="W640" i="3"/>
  <c r="V640" i="3"/>
  <c r="U640" i="3"/>
  <c r="L640" i="3"/>
  <c r="K640" i="3"/>
  <c r="K649" i="3" s="1"/>
  <c r="X639" i="3"/>
  <c r="W639" i="3"/>
  <c r="V639" i="3"/>
  <c r="Y639" i="3" s="1"/>
  <c r="U639" i="3"/>
  <c r="L639" i="3"/>
  <c r="K639" i="3"/>
  <c r="X638" i="3"/>
  <c r="W638" i="3"/>
  <c r="V638" i="3"/>
  <c r="U638" i="3"/>
  <c r="L638" i="3"/>
  <c r="Y638" i="3" s="1"/>
  <c r="K638" i="3"/>
  <c r="X637" i="3"/>
  <c r="W637" i="3"/>
  <c r="V637" i="3"/>
  <c r="U637" i="3"/>
  <c r="L637" i="3"/>
  <c r="K637" i="3"/>
  <c r="X636" i="3"/>
  <c r="W636" i="3"/>
  <c r="V636" i="3"/>
  <c r="U636" i="3"/>
  <c r="L636" i="3"/>
  <c r="L649" i="3" s="1"/>
  <c r="C636" i="3" s="1"/>
  <c r="K636" i="3"/>
  <c r="T616" i="3"/>
  <c r="S616" i="3"/>
  <c r="R616" i="3"/>
  <c r="Q616" i="3"/>
  <c r="P616" i="3"/>
  <c r="O616" i="3"/>
  <c r="N616" i="3"/>
  <c r="M616" i="3"/>
  <c r="J616" i="3"/>
  <c r="I616" i="3"/>
  <c r="H616" i="3"/>
  <c r="G616" i="3"/>
  <c r="F616" i="3"/>
  <c r="E616" i="3"/>
  <c r="X615" i="3"/>
  <c r="W615" i="3"/>
  <c r="V615" i="3"/>
  <c r="U615" i="3"/>
  <c r="L615" i="3"/>
  <c r="K615" i="3"/>
  <c r="X614" i="3"/>
  <c r="W614" i="3"/>
  <c r="V614" i="3"/>
  <c r="U614" i="3"/>
  <c r="L614" i="3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K611" i="3"/>
  <c r="X610" i="3"/>
  <c r="W610" i="3"/>
  <c r="V610" i="3"/>
  <c r="U610" i="3"/>
  <c r="L610" i="3"/>
  <c r="K610" i="3"/>
  <c r="X609" i="3"/>
  <c r="W609" i="3"/>
  <c r="V609" i="3"/>
  <c r="U609" i="3"/>
  <c r="L609" i="3"/>
  <c r="K609" i="3"/>
  <c r="X608" i="3"/>
  <c r="W608" i="3"/>
  <c r="V608" i="3"/>
  <c r="Y608" i="3" s="1"/>
  <c r="U608" i="3"/>
  <c r="L608" i="3"/>
  <c r="K608" i="3"/>
  <c r="Y607" i="3"/>
  <c r="X607" i="3"/>
  <c r="W607" i="3"/>
  <c r="V607" i="3"/>
  <c r="U607" i="3"/>
  <c r="L607" i="3"/>
  <c r="K607" i="3"/>
  <c r="X606" i="3"/>
  <c r="W606" i="3"/>
  <c r="V606" i="3"/>
  <c r="U606" i="3"/>
  <c r="L606" i="3"/>
  <c r="K606" i="3"/>
  <c r="X605" i="3"/>
  <c r="W605" i="3"/>
  <c r="V605" i="3"/>
  <c r="Y605" i="3" s="1"/>
  <c r="U605" i="3"/>
  <c r="L605" i="3"/>
  <c r="K605" i="3"/>
  <c r="X604" i="3"/>
  <c r="W604" i="3"/>
  <c r="V604" i="3"/>
  <c r="U604" i="3"/>
  <c r="L604" i="3"/>
  <c r="Y604" i="3" s="1"/>
  <c r="K604" i="3"/>
  <c r="X603" i="3"/>
  <c r="W603" i="3"/>
  <c r="V603" i="3"/>
  <c r="U603" i="3"/>
  <c r="L603" i="3"/>
  <c r="K603" i="3"/>
  <c r="T583" i="3"/>
  <c r="S583" i="3"/>
  <c r="R583" i="3"/>
  <c r="Q583" i="3"/>
  <c r="P583" i="3"/>
  <c r="O583" i="3"/>
  <c r="N583" i="3"/>
  <c r="M583" i="3"/>
  <c r="J583" i="3"/>
  <c r="I583" i="3"/>
  <c r="H583" i="3"/>
  <c r="G583" i="3"/>
  <c r="F583" i="3"/>
  <c r="E583" i="3"/>
  <c r="X582" i="3"/>
  <c r="W582" i="3"/>
  <c r="V582" i="3"/>
  <c r="U582" i="3"/>
  <c r="L582" i="3"/>
  <c r="Y582" i="3" s="1"/>
  <c r="K582" i="3"/>
  <c r="X581" i="3"/>
  <c r="W581" i="3"/>
  <c r="V581" i="3"/>
  <c r="U581" i="3"/>
  <c r="L581" i="3"/>
  <c r="K581" i="3"/>
  <c r="X580" i="3"/>
  <c r="W580" i="3"/>
  <c r="V580" i="3"/>
  <c r="U580" i="3"/>
  <c r="L580" i="3"/>
  <c r="K580" i="3"/>
  <c r="X579" i="3"/>
  <c r="W579" i="3"/>
  <c r="V579" i="3"/>
  <c r="Y579" i="3" s="1"/>
  <c r="U579" i="3"/>
  <c r="L579" i="3"/>
  <c r="K579" i="3"/>
  <c r="X578" i="3"/>
  <c r="W578" i="3"/>
  <c r="V578" i="3"/>
  <c r="U578" i="3"/>
  <c r="L578" i="3"/>
  <c r="K578" i="3"/>
  <c r="X577" i="3"/>
  <c r="W577" i="3"/>
  <c r="V577" i="3"/>
  <c r="U577" i="3"/>
  <c r="L577" i="3"/>
  <c r="K577" i="3"/>
  <c r="X576" i="3"/>
  <c r="W576" i="3"/>
  <c r="V576" i="3"/>
  <c r="U576" i="3"/>
  <c r="L576" i="3"/>
  <c r="K576" i="3"/>
  <c r="X575" i="3"/>
  <c r="W575" i="3"/>
  <c r="V575" i="3"/>
  <c r="Y575" i="3" s="1"/>
  <c r="U575" i="3"/>
  <c r="L575" i="3"/>
  <c r="K575" i="3"/>
  <c r="Y574" i="3"/>
  <c r="X574" i="3"/>
  <c r="W574" i="3"/>
  <c r="V574" i="3"/>
  <c r="U574" i="3"/>
  <c r="L574" i="3"/>
  <c r="K574" i="3"/>
  <c r="X573" i="3"/>
  <c r="W573" i="3"/>
  <c r="V573" i="3"/>
  <c r="U573" i="3"/>
  <c r="L573" i="3"/>
  <c r="Y573" i="3" s="1"/>
  <c r="K573" i="3"/>
  <c r="X572" i="3"/>
  <c r="W572" i="3"/>
  <c r="V572" i="3"/>
  <c r="U572" i="3"/>
  <c r="L572" i="3"/>
  <c r="K572" i="3"/>
  <c r="X571" i="3"/>
  <c r="W571" i="3"/>
  <c r="V571" i="3"/>
  <c r="U571" i="3"/>
  <c r="L571" i="3"/>
  <c r="Y571" i="3" s="1"/>
  <c r="K571" i="3"/>
  <c r="X570" i="3"/>
  <c r="W570" i="3"/>
  <c r="V570" i="3"/>
  <c r="Y570" i="3" s="1"/>
  <c r="U570" i="3"/>
  <c r="L570" i="3"/>
  <c r="K570" i="3"/>
  <c r="T550" i="3"/>
  <c r="S550" i="3"/>
  <c r="R550" i="3"/>
  <c r="Q550" i="3"/>
  <c r="P550" i="3"/>
  <c r="O550" i="3"/>
  <c r="N550" i="3"/>
  <c r="M550" i="3"/>
  <c r="J550" i="3"/>
  <c r="I550" i="3"/>
  <c r="H550" i="3"/>
  <c r="G550" i="3"/>
  <c r="F550" i="3"/>
  <c r="E550" i="3"/>
  <c r="X549" i="3"/>
  <c r="W549" i="3"/>
  <c r="V549" i="3"/>
  <c r="U549" i="3"/>
  <c r="L549" i="3"/>
  <c r="K549" i="3"/>
  <c r="X548" i="3"/>
  <c r="W548" i="3"/>
  <c r="V548" i="3"/>
  <c r="Y548" i="3" s="1"/>
  <c r="U548" i="3"/>
  <c r="L548" i="3"/>
  <c r="K548" i="3"/>
  <c r="Y547" i="3"/>
  <c r="X547" i="3"/>
  <c r="W547" i="3"/>
  <c r="V547" i="3"/>
  <c r="U547" i="3"/>
  <c r="L547" i="3"/>
  <c r="K547" i="3"/>
  <c r="X546" i="3"/>
  <c r="W546" i="3"/>
  <c r="V546" i="3"/>
  <c r="Y546" i="3" s="1"/>
  <c r="U546" i="3"/>
  <c r="L546" i="3"/>
  <c r="K546" i="3"/>
  <c r="X545" i="3"/>
  <c r="W545" i="3"/>
  <c r="V545" i="3"/>
  <c r="Y545" i="3" s="1"/>
  <c r="U545" i="3"/>
  <c r="L545" i="3"/>
  <c r="K545" i="3"/>
  <c r="X544" i="3"/>
  <c r="W544" i="3"/>
  <c r="V544" i="3"/>
  <c r="U544" i="3"/>
  <c r="L544" i="3"/>
  <c r="K544" i="3"/>
  <c r="X543" i="3"/>
  <c r="W543" i="3"/>
  <c r="V543" i="3"/>
  <c r="Y543" i="3" s="1"/>
  <c r="U543" i="3"/>
  <c r="L543" i="3"/>
  <c r="K543" i="3"/>
  <c r="X542" i="3"/>
  <c r="W542" i="3"/>
  <c r="V542" i="3"/>
  <c r="U542" i="3"/>
  <c r="L542" i="3"/>
  <c r="K542" i="3"/>
  <c r="X541" i="3"/>
  <c r="W541" i="3"/>
  <c r="V541" i="3"/>
  <c r="U541" i="3"/>
  <c r="L541" i="3"/>
  <c r="Y541" i="3" s="1"/>
  <c r="K541" i="3"/>
  <c r="X540" i="3"/>
  <c r="W540" i="3"/>
  <c r="V540" i="3"/>
  <c r="Y540" i="3" s="1"/>
  <c r="U540" i="3"/>
  <c r="L540" i="3"/>
  <c r="K540" i="3"/>
  <c r="Y539" i="3"/>
  <c r="X539" i="3"/>
  <c r="W539" i="3"/>
  <c r="V539" i="3"/>
  <c r="U539" i="3"/>
  <c r="L539" i="3"/>
  <c r="K539" i="3"/>
  <c r="X538" i="3"/>
  <c r="W538" i="3"/>
  <c r="V538" i="3"/>
  <c r="U538" i="3"/>
  <c r="L538" i="3"/>
  <c r="K538" i="3"/>
  <c r="X537" i="3"/>
  <c r="W537" i="3"/>
  <c r="V537" i="3"/>
  <c r="Y537" i="3" s="1"/>
  <c r="U537" i="3"/>
  <c r="L537" i="3"/>
  <c r="K537" i="3"/>
  <c r="W517" i="3"/>
  <c r="T517" i="3"/>
  <c r="S517" i="3"/>
  <c r="R517" i="3"/>
  <c r="Q517" i="3"/>
  <c r="P517" i="3"/>
  <c r="O517" i="3"/>
  <c r="N517" i="3"/>
  <c r="M517" i="3"/>
  <c r="J517" i="3"/>
  <c r="I517" i="3"/>
  <c r="H517" i="3"/>
  <c r="G517" i="3"/>
  <c r="F517" i="3"/>
  <c r="E517" i="3"/>
  <c r="X516" i="3"/>
  <c r="W516" i="3"/>
  <c r="V516" i="3"/>
  <c r="Y516" i="3" s="1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X511" i="3"/>
  <c r="W511" i="3"/>
  <c r="V511" i="3"/>
  <c r="U511" i="3"/>
  <c r="L511" i="3"/>
  <c r="K511" i="3"/>
  <c r="X510" i="3"/>
  <c r="W510" i="3"/>
  <c r="V510" i="3"/>
  <c r="Y510" i="3" s="1"/>
  <c r="U510" i="3"/>
  <c r="L510" i="3"/>
  <c r="K510" i="3"/>
  <c r="X509" i="3"/>
  <c r="W509" i="3"/>
  <c r="V509" i="3"/>
  <c r="U509" i="3"/>
  <c r="L509" i="3"/>
  <c r="Y509" i="3" s="1"/>
  <c r="K509" i="3"/>
  <c r="X508" i="3"/>
  <c r="W508" i="3"/>
  <c r="V508" i="3"/>
  <c r="Y508" i="3" s="1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Y505" i="3" s="1"/>
  <c r="U505" i="3"/>
  <c r="L505" i="3"/>
  <c r="K505" i="3"/>
  <c r="X504" i="3"/>
  <c r="W504" i="3"/>
  <c r="V504" i="3"/>
  <c r="U504" i="3"/>
  <c r="L504" i="3"/>
  <c r="K504" i="3"/>
  <c r="T484" i="3"/>
  <c r="S484" i="3"/>
  <c r="R484" i="3"/>
  <c r="Q484" i="3"/>
  <c r="P484" i="3"/>
  <c r="O484" i="3"/>
  <c r="N484" i="3"/>
  <c r="M484" i="3"/>
  <c r="J484" i="3"/>
  <c r="I484" i="3"/>
  <c r="H484" i="3"/>
  <c r="G484" i="3"/>
  <c r="F484" i="3"/>
  <c r="E484" i="3"/>
  <c r="Y483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K480" i="3"/>
  <c r="X479" i="3"/>
  <c r="W479" i="3"/>
  <c r="V479" i="3"/>
  <c r="U479" i="3"/>
  <c r="L479" i="3"/>
  <c r="K479" i="3"/>
  <c r="X478" i="3"/>
  <c r="W478" i="3"/>
  <c r="V478" i="3"/>
  <c r="Y478" i="3" s="1"/>
  <c r="U478" i="3"/>
  <c r="L478" i="3"/>
  <c r="K478" i="3"/>
  <c r="X477" i="3"/>
  <c r="W477" i="3"/>
  <c r="V477" i="3"/>
  <c r="Y477" i="3" s="1"/>
  <c r="U477" i="3"/>
  <c r="L477" i="3"/>
  <c r="K477" i="3"/>
  <c r="X476" i="3"/>
  <c r="W476" i="3"/>
  <c r="V476" i="3"/>
  <c r="U476" i="3"/>
  <c r="L476" i="3"/>
  <c r="K476" i="3"/>
  <c r="X475" i="3"/>
  <c r="W475" i="3"/>
  <c r="V475" i="3"/>
  <c r="Y475" i="3" s="1"/>
  <c r="U475" i="3"/>
  <c r="L475" i="3"/>
  <c r="K475" i="3"/>
  <c r="X474" i="3"/>
  <c r="W474" i="3"/>
  <c r="V474" i="3"/>
  <c r="U474" i="3"/>
  <c r="L474" i="3"/>
  <c r="K474" i="3"/>
  <c r="X473" i="3"/>
  <c r="W473" i="3"/>
  <c r="V473" i="3"/>
  <c r="U473" i="3"/>
  <c r="L473" i="3"/>
  <c r="K473" i="3"/>
  <c r="X472" i="3"/>
  <c r="W472" i="3"/>
  <c r="V472" i="3"/>
  <c r="U472" i="3"/>
  <c r="L472" i="3"/>
  <c r="K472" i="3"/>
  <c r="X471" i="3"/>
  <c r="W471" i="3"/>
  <c r="V471" i="3"/>
  <c r="U471" i="3"/>
  <c r="L471" i="3"/>
  <c r="Y471" i="3" s="1"/>
  <c r="K471" i="3"/>
  <c r="T451" i="3"/>
  <c r="S451" i="3"/>
  <c r="R451" i="3"/>
  <c r="Q451" i="3"/>
  <c r="P451" i="3"/>
  <c r="O451" i="3"/>
  <c r="N451" i="3"/>
  <c r="M451" i="3"/>
  <c r="J451" i="3"/>
  <c r="I451" i="3"/>
  <c r="H451" i="3"/>
  <c r="W451" i="3" s="1"/>
  <c r="G451" i="3"/>
  <c r="F451" i="3"/>
  <c r="E451" i="3"/>
  <c r="X450" i="3"/>
  <c r="W450" i="3"/>
  <c r="V450" i="3"/>
  <c r="U450" i="3"/>
  <c r="L450" i="3"/>
  <c r="K450" i="3"/>
  <c r="X449" i="3"/>
  <c r="W449" i="3"/>
  <c r="V449" i="3"/>
  <c r="Y449" i="3" s="1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X444" i="3"/>
  <c r="W444" i="3"/>
  <c r="V444" i="3"/>
  <c r="U444" i="3"/>
  <c r="L444" i="3"/>
  <c r="K444" i="3"/>
  <c r="X443" i="3"/>
  <c r="W443" i="3"/>
  <c r="V443" i="3"/>
  <c r="Y443" i="3" s="1"/>
  <c r="U443" i="3"/>
  <c r="L443" i="3"/>
  <c r="K443" i="3"/>
  <c r="X442" i="3"/>
  <c r="W442" i="3"/>
  <c r="V442" i="3"/>
  <c r="U442" i="3"/>
  <c r="L442" i="3"/>
  <c r="K442" i="3"/>
  <c r="X441" i="3"/>
  <c r="W441" i="3"/>
  <c r="V441" i="3"/>
  <c r="U441" i="3"/>
  <c r="L441" i="3"/>
  <c r="K441" i="3"/>
  <c r="X440" i="3"/>
  <c r="W440" i="3"/>
  <c r="V440" i="3"/>
  <c r="U440" i="3"/>
  <c r="L440" i="3"/>
  <c r="K440" i="3"/>
  <c r="X439" i="3"/>
  <c r="W439" i="3"/>
  <c r="V439" i="3"/>
  <c r="U439" i="3"/>
  <c r="L439" i="3"/>
  <c r="Y439" i="3" s="1"/>
  <c r="K439" i="3"/>
  <c r="X438" i="3"/>
  <c r="W438" i="3"/>
  <c r="V438" i="3"/>
  <c r="U438" i="3"/>
  <c r="L438" i="3"/>
  <c r="K438" i="3"/>
  <c r="T418" i="3"/>
  <c r="S418" i="3"/>
  <c r="R418" i="3"/>
  <c r="Q418" i="3"/>
  <c r="P418" i="3"/>
  <c r="O418" i="3"/>
  <c r="N418" i="3"/>
  <c r="M418" i="3"/>
  <c r="J418" i="3"/>
  <c r="I418" i="3"/>
  <c r="H418" i="3"/>
  <c r="G418" i="3"/>
  <c r="F418" i="3"/>
  <c r="E418" i="3"/>
  <c r="X417" i="3"/>
  <c r="W417" i="3"/>
  <c r="V417" i="3"/>
  <c r="U417" i="3"/>
  <c r="L417" i="3"/>
  <c r="K417" i="3"/>
  <c r="X416" i="3"/>
  <c r="W416" i="3"/>
  <c r="V416" i="3"/>
  <c r="U416" i="3"/>
  <c r="L416" i="3"/>
  <c r="K416" i="3"/>
  <c r="X415" i="3"/>
  <c r="W415" i="3"/>
  <c r="V415" i="3"/>
  <c r="Y415" i="3" s="1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K412" i="3"/>
  <c r="Y411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Y409" i="3" s="1"/>
  <c r="U409" i="3"/>
  <c r="L409" i="3"/>
  <c r="K409" i="3"/>
  <c r="X408" i="3"/>
  <c r="W408" i="3"/>
  <c r="V408" i="3"/>
  <c r="U408" i="3"/>
  <c r="L408" i="3"/>
  <c r="K408" i="3"/>
  <c r="X407" i="3"/>
  <c r="W407" i="3"/>
  <c r="V407" i="3"/>
  <c r="Y407" i="3" s="1"/>
  <c r="U407" i="3"/>
  <c r="L407" i="3"/>
  <c r="K407" i="3"/>
  <c r="X406" i="3"/>
  <c r="W406" i="3"/>
  <c r="V406" i="3"/>
  <c r="U406" i="3"/>
  <c r="L406" i="3"/>
  <c r="K406" i="3"/>
  <c r="X405" i="3"/>
  <c r="W405" i="3"/>
  <c r="V405" i="3"/>
  <c r="Y405" i="3" s="1"/>
  <c r="U405" i="3"/>
  <c r="L405" i="3"/>
  <c r="K405" i="3"/>
  <c r="T385" i="3"/>
  <c r="S385" i="3"/>
  <c r="R385" i="3"/>
  <c r="Q385" i="3"/>
  <c r="P385" i="3"/>
  <c r="O385" i="3"/>
  <c r="N385" i="3"/>
  <c r="M385" i="3"/>
  <c r="J385" i="3"/>
  <c r="I385" i="3"/>
  <c r="H385" i="3"/>
  <c r="W385" i="3" s="1"/>
  <c r="G385" i="3"/>
  <c r="F385" i="3"/>
  <c r="E385" i="3"/>
  <c r="X384" i="3"/>
  <c r="W384" i="3"/>
  <c r="V384" i="3"/>
  <c r="U384" i="3"/>
  <c r="L384" i="3"/>
  <c r="K384" i="3"/>
  <c r="X383" i="3"/>
  <c r="W383" i="3"/>
  <c r="V383" i="3"/>
  <c r="Y383" i="3" s="1"/>
  <c r="U383" i="3"/>
  <c r="L383" i="3"/>
  <c r="K383" i="3"/>
  <c r="X382" i="3"/>
  <c r="W382" i="3"/>
  <c r="V382" i="3"/>
  <c r="U382" i="3"/>
  <c r="L382" i="3"/>
  <c r="K382" i="3"/>
  <c r="X381" i="3"/>
  <c r="W381" i="3"/>
  <c r="V381" i="3"/>
  <c r="Y381" i="3" s="1"/>
  <c r="U381" i="3"/>
  <c r="L381" i="3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K378" i="3"/>
  <c r="X377" i="3"/>
  <c r="W377" i="3"/>
  <c r="V377" i="3"/>
  <c r="U377" i="3"/>
  <c r="L377" i="3"/>
  <c r="K377" i="3"/>
  <c r="X376" i="3"/>
  <c r="W376" i="3"/>
  <c r="V376" i="3"/>
  <c r="U376" i="3"/>
  <c r="L376" i="3"/>
  <c r="K376" i="3"/>
  <c r="X375" i="3"/>
  <c r="W375" i="3"/>
  <c r="V375" i="3"/>
  <c r="U375" i="3"/>
  <c r="L375" i="3"/>
  <c r="K375" i="3"/>
  <c r="X374" i="3"/>
  <c r="W374" i="3"/>
  <c r="V374" i="3"/>
  <c r="U374" i="3"/>
  <c r="L374" i="3"/>
  <c r="K374" i="3"/>
  <c r="X373" i="3"/>
  <c r="W373" i="3"/>
  <c r="V373" i="3"/>
  <c r="U373" i="3"/>
  <c r="L373" i="3"/>
  <c r="K373" i="3"/>
  <c r="X372" i="3"/>
  <c r="W372" i="3"/>
  <c r="V372" i="3"/>
  <c r="U372" i="3"/>
  <c r="L372" i="3"/>
  <c r="K372" i="3"/>
  <c r="T352" i="3"/>
  <c r="S352" i="3"/>
  <c r="R352" i="3"/>
  <c r="Q352" i="3"/>
  <c r="P352" i="3"/>
  <c r="O352" i="3"/>
  <c r="N352" i="3"/>
  <c r="M352" i="3"/>
  <c r="J352" i="3"/>
  <c r="I352" i="3"/>
  <c r="H352" i="3"/>
  <c r="G352" i="3"/>
  <c r="F352" i="3"/>
  <c r="E352" i="3"/>
  <c r="X351" i="3"/>
  <c r="W351" i="3"/>
  <c r="V351" i="3"/>
  <c r="Y351" i="3" s="1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X345" i="3"/>
  <c r="W345" i="3"/>
  <c r="V345" i="3"/>
  <c r="Y345" i="3" s="1"/>
  <c r="U345" i="3"/>
  <c r="L345" i="3"/>
  <c r="K345" i="3"/>
  <c r="X344" i="3"/>
  <c r="W344" i="3"/>
  <c r="V344" i="3"/>
  <c r="U344" i="3"/>
  <c r="L344" i="3"/>
  <c r="K344" i="3"/>
  <c r="X343" i="3"/>
  <c r="W343" i="3"/>
  <c r="V343" i="3"/>
  <c r="Y343" i="3" s="1"/>
  <c r="U343" i="3"/>
  <c r="L343" i="3"/>
  <c r="K343" i="3"/>
  <c r="X342" i="3"/>
  <c r="W342" i="3"/>
  <c r="V342" i="3"/>
  <c r="U342" i="3"/>
  <c r="L342" i="3"/>
  <c r="K342" i="3"/>
  <c r="X341" i="3"/>
  <c r="W341" i="3"/>
  <c r="V341" i="3"/>
  <c r="U341" i="3"/>
  <c r="L341" i="3"/>
  <c r="K341" i="3"/>
  <c r="X340" i="3"/>
  <c r="W340" i="3"/>
  <c r="V340" i="3"/>
  <c r="U340" i="3"/>
  <c r="L340" i="3"/>
  <c r="K340" i="3"/>
  <c r="Y339" i="3"/>
  <c r="X339" i="3"/>
  <c r="W339" i="3"/>
  <c r="V339" i="3"/>
  <c r="U339" i="3"/>
  <c r="L339" i="3"/>
  <c r="K339" i="3"/>
  <c r="T319" i="3"/>
  <c r="S319" i="3"/>
  <c r="R319" i="3"/>
  <c r="Q319" i="3"/>
  <c r="P319" i="3"/>
  <c r="O319" i="3"/>
  <c r="N319" i="3"/>
  <c r="M319" i="3"/>
  <c r="J319" i="3"/>
  <c r="I319" i="3"/>
  <c r="H319" i="3"/>
  <c r="W319" i="3" s="1"/>
  <c r="G319" i="3"/>
  <c r="F319" i="3"/>
  <c r="E319" i="3"/>
  <c r="X318" i="3"/>
  <c r="W318" i="3"/>
  <c r="V318" i="3"/>
  <c r="U318" i="3"/>
  <c r="L318" i="3"/>
  <c r="K318" i="3"/>
  <c r="X317" i="3"/>
  <c r="W317" i="3"/>
  <c r="V317" i="3"/>
  <c r="U317" i="3"/>
  <c r="L317" i="3"/>
  <c r="K317" i="3"/>
  <c r="X316" i="3"/>
  <c r="W316" i="3"/>
  <c r="V316" i="3"/>
  <c r="U316" i="3"/>
  <c r="L316" i="3"/>
  <c r="K316" i="3"/>
  <c r="X315" i="3"/>
  <c r="W315" i="3"/>
  <c r="V315" i="3"/>
  <c r="U315" i="3"/>
  <c r="L315" i="3"/>
  <c r="K315" i="3"/>
  <c r="X314" i="3"/>
  <c r="W314" i="3"/>
  <c r="V314" i="3"/>
  <c r="U314" i="3"/>
  <c r="L314" i="3"/>
  <c r="K314" i="3"/>
  <c r="X313" i="3"/>
  <c r="W313" i="3"/>
  <c r="V313" i="3"/>
  <c r="U313" i="3"/>
  <c r="L313" i="3"/>
  <c r="K313" i="3"/>
  <c r="X312" i="3"/>
  <c r="W312" i="3"/>
  <c r="V312" i="3"/>
  <c r="U312" i="3"/>
  <c r="L312" i="3"/>
  <c r="K312" i="3"/>
  <c r="X311" i="3"/>
  <c r="W311" i="3"/>
  <c r="V311" i="3"/>
  <c r="Y311" i="3" s="1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U308" i="3"/>
  <c r="L308" i="3"/>
  <c r="K308" i="3"/>
  <c r="X307" i="3"/>
  <c r="W307" i="3"/>
  <c r="V307" i="3"/>
  <c r="Y307" i="3" s="1"/>
  <c r="U307" i="3"/>
  <c r="L307" i="3"/>
  <c r="K307" i="3"/>
  <c r="X306" i="3"/>
  <c r="W306" i="3"/>
  <c r="V306" i="3"/>
  <c r="U306" i="3"/>
  <c r="L306" i="3"/>
  <c r="K306" i="3"/>
  <c r="T286" i="3"/>
  <c r="S286" i="3"/>
  <c r="R286" i="3"/>
  <c r="Q286" i="3"/>
  <c r="P286" i="3"/>
  <c r="O286" i="3"/>
  <c r="N286" i="3"/>
  <c r="M286" i="3"/>
  <c r="J286" i="3"/>
  <c r="I286" i="3"/>
  <c r="H286" i="3"/>
  <c r="G286" i="3"/>
  <c r="F286" i="3"/>
  <c r="E286" i="3"/>
  <c r="X285" i="3"/>
  <c r="W285" i="3"/>
  <c r="V285" i="3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X281" i="3"/>
  <c r="W281" i="3"/>
  <c r="V281" i="3"/>
  <c r="Y281" i="3" s="1"/>
  <c r="U281" i="3"/>
  <c r="L281" i="3"/>
  <c r="K281" i="3"/>
  <c r="X280" i="3"/>
  <c r="W280" i="3"/>
  <c r="V280" i="3"/>
  <c r="U280" i="3"/>
  <c r="L280" i="3"/>
  <c r="K280" i="3"/>
  <c r="X279" i="3"/>
  <c r="W279" i="3"/>
  <c r="V279" i="3"/>
  <c r="Y279" i="3" s="1"/>
  <c r="U279" i="3"/>
  <c r="L279" i="3"/>
  <c r="K279" i="3"/>
  <c r="X278" i="3"/>
  <c r="W278" i="3"/>
  <c r="V278" i="3"/>
  <c r="U278" i="3"/>
  <c r="L278" i="3"/>
  <c r="K278" i="3"/>
  <c r="X277" i="3"/>
  <c r="W277" i="3"/>
  <c r="V277" i="3"/>
  <c r="U277" i="3"/>
  <c r="L277" i="3"/>
  <c r="K277" i="3"/>
  <c r="X276" i="3"/>
  <c r="W276" i="3"/>
  <c r="V276" i="3"/>
  <c r="U276" i="3"/>
  <c r="L276" i="3"/>
  <c r="K276" i="3"/>
  <c r="X275" i="3"/>
  <c r="W275" i="3"/>
  <c r="V275" i="3"/>
  <c r="U275" i="3"/>
  <c r="L275" i="3"/>
  <c r="Y275" i="3" s="1"/>
  <c r="K275" i="3"/>
  <c r="X274" i="3"/>
  <c r="W274" i="3"/>
  <c r="V274" i="3"/>
  <c r="U274" i="3"/>
  <c r="L274" i="3"/>
  <c r="K274" i="3"/>
  <c r="Y273" i="3"/>
  <c r="X273" i="3"/>
  <c r="W273" i="3"/>
  <c r="V273" i="3"/>
  <c r="U273" i="3"/>
  <c r="L273" i="3"/>
  <c r="K273" i="3"/>
  <c r="T253" i="3"/>
  <c r="S253" i="3"/>
  <c r="R253" i="3"/>
  <c r="Q253" i="3"/>
  <c r="P253" i="3"/>
  <c r="O253" i="3"/>
  <c r="N253" i="3"/>
  <c r="M253" i="3"/>
  <c r="J253" i="3"/>
  <c r="I253" i="3"/>
  <c r="H253" i="3"/>
  <c r="W253" i="3" s="1"/>
  <c r="G253" i="3"/>
  <c r="F253" i="3"/>
  <c r="E253" i="3"/>
  <c r="X252" i="3"/>
  <c r="W252" i="3"/>
  <c r="V252" i="3"/>
  <c r="Y252" i="3" s="1"/>
  <c r="U252" i="3"/>
  <c r="L252" i="3"/>
  <c r="K252" i="3"/>
  <c r="X251" i="3"/>
  <c r="W251" i="3"/>
  <c r="V251" i="3"/>
  <c r="U251" i="3"/>
  <c r="L251" i="3"/>
  <c r="Y251" i="3" s="1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K249" i="3"/>
  <c r="X248" i="3"/>
  <c r="W248" i="3"/>
  <c r="V248" i="3"/>
  <c r="Y248" i="3" s="1"/>
  <c r="U248" i="3"/>
  <c r="L248" i="3"/>
  <c r="K248" i="3"/>
  <c r="X247" i="3"/>
  <c r="W247" i="3"/>
  <c r="V247" i="3"/>
  <c r="U247" i="3"/>
  <c r="L247" i="3"/>
  <c r="K247" i="3"/>
  <c r="X246" i="3"/>
  <c r="W246" i="3"/>
  <c r="V246" i="3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Y243" i="3" s="1"/>
  <c r="K243" i="3"/>
  <c r="X242" i="3"/>
  <c r="W242" i="3"/>
  <c r="V242" i="3"/>
  <c r="Y242" i="3" s="1"/>
  <c r="U242" i="3"/>
  <c r="L242" i="3"/>
  <c r="K242" i="3"/>
  <c r="Y241" i="3"/>
  <c r="X241" i="3"/>
  <c r="W241" i="3"/>
  <c r="V241" i="3"/>
  <c r="U241" i="3"/>
  <c r="L241" i="3"/>
  <c r="K241" i="3"/>
  <c r="X240" i="3"/>
  <c r="W240" i="3"/>
  <c r="V240" i="3"/>
  <c r="U240" i="3"/>
  <c r="L240" i="3"/>
  <c r="K240" i="3"/>
  <c r="T220" i="3"/>
  <c r="S220" i="3"/>
  <c r="R220" i="3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U219" i="3"/>
  <c r="L219" i="3"/>
  <c r="Y219" i="3" s="1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Y214" i="3" s="1"/>
  <c r="U214" i="3"/>
  <c r="L214" i="3"/>
  <c r="K214" i="3"/>
  <c r="Y213" i="3"/>
  <c r="X213" i="3"/>
  <c r="W213" i="3"/>
  <c r="V213" i="3"/>
  <c r="U213" i="3"/>
  <c r="L213" i="3"/>
  <c r="K213" i="3"/>
  <c r="X212" i="3"/>
  <c r="W212" i="3"/>
  <c r="V212" i="3"/>
  <c r="U212" i="3"/>
  <c r="L212" i="3"/>
  <c r="K212" i="3"/>
  <c r="X211" i="3"/>
  <c r="W211" i="3"/>
  <c r="V211" i="3"/>
  <c r="Y211" i="3" s="1"/>
  <c r="U211" i="3"/>
  <c r="L211" i="3"/>
  <c r="K211" i="3"/>
  <c r="X210" i="3"/>
  <c r="W210" i="3"/>
  <c r="V210" i="3"/>
  <c r="U210" i="3"/>
  <c r="L210" i="3"/>
  <c r="K210" i="3"/>
  <c r="X209" i="3"/>
  <c r="W209" i="3"/>
  <c r="V209" i="3"/>
  <c r="Y209" i="3" s="1"/>
  <c r="U209" i="3"/>
  <c r="L209" i="3"/>
  <c r="K209" i="3"/>
  <c r="X208" i="3"/>
  <c r="W208" i="3"/>
  <c r="V208" i="3"/>
  <c r="U208" i="3"/>
  <c r="L208" i="3"/>
  <c r="K208" i="3"/>
  <c r="X207" i="3"/>
  <c r="W207" i="3"/>
  <c r="V207" i="3"/>
  <c r="U207" i="3"/>
  <c r="L207" i="3"/>
  <c r="Y207" i="3" s="1"/>
  <c r="K207" i="3"/>
  <c r="T187" i="3"/>
  <c r="S187" i="3"/>
  <c r="R187" i="3"/>
  <c r="Q187" i="3"/>
  <c r="P187" i="3"/>
  <c r="O187" i="3"/>
  <c r="N187" i="3"/>
  <c r="M187" i="3"/>
  <c r="J187" i="3"/>
  <c r="I187" i="3"/>
  <c r="H187" i="3"/>
  <c r="G187" i="3"/>
  <c r="F187" i="3"/>
  <c r="E187" i="3"/>
  <c r="X186" i="3"/>
  <c r="W186" i="3"/>
  <c r="V186" i="3"/>
  <c r="U186" i="3"/>
  <c r="L186" i="3"/>
  <c r="K186" i="3"/>
  <c r="X185" i="3"/>
  <c r="W185" i="3"/>
  <c r="V185" i="3"/>
  <c r="U185" i="3"/>
  <c r="L185" i="3"/>
  <c r="Y185" i="3" s="1"/>
  <c r="K185" i="3"/>
  <c r="X184" i="3"/>
  <c r="W184" i="3"/>
  <c r="V184" i="3"/>
  <c r="Y184" i="3" s="1"/>
  <c r="U184" i="3"/>
  <c r="L184" i="3"/>
  <c r="K184" i="3"/>
  <c r="Y183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X179" i="3"/>
  <c r="W179" i="3"/>
  <c r="V179" i="3"/>
  <c r="U179" i="3"/>
  <c r="L179" i="3"/>
  <c r="Y179" i="3" s="1"/>
  <c r="K179" i="3"/>
  <c r="X178" i="3"/>
  <c r="W178" i="3"/>
  <c r="V178" i="3"/>
  <c r="U178" i="3"/>
  <c r="L178" i="3"/>
  <c r="K178" i="3"/>
  <c r="X177" i="3"/>
  <c r="W177" i="3"/>
  <c r="V177" i="3"/>
  <c r="U177" i="3"/>
  <c r="L177" i="3"/>
  <c r="K177" i="3"/>
  <c r="X176" i="3"/>
  <c r="W176" i="3"/>
  <c r="V176" i="3"/>
  <c r="Y176" i="3" s="1"/>
  <c r="U176" i="3"/>
  <c r="L176" i="3"/>
  <c r="K176" i="3"/>
  <c r="X175" i="3"/>
  <c r="W175" i="3"/>
  <c r="V175" i="3"/>
  <c r="Y175" i="3" s="1"/>
  <c r="U175" i="3"/>
  <c r="L175" i="3"/>
  <c r="K175" i="3"/>
  <c r="X174" i="3"/>
  <c r="W174" i="3"/>
  <c r="V174" i="3"/>
  <c r="U174" i="3"/>
  <c r="L174" i="3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X153" i="3"/>
  <c r="W153" i="3"/>
  <c r="V153" i="3"/>
  <c r="U153" i="3"/>
  <c r="L153" i="3"/>
  <c r="Y153" i="3" s="1"/>
  <c r="K153" i="3"/>
  <c r="X152" i="3"/>
  <c r="W152" i="3"/>
  <c r="V152" i="3"/>
  <c r="U152" i="3"/>
  <c r="L152" i="3"/>
  <c r="K152" i="3"/>
  <c r="X151" i="3"/>
  <c r="W151" i="3"/>
  <c r="V151" i="3"/>
  <c r="U151" i="3"/>
  <c r="L151" i="3"/>
  <c r="K151" i="3"/>
  <c r="X150" i="3"/>
  <c r="W150" i="3"/>
  <c r="V150" i="3"/>
  <c r="Y150" i="3" s="1"/>
  <c r="U150" i="3"/>
  <c r="L150" i="3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Y147" i="3"/>
  <c r="X147" i="3"/>
  <c r="W147" i="3"/>
  <c r="V147" i="3"/>
  <c r="U147" i="3"/>
  <c r="L147" i="3"/>
  <c r="K147" i="3"/>
  <c r="X146" i="3"/>
  <c r="W146" i="3"/>
  <c r="V146" i="3"/>
  <c r="Y146" i="3" s="1"/>
  <c r="U146" i="3"/>
  <c r="L146" i="3"/>
  <c r="K146" i="3"/>
  <c r="X145" i="3"/>
  <c r="W145" i="3"/>
  <c r="V145" i="3"/>
  <c r="Y145" i="3" s="1"/>
  <c r="U145" i="3"/>
  <c r="L145" i="3"/>
  <c r="K145" i="3"/>
  <c r="X144" i="3"/>
  <c r="W144" i="3"/>
  <c r="V144" i="3"/>
  <c r="U144" i="3"/>
  <c r="L144" i="3"/>
  <c r="K144" i="3"/>
  <c r="Y143" i="3"/>
  <c r="X143" i="3"/>
  <c r="W143" i="3"/>
  <c r="V143" i="3"/>
  <c r="U143" i="3"/>
  <c r="L143" i="3"/>
  <c r="K143" i="3"/>
  <c r="X142" i="3"/>
  <c r="W142" i="3"/>
  <c r="V142" i="3"/>
  <c r="U142" i="3"/>
  <c r="L142" i="3"/>
  <c r="K142" i="3"/>
  <c r="X141" i="3"/>
  <c r="W141" i="3"/>
  <c r="V141" i="3"/>
  <c r="U141" i="3"/>
  <c r="L141" i="3"/>
  <c r="K141" i="3"/>
  <c r="T121" i="3"/>
  <c r="S121" i="3"/>
  <c r="R121" i="3"/>
  <c r="Q121" i="3"/>
  <c r="P121" i="3"/>
  <c r="O121" i="3"/>
  <c r="N121" i="3"/>
  <c r="M121" i="3"/>
  <c r="J121" i="3"/>
  <c r="I121" i="3"/>
  <c r="H121" i="3"/>
  <c r="G121" i="3"/>
  <c r="F121" i="3"/>
  <c r="E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Y117" i="3" s="1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K115" i="3"/>
  <c r="X114" i="3"/>
  <c r="W114" i="3"/>
  <c r="V114" i="3"/>
  <c r="U114" i="3"/>
  <c r="L114" i="3"/>
  <c r="K114" i="3"/>
  <c r="X113" i="3"/>
  <c r="W113" i="3"/>
  <c r="V113" i="3"/>
  <c r="U113" i="3"/>
  <c r="L113" i="3"/>
  <c r="K113" i="3"/>
  <c r="X112" i="3"/>
  <c r="W112" i="3"/>
  <c r="V112" i="3"/>
  <c r="U112" i="3"/>
  <c r="L112" i="3"/>
  <c r="K112" i="3"/>
  <c r="X111" i="3"/>
  <c r="W111" i="3"/>
  <c r="V111" i="3"/>
  <c r="U111" i="3"/>
  <c r="L111" i="3"/>
  <c r="K111" i="3"/>
  <c r="X110" i="3"/>
  <c r="W110" i="3"/>
  <c r="V110" i="3"/>
  <c r="U110" i="3"/>
  <c r="L110" i="3"/>
  <c r="K110" i="3"/>
  <c r="X109" i="3"/>
  <c r="W109" i="3"/>
  <c r="V109" i="3"/>
  <c r="Y109" i="3" s="1"/>
  <c r="U109" i="3"/>
  <c r="L109" i="3"/>
  <c r="K109" i="3"/>
  <c r="X108" i="3"/>
  <c r="W108" i="3"/>
  <c r="V108" i="3"/>
  <c r="U108" i="3"/>
  <c r="L108" i="3"/>
  <c r="K108" i="3"/>
  <c r="T88" i="3"/>
  <c r="S88" i="3"/>
  <c r="R88" i="3"/>
  <c r="Q88" i="3"/>
  <c r="P88" i="3"/>
  <c r="O88" i="3"/>
  <c r="N88" i="3"/>
  <c r="M88" i="3"/>
  <c r="J88" i="3"/>
  <c r="I88" i="3"/>
  <c r="H88" i="3"/>
  <c r="G88" i="3"/>
  <c r="F88" i="3"/>
  <c r="E88" i="3"/>
  <c r="Y87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Y85" i="3" s="1"/>
  <c r="U85" i="3"/>
  <c r="L85" i="3"/>
  <c r="K85" i="3"/>
  <c r="X84" i="3"/>
  <c r="W84" i="3"/>
  <c r="V84" i="3"/>
  <c r="U84" i="3"/>
  <c r="L84" i="3"/>
  <c r="K84" i="3"/>
  <c r="X83" i="3"/>
  <c r="W83" i="3"/>
  <c r="V83" i="3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Y81" i="3" s="1"/>
  <c r="K81" i="3"/>
  <c r="X80" i="3"/>
  <c r="W80" i="3"/>
  <c r="V80" i="3"/>
  <c r="U80" i="3"/>
  <c r="L80" i="3"/>
  <c r="K80" i="3"/>
  <c r="Y79" i="3"/>
  <c r="X79" i="3"/>
  <c r="W79" i="3"/>
  <c r="V79" i="3"/>
  <c r="U79" i="3"/>
  <c r="L79" i="3"/>
  <c r="K79" i="3"/>
  <c r="X78" i="3"/>
  <c r="W78" i="3"/>
  <c r="V78" i="3"/>
  <c r="Y78" i="3" s="1"/>
  <c r="U78" i="3"/>
  <c r="L78" i="3"/>
  <c r="K78" i="3"/>
  <c r="X77" i="3"/>
  <c r="W77" i="3"/>
  <c r="V77" i="3"/>
  <c r="Y77" i="3" s="1"/>
  <c r="U77" i="3"/>
  <c r="L77" i="3"/>
  <c r="K77" i="3"/>
  <c r="X76" i="3"/>
  <c r="W76" i="3"/>
  <c r="V76" i="3"/>
  <c r="U76" i="3"/>
  <c r="L76" i="3"/>
  <c r="K76" i="3"/>
  <c r="X75" i="3"/>
  <c r="W75" i="3"/>
  <c r="V75" i="3"/>
  <c r="U75" i="3"/>
  <c r="L75" i="3"/>
  <c r="K75" i="3"/>
  <c r="T55" i="3"/>
  <c r="S55" i="3"/>
  <c r="R55" i="3"/>
  <c r="Q55" i="3"/>
  <c r="P55" i="3"/>
  <c r="O55" i="3"/>
  <c r="N55" i="3"/>
  <c r="M55" i="3"/>
  <c r="J55" i="3"/>
  <c r="I55" i="3"/>
  <c r="H55" i="3"/>
  <c r="G55" i="3"/>
  <c r="F55" i="3"/>
  <c r="E55" i="3"/>
  <c r="X54" i="3"/>
  <c r="W54" i="3"/>
  <c r="V54" i="3"/>
  <c r="U54" i="3"/>
  <c r="L54" i="3"/>
  <c r="K54" i="3"/>
  <c r="Y53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U44" i="3"/>
  <c r="L44" i="3"/>
  <c r="K44" i="3"/>
  <c r="X43" i="3"/>
  <c r="W43" i="3"/>
  <c r="V43" i="3"/>
  <c r="Y43" i="3" s="1"/>
  <c r="U43" i="3"/>
  <c r="L43" i="3"/>
  <c r="K43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Y17" i="3"/>
  <c r="X17" i="3"/>
  <c r="W17" i="3"/>
  <c r="V17" i="3"/>
  <c r="U17" i="3"/>
  <c r="L17" i="3"/>
  <c r="K17" i="3"/>
  <c r="X16" i="3"/>
  <c r="W16" i="3"/>
  <c r="V16" i="3"/>
  <c r="U16" i="3"/>
  <c r="L16" i="3"/>
  <c r="K16" i="3"/>
  <c r="X15" i="3"/>
  <c r="W15" i="3"/>
  <c r="V15" i="3"/>
  <c r="Y15" i="3" s="1"/>
  <c r="U15" i="3"/>
  <c r="L15" i="3"/>
  <c r="K15" i="3"/>
  <c r="X14" i="3"/>
  <c r="W14" i="3"/>
  <c r="V14" i="3"/>
  <c r="Y14" i="3" s="1"/>
  <c r="U14" i="3"/>
  <c r="L14" i="3"/>
  <c r="K14" i="3"/>
  <c r="Y13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Y11" i="3" s="1"/>
  <c r="U11" i="3"/>
  <c r="L11" i="3"/>
  <c r="K11" i="3"/>
  <c r="X10" i="3"/>
  <c r="W10" i="3"/>
  <c r="V10" i="3"/>
  <c r="U10" i="3"/>
  <c r="L10" i="3"/>
  <c r="K10" i="3"/>
  <c r="Y9" i="3"/>
  <c r="X9" i="3"/>
  <c r="W9" i="3"/>
  <c r="V9" i="3"/>
  <c r="U9" i="3"/>
  <c r="L9" i="3"/>
  <c r="K9" i="3"/>
  <c r="Y18" i="3" l="1"/>
  <c r="Y20" i="3"/>
  <c r="V154" i="3"/>
  <c r="Y151" i="3"/>
  <c r="W187" i="3"/>
  <c r="Y373" i="3"/>
  <c r="Y413" i="3"/>
  <c r="Y549" i="3"/>
  <c r="Y669" i="3"/>
  <c r="L682" i="3"/>
  <c r="C669" i="3" s="1"/>
  <c r="W715" i="3"/>
  <c r="Y10" i="3"/>
  <c r="Y75" i="3"/>
  <c r="Y12" i="3"/>
  <c r="Y45" i="3"/>
  <c r="Y84" i="3"/>
  <c r="Y141" i="3"/>
  <c r="Y277" i="3"/>
  <c r="K682" i="3"/>
  <c r="K880" i="3"/>
  <c r="Y48" i="3"/>
  <c r="Y86" i="3"/>
  <c r="Y111" i="3"/>
  <c r="Y112" i="3"/>
  <c r="Y114" i="3"/>
  <c r="Y115" i="3"/>
  <c r="Y116" i="3"/>
  <c r="Y142" i="3"/>
  <c r="Y249" i="3"/>
  <c r="Y278" i="3"/>
  <c r="Y310" i="3"/>
  <c r="Y312" i="3"/>
  <c r="Y313" i="3"/>
  <c r="Y314" i="3"/>
  <c r="Y344" i="3"/>
  <c r="Y374" i="3"/>
  <c r="Y375" i="3"/>
  <c r="Y376" i="3"/>
  <c r="Y378" i="3"/>
  <c r="Y382" i="3"/>
  <c r="U418" i="3"/>
  <c r="Y406" i="3"/>
  <c r="Y414" i="3"/>
  <c r="Y442" i="3"/>
  <c r="Y444" i="3"/>
  <c r="Y445" i="3"/>
  <c r="Y446" i="3"/>
  <c r="Y507" i="3"/>
  <c r="Y515" i="3"/>
  <c r="K550" i="3"/>
  <c r="Y542" i="3"/>
  <c r="W550" i="3"/>
  <c r="Y578" i="3"/>
  <c r="W583" i="3"/>
  <c r="Y612" i="3"/>
  <c r="Y613" i="3"/>
  <c r="Y615" i="3"/>
  <c r="Y680" i="3"/>
  <c r="U715" i="3"/>
  <c r="Y736" i="3"/>
  <c r="Y746" i="3"/>
  <c r="Y803" i="3"/>
  <c r="Y808" i="3"/>
  <c r="Y813" i="3"/>
  <c r="V847" i="3"/>
  <c r="V848" i="3" s="1"/>
  <c r="Y843" i="3"/>
  <c r="L1111" i="3"/>
  <c r="C1098" i="3" s="1"/>
  <c r="C1111" i="3" s="1"/>
  <c r="Y280" i="3"/>
  <c r="Y283" i="3"/>
  <c r="Y346" i="3"/>
  <c r="Y348" i="3"/>
  <c r="Y384" i="3"/>
  <c r="Y408" i="3"/>
  <c r="Y416" i="3"/>
  <c r="Y476" i="3"/>
  <c r="U583" i="3"/>
  <c r="Y580" i="3"/>
  <c r="Y581" i="3"/>
  <c r="Y640" i="3"/>
  <c r="Y672" i="3"/>
  <c r="Y674" i="3"/>
  <c r="Y738" i="3"/>
  <c r="Y774" i="3"/>
  <c r="K814" i="3"/>
  <c r="U814" i="3"/>
  <c r="Y806" i="3"/>
  <c r="Y845" i="3"/>
  <c r="Y909" i="3"/>
  <c r="U1012" i="3"/>
  <c r="Y1001" i="3"/>
  <c r="Y1009" i="3"/>
  <c r="Y1041" i="3"/>
  <c r="Y1067" i="3"/>
  <c r="Y1075" i="3"/>
  <c r="Y1102" i="3"/>
  <c r="Y1107" i="3"/>
  <c r="Y1132" i="3"/>
  <c r="Y1133" i="3"/>
  <c r="Y1141" i="3"/>
  <c r="V1177" i="3"/>
  <c r="Y1177" i="3" s="1"/>
  <c r="Y1175" i="3"/>
  <c r="Y1199" i="3"/>
  <c r="Y1204" i="3"/>
  <c r="Y1205" i="3"/>
  <c r="Y911" i="3"/>
  <c r="Y945" i="3"/>
  <c r="Y971" i="3"/>
  <c r="Y1043" i="3"/>
  <c r="Y1077" i="3"/>
  <c r="U1144" i="3"/>
  <c r="Y1143" i="3"/>
  <c r="Y1169" i="3"/>
  <c r="Y1207" i="3"/>
  <c r="Y1209" i="3"/>
  <c r="Y1208" i="3"/>
  <c r="Y1201" i="3"/>
  <c r="Y1200" i="3"/>
  <c r="K1210" i="3"/>
  <c r="L1210" i="3"/>
  <c r="C1197" i="3" s="1"/>
  <c r="C1210" i="3" s="1"/>
  <c r="X1210" i="3"/>
  <c r="L1177" i="3"/>
  <c r="C1164" i="3" s="1"/>
  <c r="K1177" i="3"/>
  <c r="U1177" i="3"/>
  <c r="W1177" i="3"/>
  <c r="V1144" i="3"/>
  <c r="V1145" i="3" s="1"/>
  <c r="Y1135" i="3"/>
  <c r="X1144" i="3"/>
  <c r="L1144" i="3"/>
  <c r="C1131" i="3" s="1"/>
  <c r="C1144" i="3" s="1"/>
  <c r="U1111" i="3"/>
  <c r="W1111" i="3"/>
  <c r="K1111" i="3"/>
  <c r="U1078" i="3"/>
  <c r="Y1069" i="3"/>
  <c r="K1078" i="3"/>
  <c r="Y1066" i="3"/>
  <c r="X1078" i="3"/>
  <c r="L1045" i="3"/>
  <c r="C1032" i="3" s="1"/>
  <c r="X1012" i="3"/>
  <c r="V979" i="3"/>
  <c r="Y967" i="3"/>
  <c r="W979" i="3"/>
  <c r="K946" i="3"/>
  <c r="Y937" i="3"/>
  <c r="Y934" i="3"/>
  <c r="X946" i="3"/>
  <c r="L946" i="3"/>
  <c r="C933" i="3" s="1"/>
  <c r="C946" i="3" s="1"/>
  <c r="U913" i="3"/>
  <c r="X913" i="3"/>
  <c r="W913" i="3"/>
  <c r="W880" i="3"/>
  <c r="X880" i="3"/>
  <c r="Y871" i="3"/>
  <c r="L814" i="3"/>
  <c r="C801" i="3" s="1"/>
  <c r="V781" i="3"/>
  <c r="Y769" i="3"/>
  <c r="Y739" i="3"/>
  <c r="L748" i="3"/>
  <c r="C735" i="3" s="1"/>
  <c r="C748" i="3" s="1"/>
  <c r="W748" i="3"/>
  <c r="X715" i="3"/>
  <c r="K715" i="3"/>
  <c r="V682" i="3"/>
  <c r="X682" i="3"/>
  <c r="W682" i="3"/>
  <c r="Y637" i="3"/>
  <c r="U649" i="3"/>
  <c r="Y611" i="3"/>
  <c r="U616" i="3"/>
  <c r="Y609" i="3"/>
  <c r="Y606" i="3"/>
  <c r="X616" i="3"/>
  <c r="L616" i="3"/>
  <c r="C603" i="3" s="1"/>
  <c r="C616" i="3" s="1"/>
  <c r="W616" i="3"/>
  <c r="Y577" i="3"/>
  <c r="X583" i="3"/>
  <c r="K583" i="3"/>
  <c r="V550" i="3"/>
  <c r="Y550" i="3" s="1"/>
  <c r="U550" i="3"/>
  <c r="X550" i="3"/>
  <c r="L550" i="3"/>
  <c r="C537" i="3" s="1"/>
  <c r="Y544" i="3"/>
  <c r="Y514" i="3"/>
  <c r="Y513" i="3"/>
  <c r="Y512" i="3"/>
  <c r="Y511" i="3"/>
  <c r="L517" i="3"/>
  <c r="C504" i="3" s="1"/>
  <c r="C517" i="3" s="1"/>
  <c r="V517" i="3"/>
  <c r="V518" i="3" s="1"/>
  <c r="U517" i="3"/>
  <c r="X517" i="3"/>
  <c r="K517" i="3"/>
  <c r="Y506" i="3"/>
  <c r="Y482" i="3"/>
  <c r="Y481" i="3"/>
  <c r="L484" i="3"/>
  <c r="C471" i="3" s="1"/>
  <c r="C484" i="3" s="1"/>
  <c r="Y480" i="3"/>
  <c r="Y479" i="3"/>
  <c r="Y474" i="3"/>
  <c r="K484" i="3"/>
  <c r="V484" i="3"/>
  <c r="Y473" i="3"/>
  <c r="U484" i="3"/>
  <c r="X484" i="3"/>
  <c r="W484" i="3"/>
  <c r="Y450" i="3"/>
  <c r="Y448" i="3"/>
  <c r="Y447" i="3"/>
  <c r="V451" i="3"/>
  <c r="V452" i="3" s="1"/>
  <c r="Y441" i="3"/>
  <c r="U451" i="3"/>
  <c r="Y440" i="3"/>
  <c r="L451" i="3"/>
  <c r="C438" i="3" s="1"/>
  <c r="C451" i="3" s="1"/>
  <c r="X451" i="3"/>
  <c r="K451" i="3"/>
  <c r="Y417" i="3"/>
  <c r="Y412" i="3"/>
  <c r="K418" i="3"/>
  <c r="Y410" i="3"/>
  <c r="X418" i="3"/>
  <c r="L418" i="3"/>
  <c r="C405" i="3" s="1"/>
  <c r="C418" i="3" s="1"/>
  <c r="W418" i="3"/>
  <c r="Y380" i="3"/>
  <c r="Y379" i="3"/>
  <c r="U385" i="3"/>
  <c r="V385" i="3"/>
  <c r="V386" i="3" s="1"/>
  <c r="Y377" i="3"/>
  <c r="L385" i="3"/>
  <c r="C372" i="3" s="1"/>
  <c r="K385" i="3"/>
  <c r="X385" i="3"/>
  <c r="L352" i="3"/>
  <c r="C339" i="3" s="1"/>
  <c r="Y350" i="3"/>
  <c r="Y349" i="3"/>
  <c r="Y347" i="3"/>
  <c r="Y342" i="3"/>
  <c r="K352" i="3"/>
  <c r="V352" i="3"/>
  <c r="Y341" i="3"/>
  <c r="U352" i="3"/>
  <c r="X352" i="3"/>
  <c r="W352" i="3"/>
  <c r="Y318" i="3"/>
  <c r="Y317" i="3"/>
  <c r="Y316" i="3"/>
  <c r="Y315" i="3"/>
  <c r="V319" i="3"/>
  <c r="Y309" i="3"/>
  <c r="U319" i="3"/>
  <c r="Y308" i="3"/>
  <c r="L319" i="3"/>
  <c r="C306" i="3" s="1"/>
  <c r="D306" i="3" s="1"/>
  <c r="D319" i="3" s="1"/>
  <c r="X319" i="3"/>
  <c r="K319" i="3"/>
  <c r="Y285" i="3"/>
  <c r="Y282" i="3"/>
  <c r="L286" i="3"/>
  <c r="C273" i="3" s="1"/>
  <c r="U286" i="3"/>
  <c r="K286" i="3"/>
  <c r="W286" i="3"/>
  <c r="Y247" i="3"/>
  <c r="U253" i="3"/>
  <c r="Y245" i="3"/>
  <c r="X253" i="3"/>
  <c r="K253" i="3"/>
  <c r="Y218" i="3"/>
  <c r="Y217" i="3"/>
  <c r="Y216" i="3"/>
  <c r="Y215" i="3"/>
  <c r="X220" i="3"/>
  <c r="Y210" i="3"/>
  <c r="L220" i="3"/>
  <c r="C207" i="3" s="1"/>
  <c r="C220" i="3" s="1"/>
  <c r="Y182" i="3"/>
  <c r="Y181" i="3"/>
  <c r="K187" i="3"/>
  <c r="Y177" i="3"/>
  <c r="U187" i="3"/>
  <c r="X187" i="3"/>
  <c r="Y149" i="3"/>
  <c r="Y148" i="3"/>
  <c r="W154" i="3"/>
  <c r="Y120" i="3"/>
  <c r="Y119" i="3"/>
  <c r="K121" i="3"/>
  <c r="Y113" i="3"/>
  <c r="L121" i="3"/>
  <c r="C108" i="3" s="1"/>
  <c r="C121" i="3" s="1"/>
  <c r="W121" i="3"/>
  <c r="X121" i="3"/>
  <c r="Y83" i="3"/>
  <c r="L88" i="3"/>
  <c r="C75" i="3" s="1"/>
  <c r="Y82" i="3"/>
  <c r="V88" i="3"/>
  <c r="V89" i="3" s="1"/>
  <c r="U88" i="3"/>
  <c r="X88" i="3"/>
  <c r="W88" i="3"/>
  <c r="Y52" i="3"/>
  <c r="Y51" i="3"/>
  <c r="Y50" i="3"/>
  <c r="Y49" i="3"/>
  <c r="Y47" i="3"/>
  <c r="W55" i="3"/>
  <c r="V55" i="3"/>
  <c r="V56" i="3" s="1"/>
  <c r="U55" i="3"/>
  <c r="X55" i="3"/>
  <c r="Y44" i="3"/>
  <c r="Y21" i="3"/>
  <c r="Y19" i="3"/>
  <c r="L22" i="3"/>
  <c r="C9" i="3" s="1"/>
  <c r="C22" i="3" s="1"/>
  <c r="K22" i="3"/>
  <c r="W22" i="3"/>
  <c r="C88" i="3"/>
  <c r="D75" i="3"/>
  <c r="D88" i="3" s="1"/>
  <c r="C286" i="3"/>
  <c r="X286" i="3"/>
  <c r="V320" i="3"/>
  <c r="C352" i="3"/>
  <c r="C385" i="3"/>
  <c r="V551" i="3"/>
  <c r="C649" i="3"/>
  <c r="C814" i="3"/>
  <c r="Y16" i="3"/>
  <c r="U121" i="3"/>
  <c r="Y110" i="3"/>
  <c r="Y118" i="3"/>
  <c r="U154" i="3"/>
  <c r="X154" i="3"/>
  <c r="L187" i="3"/>
  <c r="C174" i="3" s="1"/>
  <c r="Y178" i="3"/>
  <c r="Y186" i="3"/>
  <c r="K220" i="3"/>
  <c r="Y212" i="3"/>
  <c r="L253" i="3"/>
  <c r="C240" i="3" s="1"/>
  <c r="Y276" i="3"/>
  <c r="Y284" i="3"/>
  <c r="C682" i="3"/>
  <c r="D669" i="3"/>
  <c r="D682" i="3" s="1"/>
  <c r="C1177" i="3"/>
  <c r="D1164" i="3"/>
  <c r="D1177" i="3" s="1"/>
  <c r="X22" i="3"/>
  <c r="K88" i="3"/>
  <c r="Y80" i="3"/>
  <c r="Y144" i="3"/>
  <c r="Y152" i="3"/>
  <c r="Y246" i="3"/>
  <c r="V485" i="3"/>
  <c r="V121" i="3"/>
  <c r="Y108" i="3"/>
  <c r="Y274" i="3"/>
  <c r="V286" i="3"/>
  <c r="U22" i="3"/>
  <c r="L55" i="3"/>
  <c r="C42" i="3" s="1"/>
  <c r="Y46" i="3"/>
  <c r="Y54" i="3"/>
  <c r="V22" i="3"/>
  <c r="K55" i="3"/>
  <c r="K154" i="3"/>
  <c r="L154" i="3"/>
  <c r="C141" i="3" s="1"/>
  <c r="V155" i="3"/>
  <c r="V187" i="3"/>
  <c r="U220" i="3"/>
  <c r="V220" i="3"/>
  <c r="W220" i="3"/>
  <c r="V253" i="3"/>
  <c r="Y240" i="3"/>
  <c r="C550" i="3"/>
  <c r="D537" i="3"/>
  <c r="D550" i="3" s="1"/>
  <c r="Y682" i="3"/>
  <c r="V683" i="3"/>
  <c r="V616" i="3"/>
  <c r="V782" i="3"/>
  <c r="Y1099" i="3"/>
  <c r="V1111" i="3"/>
  <c r="X1111" i="3"/>
  <c r="Y42" i="3"/>
  <c r="Y76" i="3"/>
  <c r="Y174" i="3"/>
  <c r="Y208" i="3"/>
  <c r="Y306" i="3"/>
  <c r="Y340" i="3"/>
  <c r="Y438" i="3"/>
  <c r="Y472" i="3"/>
  <c r="Y576" i="3"/>
  <c r="Y603" i="3"/>
  <c r="Y614" i="3"/>
  <c r="Y648" i="3"/>
  <c r="Y676" i="3"/>
  <c r="Y704" i="3"/>
  <c r="Y712" i="3"/>
  <c r="K748" i="3"/>
  <c r="Y740" i="3"/>
  <c r="U781" i="3"/>
  <c r="V946" i="3"/>
  <c r="Y933" i="3"/>
  <c r="L583" i="3"/>
  <c r="C570" i="3" s="1"/>
  <c r="Y572" i="3"/>
  <c r="V583" i="3"/>
  <c r="Y610" i="3"/>
  <c r="Y644" i="3"/>
  <c r="U682" i="3"/>
  <c r="Y670" i="3"/>
  <c r="Y678" i="3"/>
  <c r="L715" i="3"/>
  <c r="C702" i="3" s="1"/>
  <c r="Y706" i="3"/>
  <c r="Y714" i="3"/>
  <c r="Y742" i="3"/>
  <c r="V748" i="3"/>
  <c r="D735" i="3" s="1"/>
  <c r="D748" i="3" s="1"/>
  <c r="L781" i="3"/>
  <c r="C768" i="3" s="1"/>
  <c r="Y772" i="3"/>
  <c r="Y780" i="3"/>
  <c r="X814" i="3"/>
  <c r="Y837" i="3"/>
  <c r="U880" i="3"/>
  <c r="L913" i="3"/>
  <c r="C900" i="3" s="1"/>
  <c r="C1045" i="3"/>
  <c r="V418" i="3"/>
  <c r="V649" i="3"/>
  <c r="Y636" i="3"/>
  <c r="V715" i="3"/>
  <c r="Y702" i="3"/>
  <c r="V913" i="3"/>
  <c r="Y901" i="3"/>
  <c r="Y372" i="3"/>
  <c r="Y504" i="3"/>
  <c r="Y538" i="3"/>
  <c r="K616" i="3"/>
  <c r="U748" i="3"/>
  <c r="L847" i="3"/>
  <c r="C834" i="3" s="1"/>
  <c r="X1177" i="3"/>
  <c r="Y768" i="3"/>
  <c r="Y809" i="3"/>
  <c r="U847" i="3"/>
  <c r="Y834" i="3"/>
  <c r="Y835" i="3"/>
  <c r="V880" i="3"/>
  <c r="Y867" i="3"/>
  <c r="Y875" i="3"/>
  <c r="Y903" i="3"/>
  <c r="U946" i="3"/>
  <c r="Y935" i="3"/>
  <c r="Y943" i="3"/>
  <c r="U979" i="3"/>
  <c r="X979" i="3"/>
  <c r="L1012" i="3"/>
  <c r="C999" i="3" s="1"/>
  <c r="Y1003" i="3"/>
  <c r="Y1011" i="3"/>
  <c r="K1045" i="3"/>
  <c r="Y1037" i="3"/>
  <c r="L1078" i="3"/>
  <c r="C1065" i="3" s="1"/>
  <c r="Y1101" i="3"/>
  <c r="Y1109" i="3"/>
  <c r="K1144" i="3"/>
  <c r="Y1203" i="3"/>
  <c r="Y805" i="3"/>
  <c r="Y869" i="3"/>
  <c r="Y877" i="3"/>
  <c r="K913" i="3"/>
  <c r="Y905" i="3"/>
  <c r="Y969" i="3"/>
  <c r="Y977" i="3"/>
  <c r="Y1071" i="3"/>
  <c r="Y1139" i="3"/>
  <c r="Y1173" i="3"/>
  <c r="V1210" i="3"/>
  <c r="Y1197" i="3"/>
  <c r="K781" i="3"/>
  <c r="W781" i="3"/>
  <c r="V814" i="3"/>
  <c r="Y801" i="3"/>
  <c r="K847" i="3"/>
  <c r="W847" i="3"/>
  <c r="L880" i="3"/>
  <c r="C867" i="3" s="1"/>
  <c r="K979" i="3"/>
  <c r="L979" i="3"/>
  <c r="C966" i="3" s="1"/>
  <c r="V980" i="3"/>
  <c r="V1012" i="3"/>
  <c r="U1045" i="3"/>
  <c r="V1045" i="3"/>
  <c r="D1032" i="3" s="1"/>
  <c r="D1045" i="3" s="1"/>
  <c r="W1045" i="3"/>
  <c r="V1078" i="3"/>
  <c r="Y1065" i="3"/>
  <c r="U1210" i="3"/>
  <c r="Y999" i="3"/>
  <c r="Y1033" i="3"/>
  <c r="Y1131" i="3"/>
  <c r="Y1165" i="3"/>
  <c r="V1178" i="3" l="1"/>
  <c r="D1131" i="3"/>
  <c r="D1144" i="3" s="1"/>
  <c r="D1098" i="3"/>
  <c r="D1111" i="3" s="1"/>
  <c r="D372" i="3"/>
  <c r="D385" i="3" s="1"/>
  <c r="D339" i="3"/>
  <c r="D352" i="3" s="1"/>
  <c r="Y1144" i="3"/>
  <c r="D1197" i="3"/>
  <c r="D1210" i="3" s="1"/>
  <c r="Y847" i="3"/>
  <c r="D603" i="3"/>
  <c r="D616" i="3" s="1"/>
  <c r="Y517" i="3"/>
  <c r="D504" i="3"/>
  <c r="D517" i="3" s="1"/>
  <c r="D471" i="3"/>
  <c r="D484" i="3" s="1"/>
  <c r="Y484" i="3"/>
  <c r="Y451" i="3"/>
  <c r="D438" i="3"/>
  <c r="D451" i="3" s="1"/>
  <c r="Y385" i="3"/>
  <c r="Y352" i="3"/>
  <c r="V353" i="3"/>
  <c r="C319" i="3"/>
  <c r="Y319" i="3"/>
  <c r="D273" i="3"/>
  <c r="D286" i="3" s="1"/>
  <c r="D207" i="3"/>
  <c r="D220" i="3" s="1"/>
  <c r="Y88" i="3"/>
  <c r="C1012" i="3"/>
  <c r="D999" i="3"/>
  <c r="D1012" i="3" s="1"/>
  <c r="C847" i="3"/>
  <c r="D834" i="3"/>
  <c r="D847" i="3" s="1"/>
  <c r="V914" i="3"/>
  <c r="Y913" i="3"/>
  <c r="V650" i="3"/>
  <c r="Y649" i="3"/>
  <c r="C913" i="3"/>
  <c r="D900" i="3"/>
  <c r="D913" i="3" s="1"/>
  <c r="Y154" i="3"/>
  <c r="D240" i="3"/>
  <c r="D253" i="3" s="1"/>
  <c r="C253" i="3"/>
  <c r="V1079" i="3"/>
  <c r="Y1078" i="3"/>
  <c r="V1013" i="3"/>
  <c r="Y1012" i="3"/>
  <c r="C880" i="3"/>
  <c r="D867" i="3"/>
  <c r="D880" i="3" s="1"/>
  <c r="V815" i="3"/>
  <c r="Y814" i="3"/>
  <c r="V1211" i="3"/>
  <c r="Y1210" i="3"/>
  <c r="V881" i="3"/>
  <c r="Y880" i="3"/>
  <c r="Y418" i="3"/>
  <c r="V419" i="3"/>
  <c r="Y583" i="3"/>
  <c r="V584" i="3"/>
  <c r="Y781" i="3"/>
  <c r="V254" i="3"/>
  <c r="Y253" i="3"/>
  <c r="V188" i="3"/>
  <c r="Y187" i="3"/>
  <c r="C55" i="3"/>
  <c r="D42" i="3"/>
  <c r="D55" i="3" s="1"/>
  <c r="C187" i="3"/>
  <c r="D174" i="3"/>
  <c r="D187" i="3" s="1"/>
  <c r="D801" i="3"/>
  <c r="D814" i="3" s="1"/>
  <c r="V716" i="3"/>
  <c r="Y715" i="3"/>
  <c r="C781" i="3"/>
  <c r="D768" i="3"/>
  <c r="D781" i="3" s="1"/>
  <c r="Y22" i="3"/>
  <c r="V23" i="3"/>
  <c r="V122" i="3"/>
  <c r="Y121" i="3"/>
  <c r="D108" i="3"/>
  <c r="D121" i="3" s="1"/>
  <c r="D9" i="3"/>
  <c r="D22" i="3" s="1"/>
  <c r="V1046" i="3"/>
  <c r="Y1045" i="3"/>
  <c r="C979" i="3"/>
  <c r="D966" i="3"/>
  <c r="D979" i="3" s="1"/>
  <c r="Y979" i="3"/>
  <c r="D1065" i="3"/>
  <c r="D1078" i="3" s="1"/>
  <c r="C1078" i="3"/>
  <c r="Y748" i="3"/>
  <c r="V749" i="3"/>
  <c r="C715" i="3"/>
  <c r="D702" i="3"/>
  <c r="D715" i="3" s="1"/>
  <c r="D570" i="3"/>
  <c r="D583" i="3" s="1"/>
  <c r="C583" i="3"/>
  <c r="V947" i="3"/>
  <c r="Y946" i="3"/>
  <c r="D933" i="3"/>
  <c r="D946" i="3" s="1"/>
  <c r="Y1111" i="3"/>
  <c r="V1112" i="3"/>
  <c r="V617" i="3"/>
  <c r="Y616" i="3"/>
  <c r="V221" i="3"/>
  <c r="Y220" i="3"/>
  <c r="C154" i="3"/>
  <c r="D141" i="3"/>
  <c r="D154" i="3" s="1"/>
  <c r="Y286" i="3"/>
  <c r="V287" i="3"/>
  <c r="D405" i="3"/>
  <c r="D418" i="3" s="1"/>
  <c r="Y55" i="3"/>
  <c r="D636" i="3"/>
  <c r="D649" i="3" s="1"/>
</calcChain>
</file>

<file path=xl/sharedStrings.xml><?xml version="1.0" encoding="utf-8"?>
<sst xmlns="http://schemas.openxmlformats.org/spreadsheetml/2006/main" count="2321" uniqueCount="142">
  <si>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</si>
  <si>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</si>
  <si>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</si>
  <si>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</si>
  <si>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</si>
  <si>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</si>
  <si>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</si>
  <si>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</si>
  <si>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</si>
  <si>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</si>
  <si>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</si>
  <si>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</si>
  <si>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</si>
  <si>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</si>
  <si>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</si>
  <si>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</si>
  <si>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</si>
  <si>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</si>
  <si>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</si>
  <si>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</si>
  <si>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</si>
  <si>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</si>
  <si>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</si>
  <si>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</si>
  <si>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</si>
  <si>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</si>
  <si>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Ułatwianie wymiany wiedzy pomiędzy podmiotami uczestniczącymi w rozwoju obszarów wiejskich oraz wymiana i rozpowszechnianie rezultatów działań na rzecz tego rozwoju.</t>
  </si>
  <si>
    <t>dolnośląskie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</si>
  <si>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</si>
  <si>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</si>
  <si>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</si>
  <si>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</si>
  <si>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Promocja zrównoważonego rozwoju obszarów wiejskich.</t>
  </si>
  <si>
    <t>KOMENTARZE: Wyjaśnienie dot. realizowanych operacji własnych: operacje te są realizowane bezkosztowo. Znajdują się w zatwierdzonym Planie komunikacyjnym na poz. 3 i 4.</t>
  </si>
  <si>
    <t>Krajowy Ośrodek Wsparcia Rolnictwa</t>
  </si>
  <si>
    <t>Gromadzenie przykładów operacji realizujących poszczególne priotytety Programu.</t>
  </si>
  <si>
    <t>kujawsko-pomorskie</t>
  </si>
  <si>
    <t>Szkolenia i działania na rzecz tworzenia sieci kontaktów dla Lokalnych Grup Działania (LGD), w tym zapewnianie pomocy technicznej w zakresie współpracy międzyterytorialnej i międzynarodowej</t>
  </si>
  <si>
    <t>lubelskie</t>
  </si>
  <si>
    <t>lubuskie</t>
  </si>
  <si>
    <t>Identyfikacja, gromadzenie i upowszechnianie dobrych praktyk mających wpływ na rozwój obszarów wiejskich.</t>
  </si>
  <si>
    <t>łódzkie</t>
  </si>
  <si>
    <t xml:space="preserve">KOMENTARZE: W ramach działania 6 Partner KSOW Uniwersytet Łódzki zrezygnował z realizacji operacji pn. Potrzeby i możliwości rozwoju oferty wypoczynkowej i terapeutyczno-opiekuńczej dla seniorów w gospodarstwach agroturystycznych w województwie łódzkim na kwotę 26 138,13 zł, z uwagi na fakt, iż  nie mogli wyłonić wykonawcy na realizację zadania tj. sporządzenia raportu z wykonanych badań w oparciu o umowę o dzieło. W ramach działania 11 nastąpił wzrost kosztów  operacji pn. Warsztaty dla mieszkańców obszarów wiejskich z województwa łódzkiego o 3 000 zł.  Oszczędności powstałe w ramach działania 13 pozwoliły na wzrost kosztów operacji o przedmiotowy wydatek. W ramach działania 13 przy realizacji projektu własnego pn. Publikacja dotycząca rozwoju obszarów wiejskich województwa łódzkiego, na którą przeznaczono kwotę 50 000 zł według stanu na dzień 31 grudnia 2018 r , Województwo Łódzkie wydatkowało 13 655,50 zł.  Z jednym z wykonawców podpisano umowę na druk przedmiotowej publikacji na kwotę 25 800,48 zł . Z faktu nienależytego i wadliwego wykonania przedmiotu umowy przez wykonawcę, koniecznym było  odesłaniem całego nakładu wydrukowanej publikacji do wykonawcy do poprawki, co wiązało się z brakiem płatności za usługę w roku 2018 . Przedmiot umowy zostanie  dostarczony w pierwszym tygodniu stycznia 2019 r. , co powoduje konieczność zmiany terminu realizacji operacji , wydatkowanie środków  i dystrybucję publikacji w  2019 r. 
</t>
  </si>
  <si>
    <t>mazowieckie</t>
  </si>
  <si>
    <t>Działania na rzecz tworzenia sieci kontaktów dla doradców i służb wspierających wdrażanie innowacji na obszarach wiejskich.</t>
  </si>
  <si>
    <t>Ministerstwo Rolnictwa i Rozwoju Wsi</t>
  </si>
  <si>
    <t>Współpraca z Europejską Siecią na Rzecz Rozwoju Obszarów Wiejskich (ESROW).</t>
  </si>
  <si>
    <t>opolskie</t>
  </si>
  <si>
    <t xml:space="preserve">KOMENTARZE: Różnica w kwotach operacji przyjętych do realizacji a zrealizowanych wynika z oszczędności powstałych w wyniku konkurencyjnego wyboru wykonawcy. Ponadto w wyniku oceny wniosku o refundację dokonano pomniejszenia kosztów 1 operacji Partnera KSOW w działaniu 6. W przypadku działnia nr 8 - Plan komunikacyjny - uzyskano znaczne oszczędności na zadaniu "Współpraca ze środkami masowego przekazu w ramach PROW 2014-2020" w wyniku otrzymania niższej niż zakładano pierwotnie oferty cenowej na cykl artykułów w "Gazecie Wyborczej". </t>
  </si>
  <si>
    <t>podkarpackie</t>
  </si>
  <si>
    <t>podlaskie</t>
  </si>
  <si>
    <t>KOMENTARZE: Dwie  operacje z naboru nie zostały zrealizowane, ponieważ Partner KSOW ( z przyczyn organizacyjnych) zrezygnował z ich realizacji.  W przypadku działania 9 ( przekroczenie planowanej kwoty )- w załączeniu  uchwały  Wojewódzkiej  grupy opiniodawczo-doradczej ds. KSOW  w sprawie aktualizacji Planu Operacyjnego Krajowej Sieci Obszarów Wiejskich.</t>
  </si>
  <si>
    <t>pomorskie</t>
  </si>
  <si>
    <t>ślaskie</t>
  </si>
  <si>
    <t>świętokrzyskie</t>
  </si>
  <si>
    <t xml:space="preserve">KOMENTARZE: Kwota stanowiąca środki rozliczone w operacjach partnerskich (kolumna 17) jest niższa od kwoty zatwierdzonej w planie operacyjnym na lata 2018-2019 po zmianach zgłoszonych we wrześniu 2018 roku. Róznica  w tych kwotach wynosi 8 928,27 zł. Wynika to z oszczędności powstałych po rozliczeniu z partnerami, które nastapiło po terminie wyznaczonym na zgłaszanie zmian w planie operacyjnym. Zmiany te zostaną zgłoszone w formularzu zmian planu operacyjnego na lata 2018-2019, który zostanie złożony do Jednostki Centralnej do dn. 31.01.2019 r. </t>
  </si>
  <si>
    <t>warmińsko-mazurskie</t>
  </si>
  <si>
    <t>wielkopolskie</t>
  </si>
  <si>
    <t>KOMENTARZE:: Niezrealizowanie operacje w działaniach 3, 4, 8, 9 i 10 oraz zwiększenie budżetu na działaniu 6 zostanie zgłoszone w zmianie Planu Operacyjnego 2018-2019 w styczniu 2019.</t>
  </si>
  <si>
    <t>zachodniopomorskie</t>
  </si>
  <si>
    <t>małopolskie</t>
  </si>
  <si>
    <t>KOMENTARZE:Jeden projekt partnera KSOW nie został zrealizowany z powodu rozwiązania umowy przez partnera KSOW w wyniku wycofania się wybranego w postępowaniu przetargowym wykonawcy.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</si>
  <si>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</si>
  <si>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</si>
  <si>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dolnośląskie</t>
  </si>
  <si>
    <t>ODR woj. kujawsko-pomorskie</t>
  </si>
  <si>
    <t>ODR woj. lubelskie</t>
  </si>
  <si>
    <t>ODR woj. lubuskie</t>
  </si>
  <si>
    <t>KOMENTARZE:
Partner - Częstochowskie Stowarzyszenie Rozwoju Małej Przedsiębiorczości, zrezygnował z realizacji operacji co zostanie zgłoszone w ramach zmian do planu operacyjnego KSOW</t>
  </si>
  <si>
    <t>ODR woj. łódzkie</t>
  </si>
  <si>
    <t>ODR woj. małopolskie</t>
  </si>
  <si>
    <t>ODR woj. mazowieckie</t>
  </si>
  <si>
    <t>ODR woj. podkarpackie</t>
  </si>
  <si>
    <t>ODR woj. opolskie</t>
  </si>
  <si>
    <t>ODR woj. podlaskie</t>
  </si>
  <si>
    <t>ODR woj. pomorskie</t>
  </si>
  <si>
    <t>ODR woj. ślaskie</t>
  </si>
  <si>
    <t>ODR woj. świętokrzyskie</t>
  </si>
  <si>
    <t>ODR woj. warmińsko-mazurskie</t>
  </si>
  <si>
    <t>KOMENTARZE:
Jedna operacja własna z planu operacyjnego 2018-2019 nie została wykonana. Zostanie ona usunięta przy okazji nabliższej zmiany planu. Operacja znajdowała się pod punktem 6 planu operacyjnego dla WMODR.</t>
  </si>
  <si>
    <t>ODR woj. wielkopolskie</t>
  </si>
  <si>
    <t>ODR woj. zachodniopomorskie</t>
  </si>
  <si>
    <t>KOMENTARZE:
1. Zrezygnowano z realizacji operacji Współpraca wsparciem dla innowacji w uprawie roślin wysokobiałkowych o wartości 15.230,96 pln, co zostanie zgłoszone na etapie zmian do PO KSOW na lata 2018-2019 w terminie nie przekraczającym 31.01.2019 r.,
2. Partner zrezygnował z realizacji operacji pn. Innowacyjne metody produkcji zwierzęcej, w tym bydła mięsnego w województwie zachodniopomorskim o wartości 22.028,50, co zostaniezgłoszone w ramach zmian do PO KSOW na lata 2018-2019 w terminie nie późniejszym niż 31.01.2019 r.</t>
  </si>
  <si>
    <t>Agencja Restrukturyzacji i Modernizacji Rolnictwa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</si>
  <si>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dolnośląskie</t>
    </r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</si>
  <si>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</si>
  <si>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</si>
  <si>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</si>
  <si>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</si>
  <si>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</si>
  <si>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</si>
  <si>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</si>
  <si>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</si>
  <si>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</si>
  <si>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</si>
  <si>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</si>
  <si>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</si>
  <si>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</si>
  <si>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</si>
  <si>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</si>
  <si>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</si>
  <si>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</si>
  <si>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</si>
  <si>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2018-2019 przez województwo kujawsko-pomorskie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</si>
  <si>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</si>
  <si>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</si>
  <si>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</si>
  <si>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</si>
  <si>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</si>
  <si>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</si>
  <si>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</si>
  <si>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</si>
  <si>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</si>
  <si>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</si>
  <si>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</si>
  <si>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</si>
  <si>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</si>
  <si>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</si>
  <si>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operacyjnego na lata 2018-2019 przez Krajowy Ośrodek Wsparcia Rolnictwa</t>
  </si>
  <si>
    <t>Stan realizacji operacji w ramach poszczególnych działań od początku realizacji planu operacyjnego na lata 2018-2019 przez Agencję Restrukturyzacji i Modernizacji Rolnictwa</t>
  </si>
  <si>
    <t>Stan realizacji operacji w ramach poszczególnych działań od początku realizacji planu operacyjnego na lata 2018-2019 przez Ministerstwo Rolnictwa i Rozwoju Wsi oraz Jednostkę Centralną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</si>
  <si>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Centrum Doradztwa Rolniczego w Brwinowie</t>
    </r>
  </si>
  <si>
    <t>Stan realizacji operacji w ramach poszczególnych działań od początku realizacji planu operacyjnego na lata 2018-2019 przez Dolnośląski ODR</t>
  </si>
  <si>
    <t>Stan realizacji operacji w ramach poszczególnych działań od początku realizacji planu operacyjnego na lata 2018-2019 przez Kujawsko-pomorski ODR</t>
  </si>
  <si>
    <t>Stan realizacji operacji w ramach poszczególnych działań od początku realizacji planu operacyjnego na lata 2018-2019 przez Lubelski ODR</t>
  </si>
  <si>
    <t>Stan realizacji operacji w ramach poszczególnych działań od początku realizacji planu operacyjnego na lata 2018-2019 przez Lubuski ODR</t>
  </si>
  <si>
    <t>Stan realizacji operacji w ramach poszczególnych działań od początku realizacji planu operacyjnego na lata 2018-2019 przez Łódzki ODR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</si>
  <si>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</si>
  <si>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operacyjnego na lata 2018-2019 przez Mazowiecki ODR</t>
  </si>
  <si>
    <t>Stan realizacji operacji w ramach poszczególnych działań od początku realizacji planu operacyjnego na lata 2018-2019 przez Opolski ODR</t>
  </si>
  <si>
    <t>Stan realizacji operacji w ramach poszczególnych działań od początku realizacji planu operacyjnego na lata 2018-2019 przez Podkarpacki ODR</t>
  </si>
  <si>
    <t>Stan realizacji operacji w ramach poszczególnych działań od początku realizacji planu operacyjnego na lata 2018-2019 przez Podlaski ODR</t>
  </si>
  <si>
    <t>Stan realizacji operacji w ramach poszczególnych działań od początku realizacji planu operacyjnego na lata 2018-2019 przez Pomorski ODR</t>
  </si>
  <si>
    <t>Stan realizacji operacji w ramach poszczególnych działań od początku realizacji planu operacyjnego na lata 2018-2019 przez Śląski ODR</t>
  </si>
  <si>
    <t>Stan realizacji operacji w ramach poszczególnych działań od początku realizacji planu operacyjnego na lata 2018-2019 przez Świętokrzyski ODR</t>
  </si>
  <si>
    <t>Stan realizacji operacji w ramach poszczególnych działań od początku realizacji planu operacyjnego na lata 2018-2019 przez Warmińsko-mazurski ODR</t>
  </si>
  <si>
    <t>Stan realizacji operacji w ramach poszczególnych działań od początku realizacji planu operacyjnego na lata 2018-2019 przez Wielkopolski ODR</t>
  </si>
  <si>
    <t>Stan realizacji operacji w ramach poszczególnych działań od początku realizacji planu operacyjnego na lata 2018-2019 przez Zachodniopomorski ODR</t>
  </si>
  <si>
    <t>Stan realizacji operacji w ramach poszczególnych działań od początku realizacji planu operacyjnego na lata 2018-2019  - Podsumowanie</t>
  </si>
  <si>
    <t>KOMENTARZE: W 2016 roku został zwarta wieloletnia umowa na stworzenie i wdrożenie oraz zapewnienie usługi hostingowej strony internetowej www.prow.lubelskie.pl oraz zapewnienie pozycjonowania strony WWW. 
Umowa kończy się z dniem 2 lipca 2020 roku. W związku z tym operacja jest nie zakończona, do 2020 roku jest w trakcie realizacji.</t>
  </si>
  <si>
    <t>II informacja półroczna z Planu Operacyjnego KSOW na lata 2018-2019 - stan na 31 grudnia 2018 r.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</si>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</sst>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/>
    <xf numFmtId="0" fontId="5" fillId="8" borderId="0" xfId="0" applyFont="1" applyFill="1"/>
    <xf numFmtId="0" fontId="7" fillId="8" borderId="0" xfId="0" applyFont="1" applyFill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5" fillId="11" borderId="33" xfId="0" applyNumberFormat="1" applyFont="1" applyFill="1" applyBorder="1" applyAlignment="1">
      <alignment horizontal="center" vertical="center" wrapText="1"/>
    </xf>
    <xf numFmtId="4" fontId="5" fillId="11" borderId="34" xfId="0" applyNumberFormat="1" applyFont="1" applyFill="1" applyBorder="1" applyAlignment="1">
      <alignment horizontal="right" vertical="center" wrapText="1"/>
    </xf>
    <xf numFmtId="1" fontId="5" fillId="3" borderId="3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34" xfId="0" applyNumberFormat="1" applyFont="1" applyFill="1" applyBorder="1" applyAlignment="1">
      <alignment horizontal="right" vertical="center"/>
    </xf>
    <xf numFmtId="1" fontId="5" fillId="12" borderId="33" xfId="0" applyNumberFormat="1" applyFont="1" applyFill="1" applyBorder="1" applyAlignment="1">
      <alignment horizontal="center" vertical="center"/>
    </xf>
    <xf numFmtId="4" fontId="5" fillId="12" borderId="33" xfId="0" applyNumberFormat="1" applyFont="1" applyFill="1" applyBorder="1" applyAlignment="1">
      <alignment horizontal="right" vertical="center"/>
    </xf>
    <xf numFmtId="1" fontId="5" fillId="5" borderId="33" xfId="0" applyNumberFormat="1" applyFont="1" applyFill="1" applyBorder="1" applyAlignment="1">
      <alignment horizontal="center" vertical="center"/>
    </xf>
    <xf numFmtId="4" fontId="5" fillId="5" borderId="36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center" vertical="center"/>
    </xf>
    <xf numFmtId="4" fontId="5" fillId="6" borderId="34" xfId="0" applyNumberFormat="1" applyFont="1" applyFill="1" applyBorder="1" applyAlignment="1">
      <alignment horizontal="right" vertical="center"/>
    </xf>
    <xf numFmtId="4" fontId="5" fillId="12" borderId="34" xfId="0" applyNumberFormat="1" applyFont="1" applyFill="1" applyBorder="1" applyAlignment="1">
      <alignment horizontal="right" vertical="center"/>
    </xf>
    <xf numFmtId="10" fontId="5" fillId="12" borderId="33" xfId="0" applyNumberFormat="1" applyFont="1" applyFill="1" applyBorder="1" applyAlignment="1">
      <alignment horizontal="center" vertical="center"/>
    </xf>
    <xf numFmtId="10" fontId="5" fillId="12" borderId="5" xfId="0" applyNumberFormat="1" applyFont="1" applyFill="1" applyBorder="1" applyAlignment="1">
      <alignment horizontal="center" vertical="center"/>
    </xf>
    <xf numFmtId="10" fontId="5" fillId="12" borderId="3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5" fillId="11" borderId="38" xfId="0" applyNumberFormat="1" applyFont="1" applyFill="1" applyBorder="1" applyAlignment="1">
      <alignment horizontal="center" vertical="center" wrapText="1"/>
    </xf>
    <xf numFmtId="4" fontId="5" fillId="11" borderId="39" xfId="0" applyNumberFormat="1" applyFont="1" applyFill="1" applyBorder="1" applyAlignment="1">
      <alignment horizontal="right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1" fontId="5" fillId="5" borderId="38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1" fontId="5" fillId="6" borderId="38" xfId="0" applyNumberFormat="1" applyFont="1" applyFill="1" applyBorder="1" applyAlignment="1">
      <alignment horizontal="center" vertical="center"/>
    </xf>
    <xf numFmtId="4" fontId="5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5" fillId="11" borderId="42" xfId="0" applyNumberFormat="1" applyFont="1" applyFill="1" applyBorder="1" applyAlignment="1">
      <alignment horizontal="center" vertical="center" wrapText="1"/>
    </xf>
    <xf numFmtId="4" fontId="5" fillId="11" borderId="22" xfId="0" applyNumberFormat="1" applyFont="1" applyFill="1" applyBorder="1" applyAlignment="1">
      <alignment horizontal="right" vertical="center" wrapText="1"/>
    </xf>
    <xf numFmtId="1" fontId="5" fillId="3" borderId="2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2" xfId="0" applyNumberFormat="1" applyFont="1" applyFill="1" applyBorder="1" applyAlignment="1">
      <alignment horizontal="right" vertical="center"/>
    </xf>
    <xf numFmtId="1" fontId="5" fillId="12" borderId="17" xfId="0" applyNumberFormat="1" applyFont="1" applyFill="1" applyBorder="1" applyAlignment="1">
      <alignment horizontal="center" vertical="center"/>
    </xf>
    <xf numFmtId="4" fontId="5" fillId="12" borderId="17" xfId="0" applyNumberFormat="1" applyFont="1" applyFill="1" applyBorder="1" applyAlignment="1">
      <alignment horizontal="right" vertical="center"/>
    </xf>
    <xf numFmtId="1" fontId="5" fillId="5" borderId="42" xfId="0" applyNumberFormat="1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1" fontId="5" fillId="6" borderId="4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right" vertical="center"/>
    </xf>
    <xf numFmtId="164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11" fillId="12" borderId="16" xfId="0" applyNumberFormat="1" applyFont="1" applyFill="1" applyBorder="1" applyAlignment="1">
      <alignment horizontal="center" vertical="center" textRotation="90" wrapText="1"/>
    </xf>
    <xf numFmtId="164" fontId="11" fillId="12" borderId="40" xfId="0" applyNumberFormat="1" applyFont="1" applyFill="1" applyBorder="1" applyAlignment="1">
      <alignment horizontal="center" vertical="center" textRotation="90" wrapText="1"/>
    </xf>
    <xf numFmtId="164" fontId="11" fillId="12" borderId="15" xfId="0" applyNumberFormat="1" applyFont="1" applyFill="1" applyBorder="1" applyAlignment="1">
      <alignment horizontal="center" vertical="center" textRotation="90" wrapText="1"/>
    </xf>
    <xf numFmtId="164" fontId="11" fillId="12" borderId="41" xfId="0" applyNumberFormat="1" applyFont="1" applyFill="1" applyBorder="1" applyAlignment="1">
      <alignment horizontal="center" vertical="center" textRotation="90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0" borderId="0" xfId="0" applyFont="1"/>
    <xf numFmtId="0" fontId="1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21"/>
  <sheetViews>
    <sheetView tabSelected="1" zoomScale="60" zoomScaleNormal="60" workbookViewId="0">
      <selection activeCell="C8" sqref="C8"/>
    </sheetView>
  </sheetViews>
  <sheetFormatPr defaultRowHeight="15" x14ac:dyDescent="0.25"/>
  <cols>
    <col min="2" max="2" width="55.5703125" customWidth="1"/>
    <col min="3" max="3" width="30" customWidth="1"/>
    <col min="4" max="4" width="31.4257812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ht="31.5" customHeight="1" x14ac:dyDescent="0.4">
      <c r="A1" s="18"/>
      <c r="B1" s="191" t="s">
        <v>141</v>
      </c>
      <c r="F1" s="19"/>
      <c r="H1" s="19"/>
      <c r="I1" s="20"/>
      <c r="J1" s="19"/>
      <c r="K1" s="20"/>
      <c r="L1" s="19"/>
      <c r="M1" s="20"/>
      <c r="N1" s="19"/>
      <c r="P1" s="19"/>
      <c r="R1" s="19"/>
      <c r="S1" s="20"/>
      <c r="T1" s="19"/>
      <c r="V1" s="19"/>
      <c r="W1" s="19"/>
      <c r="X1" s="20"/>
      <c r="Y1" s="19"/>
      <c r="Z1" s="19"/>
      <c r="AA1" s="20"/>
      <c r="AG1" s="20"/>
    </row>
    <row r="2" spans="1:38" ht="35.25" customHeight="1" x14ac:dyDescent="0.4">
      <c r="A2" s="18"/>
      <c r="B2" s="190" t="s">
        <v>140</v>
      </c>
      <c r="C2" s="21"/>
      <c r="D2" s="21"/>
      <c r="E2" s="21"/>
      <c r="F2" s="22"/>
      <c r="G2" s="21"/>
      <c r="H2" s="19"/>
      <c r="I2" s="20"/>
      <c r="J2" s="19"/>
      <c r="K2" s="20"/>
      <c r="L2" s="19"/>
      <c r="M2" s="20"/>
      <c r="N2" s="19"/>
      <c r="P2" s="19"/>
      <c r="R2" s="19"/>
      <c r="S2" s="20"/>
      <c r="T2" s="19"/>
      <c r="V2" s="19"/>
      <c r="W2" s="19"/>
      <c r="X2" s="20"/>
      <c r="Y2" s="19"/>
      <c r="Z2" s="19"/>
      <c r="AA2" s="20"/>
      <c r="AG2" s="20"/>
    </row>
    <row r="3" spans="1:38" ht="35.25" customHeight="1" x14ac:dyDescent="0.4">
      <c r="A3" s="23"/>
      <c r="B3" s="24" t="s">
        <v>84</v>
      </c>
      <c r="C3" s="25"/>
      <c r="D3" s="25"/>
      <c r="E3" s="25"/>
      <c r="F3" s="26"/>
      <c r="G3" s="25"/>
      <c r="H3" s="26"/>
      <c r="I3" s="27"/>
      <c r="J3" s="26"/>
      <c r="K3" s="27"/>
      <c r="L3" s="26"/>
      <c r="M3" s="27"/>
      <c r="N3" s="26"/>
      <c r="O3" s="25"/>
      <c r="P3" s="26"/>
      <c r="Q3" s="25"/>
      <c r="R3" s="26"/>
      <c r="S3" s="27"/>
      <c r="T3" s="26"/>
      <c r="U3" s="25"/>
      <c r="V3" s="26"/>
      <c r="W3" s="26"/>
      <c r="X3" s="27"/>
      <c r="Y3" s="26"/>
      <c r="Z3" s="26"/>
      <c r="AA3" s="27"/>
      <c r="AB3" s="25"/>
      <c r="AC3" s="25"/>
      <c r="AD3" s="25"/>
      <c r="AE3" s="25"/>
      <c r="AF3" s="25"/>
      <c r="AG3" s="27"/>
      <c r="AH3" s="25"/>
      <c r="AI3" s="25"/>
      <c r="AJ3" s="25"/>
      <c r="AK3" s="25"/>
      <c r="AL3" s="25"/>
    </row>
    <row r="4" spans="1:38" ht="15.75" thickBot="1" x14ac:dyDescent="0.3"/>
    <row r="5" spans="1:38" ht="52.5" customHeight="1" thickBot="1" x14ac:dyDescent="0.3">
      <c r="A5" s="146" t="s">
        <v>7</v>
      </c>
      <c r="B5" s="147"/>
      <c r="C5" s="150" t="s">
        <v>85</v>
      </c>
      <c r="D5" s="151"/>
      <c r="E5" s="152" t="s">
        <v>0</v>
      </c>
      <c r="F5" s="153"/>
      <c r="G5" s="154" t="s">
        <v>1</v>
      </c>
      <c r="H5" s="154"/>
      <c r="I5" s="154"/>
      <c r="J5" s="154"/>
      <c r="K5" s="154"/>
      <c r="L5" s="155"/>
      <c r="M5" s="156" t="s">
        <v>86</v>
      </c>
      <c r="N5" s="157"/>
      <c r="O5" s="157"/>
      <c r="P5" s="158"/>
      <c r="Q5" s="116" t="s">
        <v>87</v>
      </c>
      <c r="R5" s="159"/>
      <c r="S5" s="159"/>
      <c r="T5" s="159"/>
      <c r="U5" s="159"/>
      <c r="V5" s="117"/>
      <c r="W5" s="130" t="s">
        <v>88</v>
      </c>
      <c r="X5" s="131"/>
      <c r="Y5" s="122"/>
    </row>
    <row r="6" spans="1:38" ht="52.5" customHeight="1" thickBot="1" x14ac:dyDescent="0.3">
      <c r="A6" s="148"/>
      <c r="B6" s="149"/>
      <c r="C6" s="132" t="s">
        <v>89</v>
      </c>
      <c r="D6" s="134" t="s">
        <v>90</v>
      </c>
      <c r="E6" s="136" t="s">
        <v>10</v>
      </c>
      <c r="F6" s="136" t="s">
        <v>11</v>
      </c>
      <c r="G6" s="138" t="s">
        <v>12</v>
      </c>
      <c r="H6" s="140" t="s">
        <v>13</v>
      </c>
      <c r="I6" s="140" t="s">
        <v>14</v>
      </c>
      <c r="J6" s="142" t="s">
        <v>15</v>
      </c>
      <c r="K6" s="144" t="s">
        <v>2</v>
      </c>
      <c r="L6" s="145"/>
      <c r="M6" s="160" t="s">
        <v>91</v>
      </c>
      <c r="N6" s="161"/>
      <c r="O6" s="160" t="s">
        <v>92</v>
      </c>
      <c r="P6" s="161"/>
      <c r="Q6" s="162" t="s">
        <v>93</v>
      </c>
      <c r="R6" s="163"/>
      <c r="S6" s="159" t="s">
        <v>94</v>
      </c>
      <c r="T6" s="117"/>
      <c r="U6" s="116" t="s">
        <v>2</v>
      </c>
      <c r="V6" s="117"/>
      <c r="W6" s="118" t="s">
        <v>95</v>
      </c>
      <c r="X6" s="120" t="s">
        <v>96</v>
      </c>
      <c r="Y6" s="122" t="s">
        <v>97</v>
      </c>
    </row>
    <row r="7" spans="1:38" ht="139.5" customHeight="1" thickBot="1" x14ac:dyDescent="0.3">
      <c r="A7" s="148"/>
      <c r="B7" s="149"/>
      <c r="C7" s="133"/>
      <c r="D7" s="135"/>
      <c r="E7" s="137"/>
      <c r="F7" s="137"/>
      <c r="G7" s="139"/>
      <c r="H7" s="141"/>
      <c r="I7" s="141"/>
      <c r="J7" s="143"/>
      <c r="K7" s="28" t="s">
        <v>16</v>
      </c>
      <c r="L7" s="29" t="s">
        <v>17</v>
      </c>
      <c r="M7" s="30" t="s">
        <v>18</v>
      </c>
      <c r="N7" s="31" t="s">
        <v>19</v>
      </c>
      <c r="O7" s="30" t="s">
        <v>20</v>
      </c>
      <c r="P7" s="31" t="s">
        <v>21</v>
      </c>
      <c r="Q7" s="32" t="s">
        <v>12</v>
      </c>
      <c r="R7" s="33" t="s">
        <v>13</v>
      </c>
      <c r="S7" s="34" t="s">
        <v>22</v>
      </c>
      <c r="T7" s="35" t="s">
        <v>23</v>
      </c>
      <c r="U7" s="36" t="s">
        <v>24</v>
      </c>
      <c r="V7" s="37" t="s">
        <v>25</v>
      </c>
      <c r="W7" s="119"/>
      <c r="X7" s="121"/>
      <c r="Y7" s="123"/>
    </row>
    <row r="8" spans="1:38" ht="38.25" customHeight="1" thickBot="1" x14ac:dyDescent="0.3">
      <c r="A8" s="124">
        <v>1</v>
      </c>
      <c r="B8" s="125"/>
      <c r="C8" s="38">
        <v>2</v>
      </c>
      <c r="D8" s="39">
        <v>3</v>
      </c>
      <c r="E8" s="40">
        <v>4</v>
      </c>
      <c r="F8" s="41">
        <v>5</v>
      </c>
      <c r="G8" s="42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4">
        <v>12</v>
      </c>
      <c r="N8" s="44">
        <v>13</v>
      </c>
      <c r="O8" s="44">
        <v>14</v>
      </c>
      <c r="P8" s="44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6">
        <v>22</v>
      </c>
      <c r="X8" s="46">
        <v>23</v>
      </c>
      <c r="Y8" s="47">
        <v>24</v>
      </c>
    </row>
    <row r="9" spans="1:38" ht="108.75" customHeight="1" x14ac:dyDescent="0.25">
      <c r="A9" s="48">
        <v>1</v>
      </c>
      <c r="B9" s="49" t="s">
        <v>98</v>
      </c>
      <c r="C9" s="126">
        <f>L22</f>
        <v>562396.65</v>
      </c>
      <c r="D9" s="128">
        <f>C9-V22</f>
        <v>32814.540000000037</v>
      </c>
      <c r="E9" s="50"/>
      <c r="F9" s="51"/>
      <c r="G9" s="52"/>
      <c r="H9" s="53"/>
      <c r="I9" s="52"/>
      <c r="J9" s="54"/>
      <c r="K9" s="55">
        <f>G9+I9</f>
        <v>0</v>
      </c>
      <c r="L9" s="56">
        <f>H9+J9</f>
        <v>0</v>
      </c>
      <c r="M9" s="57"/>
      <c r="N9" s="58"/>
      <c r="O9" s="57"/>
      <c r="P9" s="58"/>
      <c r="Q9" s="59"/>
      <c r="R9" s="60"/>
      <c r="S9" s="59"/>
      <c r="T9" s="60"/>
      <c r="U9" s="55">
        <f>Q9+S9</f>
        <v>0</v>
      </c>
      <c r="V9" s="61">
        <f>R9+T9</f>
        <v>0</v>
      </c>
      <c r="W9" s="62">
        <f>IFERROR(R9/H9,0)</f>
        <v>0</v>
      </c>
      <c r="X9" s="63">
        <f>IFERROR((T9+P9)/J9,0)</f>
        <v>0</v>
      </c>
      <c r="Y9" s="64">
        <f>IFERROR((V9+P9)/L9,0)</f>
        <v>0</v>
      </c>
      <c r="Z9" s="65"/>
    </row>
    <row r="10" spans="1:38" ht="87" customHeight="1" x14ac:dyDescent="0.25">
      <c r="A10" s="66">
        <v>2</v>
      </c>
      <c r="B10" s="67" t="s">
        <v>44</v>
      </c>
      <c r="C10" s="126"/>
      <c r="D10" s="128"/>
      <c r="E10" s="68"/>
      <c r="F10" s="69"/>
      <c r="G10" s="70"/>
      <c r="H10" s="71"/>
      <c r="I10" s="70"/>
      <c r="J10" s="72"/>
      <c r="K10" s="55">
        <f t="shared" ref="K10:L21" si="0">G10+I10</f>
        <v>0</v>
      </c>
      <c r="L10" s="56">
        <f t="shared" si="0"/>
        <v>0</v>
      </c>
      <c r="M10" s="73"/>
      <c r="N10" s="74"/>
      <c r="O10" s="73"/>
      <c r="P10" s="74"/>
      <c r="Q10" s="75"/>
      <c r="R10" s="76"/>
      <c r="S10" s="75"/>
      <c r="T10" s="76"/>
      <c r="U10" s="55">
        <f t="shared" ref="U10:V21" si="1">Q10+S10</f>
        <v>0</v>
      </c>
      <c r="V10" s="61">
        <f>R10+T10</f>
        <v>0</v>
      </c>
      <c r="W10" s="62">
        <f t="shared" ref="W10:W21" si="2">IFERROR(R10/H10,0)</f>
        <v>0</v>
      </c>
      <c r="X10" s="63">
        <f t="shared" ref="X10:X22" si="3">IFERROR((T10+P10)/J10,0)</f>
        <v>0</v>
      </c>
      <c r="Y10" s="64">
        <f t="shared" ref="Y10:Y22" si="4">IFERROR((V10+P10)/L10,0)</f>
        <v>0</v>
      </c>
      <c r="Z10" s="65"/>
    </row>
    <row r="11" spans="1:38" ht="85.5" customHeight="1" x14ac:dyDescent="0.25">
      <c r="A11" s="66">
        <v>3</v>
      </c>
      <c r="B11" s="67" t="s">
        <v>35</v>
      </c>
      <c r="C11" s="126"/>
      <c r="D11" s="128"/>
      <c r="E11" s="68"/>
      <c r="F11" s="69"/>
      <c r="G11" s="70"/>
      <c r="H11" s="71"/>
      <c r="I11" s="70"/>
      <c r="J11" s="72"/>
      <c r="K11" s="55">
        <f t="shared" si="0"/>
        <v>0</v>
      </c>
      <c r="L11" s="56">
        <f t="shared" si="0"/>
        <v>0</v>
      </c>
      <c r="M11" s="73"/>
      <c r="N11" s="74"/>
      <c r="O11" s="73"/>
      <c r="P11" s="74"/>
      <c r="Q11" s="75"/>
      <c r="R11" s="76"/>
      <c r="S11" s="75"/>
      <c r="T11" s="76"/>
      <c r="U11" s="55">
        <f t="shared" si="1"/>
        <v>0</v>
      </c>
      <c r="V11" s="61">
        <f t="shared" si="1"/>
        <v>0</v>
      </c>
      <c r="W11" s="62">
        <f t="shared" si="2"/>
        <v>0</v>
      </c>
      <c r="X11" s="63">
        <f t="shared" si="3"/>
        <v>0</v>
      </c>
      <c r="Y11" s="64">
        <f t="shared" si="4"/>
        <v>0</v>
      </c>
      <c r="Z11" s="65"/>
    </row>
    <row r="12" spans="1:38" ht="137.25" customHeight="1" x14ac:dyDescent="0.25">
      <c r="A12" s="66">
        <v>4</v>
      </c>
      <c r="B12" s="67" t="s">
        <v>37</v>
      </c>
      <c r="C12" s="126"/>
      <c r="D12" s="128"/>
      <c r="E12" s="68"/>
      <c r="F12" s="69"/>
      <c r="G12" s="70"/>
      <c r="H12" s="71"/>
      <c r="I12" s="70"/>
      <c r="J12" s="72"/>
      <c r="K12" s="55">
        <f t="shared" si="0"/>
        <v>0</v>
      </c>
      <c r="L12" s="56">
        <f t="shared" si="0"/>
        <v>0</v>
      </c>
      <c r="M12" s="73"/>
      <c r="N12" s="74"/>
      <c r="O12" s="73"/>
      <c r="P12" s="74"/>
      <c r="Q12" s="75"/>
      <c r="R12" s="76"/>
      <c r="S12" s="75"/>
      <c r="T12" s="76"/>
      <c r="U12" s="55">
        <f t="shared" si="1"/>
        <v>0</v>
      </c>
      <c r="V12" s="61">
        <f t="shared" si="1"/>
        <v>0</v>
      </c>
      <c r="W12" s="62">
        <f t="shared" si="2"/>
        <v>0</v>
      </c>
      <c r="X12" s="63">
        <f t="shared" si="3"/>
        <v>0</v>
      </c>
      <c r="Y12" s="64">
        <f t="shared" si="4"/>
        <v>0</v>
      </c>
      <c r="Z12" s="65"/>
    </row>
    <row r="13" spans="1:38" ht="171.75" customHeight="1" x14ac:dyDescent="0.25">
      <c r="A13" s="66">
        <v>5</v>
      </c>
      <c r="B13" s="67" t="s">
        <v>63</v>
      </c>
      <c r="C13" s="126"/>
      <c r="D13" s="128"/>
      <c r="E13" s="68"/>
      <c r="F13" s="69"/>
      <c r="G13" s="70"/>
      <c r="H13" s="71"/>
      <c r="I13" s="70"/>
      <c r="J13" s="72"/>
      <c r="K13" s="55">
        <f t="shared" si="0"/>
        <v>0</v>
      </c>
      <c r="L13" s="56">
        <f t="shared" si="0"/>
        <v>0</v>
      </c>
      <c r="M13" s="73"/>
      <c r="N13" s="74"/>
      <c r="O13" s="73"/>
      <c r="P13" s="74"/>
      <c r="Q13" s="75"/>
      <c r="R13" s="76"/>
      <c r="S13" s="75"/>
      <c r="T13" s="76"/>
      <c r="U13" s="55">
        <f t="shared" si="1"/>
        <v>0</v>
      </c>
      <c r="V13" s="61">
        <f t="shared" si="1"/>
        <v>0</v>
      </c>
      <c r="W13" s="62">
        <f t="shared" si="2"/>
        <v>0</v>
      </c>
      <c r="X13" s="63">
        <f t="shared" si="3"/>
        <v>0</v>
      </c>
      <c r="Y13" s="64">
        <f t="shared" si="4"/>
        <v>0</v>
      </c>
      <c r="Z13" s="65"/>
    </row>
    <row r="14" spans="1:38" ht="116.25" customHeight="1" x14ac:dyDescent="0.25">
      <c r="A14" s="66">
        <v>6</v>
      </c>
      <c r="B14" s="67" t="s">
        <v>26</v>
      </c>
      <c r="C14" s="126"/>
      <c r="D14" s="128"/>
      <c r="E14" s="68">
        <v>7</v>
      </c>
      <c r="F14" s="69">
        <v>287921.28000000003</v>
      </c>
      <c r="G14" s="70">
        <v>5</v>
      </c>
      <c r="H14" s="71">
        <v>260186.28</v>
      </c>
      <c r="I14" s="70">
        <v>4</v>
      </c>
      <c r="J14" s="72">
        <v>82000</v>
      </c>
      <c r="K14" s="55">
        <f t="shared" si="0"/>
        <v>9</v>
      </c>
      <c r="L14" s="56">
        <f t="shared" si="0"/>
        <v>342186.28</v>
      </c>
      <c r="M14" s="73">
        <v>0</v>
      </c>
      <c r="N14" s="74">
        <v>0</v>
      </c>
      <c r="O14" s="73">
        <v>0</v>
      </c>
      <c r="P14" s="74">
        <v>0</v>
      </c>
      <c r="Q14" s="75">
        <v>5</v>
      </c>
      <c r="R14" s="76">
        <v>255348.59</v>
      </c>
      <c r="S14" s="75">
        <v>4</v>
      </c>
      <c r="T14" s="76">
        <v>68762.939999999988</v>
      </c>
      <c r="U14" s="55">
        <f t="shared" si="1"/>
        <v>9</v>
      </c>
      <c r="V14" s="61">
        <f t="shared" si="1"/>
        <v>324111.52999999997</v>
      </c>
      <c r="W14" s="62">
        <f t="shared" si="2"/>
        <v>0.98140682129741819</v>
      </c>
      <c r="X14" s="63">
        <f t="shared" si="3"/>
        <v>0.83857243902439005</v>
      </c>
      <c r="Y14" s="64">
        <f t="shared" si="4"/>
        <v>0.94717862446150658</v>
      </c>
      <c r="Z14" s="65"/>
    </row>
    <row r="15" spans="1:38" ht="65.25" customHeight="1" x14ac:dyDescent="0.25">
      <c r="A15" s="66">
        <v>7</v>
      </c>
      <c r="B15" s="67" t="s">
        <v>46</v>
      </c>
      <c r="C15" s="126"/>
      <c r="D15" s="128"/>
      <c r="E15" s="68"/>
      <c r="F15" s="69"/>
      <c r="G15" s="70"/>
      <c r="H15" s="71"/>
      <c r="I15" s="70"/>
      <c r="J15" s="72"/>
      <c r="K15" s="55">
        <f t="shared" si="0"/>
        <v>0</v>
      </c>
      <c r="L15" s="56">
        <f t="shared" si="0"/>
        <v>0</v>
      </c>
      <c r="M15" s="73"/>
      <c r="N15" s="74"/>
      <c r="O15" s="73"/>
      <c r="P15" s="74"/>
      <c r="Q15" s="75"/>
      <c r="R15" s="76"/>
      <c r="S15" s="75"/>
      <c r="T15" s="76"/>
      <c r="U15" s="55">
        <f t="shared" si="1"/>
        <v>0</v>
      </c>
      <c r="V15" s="61">
        <f t="shared" si="1"/>
        <v>0</v>
      </c>
      <c r="W15" s="62">
        <f t="shared" si="2"/>
        <v>0</v>
      </c>
      <c r="X15" s="63">
        <f t="shared" si="3"/>
        <v>0</v>
      </c>
      <c r="Y15" s="64">
        <f t="shared" si="4"/>
        <v>0</v>
      </c>
      <c r="Z15" s="65"/>
    </row>
    <row r="16" spans="1:38" ht="59.25" customHeight="1" x14ac:dyDescent="0.25">
      <c r="A16" s="66">
        <v>8</v>
      </c>
      <c r="B16" s="67" t="s">
        <v>99</v>
      </c>
      <c r="C16" s="126"/>
      <c r="D16" s="128"/>
      <c r="E16" s="68"/>
      <c r="F16" s="69"/>
      <c r="G16" s="70"/>
      <c r="H16" s="71"/>
      <c r="I16" s="70">
        <v>4</v>
      </c>
      <c r="J16" s="72">
        <v>60000</v>
      </c>
      <c r="K16" s="55">
        <f t="shared" si="0"/>
        <v>4</v>
      </c>
      <c r="L16" s="56">
        <f t="shared" si="0"/>
        <v>60000</v>
      </c>
      <c r="M16" s="73"/>
      <c r="N16" s="74"/>
      <c r="O16" s="73">
        <v>0</v>
      </c>
      <c r="P16" s="74">
        <v>0</v>
      </c>
      <c r="Q16" s="75"/>
      <c r="R16" s="76"/>
      <c r="S16" s="75">
        <v>4</v>
      </c>
      <c r="T16" s="76">
        <v>54573</v>
      </c>
      <c r="U16" s="55">
        <f t="shared" si="1"/>
        <v>4</v>
      </c>
      <c r="V16" s="61">
        <f t="shared" si="1"/>
        <v>54573</v>
      </c>
      <c r="W16" s="62">
        <f t="shared" si="2"/>
        <v>0</v>
      </c>
      <c r="X16" s="63">
        <f t="shared" si="3"/>
        <v>0.90954999999999997</v>
      </c>
      <c r="Y16" s="64">
        <f t="shared" si="4"/>
        <v>0.90954999999999997</v>
      </c>
      <c r="Z16" s="65"/>
    </row>
    <row r="17" spans="1:26" ht="71.25" customHeight="1" x14ac:dyDescent="0.25">
      <c r="A17" s="66">
        <v>9</v>
      </c>
      <c r="B17" s="67" t="s">
        <v>29</v>
      </c>
      <c r="C17" s="126"/>
      <c r="D17" s="128"/>
      <c r="E17" s="68">
        <v>1</v>
      </c>
      <c r="F17" s="69">
        <v>26229.75</v>
      </c>
      <c r="G17" s="70">
        <v>1</v>
      </c>
      <c r="H17" s="71">
        <v>26229.75</v>
      </c>
      <c r="I17" s="70">
        <v>0</v>
      </c>
      <c r="J17" s="72">
        <v>0</v>
      </c>
      <c r="K17" s="55">
        <f t="shared" si="0"/>
        <v>1</v>
      </c>
      <c r="L17" s="56">
        <f t="shared" si="0"/>
        <v>26229.75</v>
      </c>
      <c r="M17" s="73">
        <v>0</v>
      </c>
      <c r="N17" s="74">
        <v>0</v>
      </c>
      <c r="O17" s="73">
        <v>0</v>
      </c>
      <c r="P17" s="74">
        <v>0</v>
      </c>
      <c r="Q17" s="75">
        <v>1</v>
      </c>
      <c r="R17" s="76">
        <v>22511.5</v>
      </c>
      <c r="S17" s="75">
        <v>0</v>
      </c>
      <c r="T17" s="76">
        <v>0</v>
      </c>
      <c r="U17" s="55">
        <f t="shared" si="1"/>
        <v>1</v>
      </c>
      <c r="V17" s="61">
        <f t="shared" si="1"/>
        <v>22511.5</v>
      </c>
      <c r="W17" s="62">
        <f t="shared" si="2"/>
        <v>0.85824302557210796</v>
      </c>
      <c r="X17" s="63">
        <f t="shared" si="3"/>
        <v>0</v>
      </c>
      <c r="Y17" s="64">
        <f t="shared" si="4"/>
        <v>0.85824302557210796</v>
      </c>
      <c r="Z17" s="65"/>
    </row>
    <row r="18" spans="1:26" ht="92.25" customHeight="1" x14ac:dyDescent="0.25">
      <c r="A18" s="66">
        <v>10</v>
      </c>
      <c r="B18" s="67" t="s">
        <v>30</v>
      </c>
      <c r="C18" s="126"/>
      <c r="D18" s="128"/>
      <c r="E18" s="68">
        <v>0</v>
      </c>
      <c r="F18" s="69">
        <v>0</v>
      </c>
      <c r="G18" s="70">
        <v>0</v>
      </c>
      <c r="H18" s="71">
        <v>0</v>
      </c>
      <c r="I18" s="70">
        <v>4</v>
      </c>
      <c r="J18" s="72">
        <v>100000</v>
      </c>
      <c r="K18" s="55">
        <f t="shared" si="0"/>
        <v>4</v>
      </c>
      <c r="L18" s="56">
        <f t="shared" si="0"/>
        <v>100000</v>
      </c>
      <c r="M18" s="73">
        <v>0</v>
      </c>
      <c r="N18" s="74">
        <v>0</v>
      </c>
      <c r="O18" s="73">
        <v>0</v>
      </c>
      <c r="P18" s="74">
        <v>0</v>
      </c>
      <c r="Q18" s="75">
        <v>0</v>
      </c>
      <c r="R18" s="76">
        <v>0</v>
      </c>
      <c r="S18" s="75">
        <v>4</v>
      </c>
      <c r="T18" s="76">
        <v>94475.5</v>
      </c>
      <c r="U18" s="55">
        <f t="shared" si="1"/>
        <v>4</v>
      </c>
      <c r="V18" s="61">
        <f t="shared" si="1"/>
        <v>94475.5</v>
      </c>
      <c r="W18" s="62">
        <f t="shared" si="2"/>
        <v>0</v>
      </c>
      <c r="X18" s="63">
        <f t="shared" si="3"/>
        <v>0.94475500000000001</v>
      </c>
      <c r="Y18" s="64">
        <f t="shared" si="4"/>
        <v>0.94475500000000001</v>
      </c>
      <c r="Z18" s="65"/>
    </row>
    <row r="19" spans="1:26" ht="153.75" customHeight="1" x14ac:dyDescent="0.25">
      <c r="A19" s="66">
        <v>11</v>
      </c>
      <c r="B19" s="67" t="s">
        <v>31</v>
      </c>
      <c r="C19" s="126"/>
      <c r="D19" s="128"/>
      <c r="E19" s="68">
        <v>3</v>
      </c>
      <c r="F19" s="69">
        <v>59175</v>
      </c>
      <c r="G19" s="70">
        <v>1</v>
      </c>
      <c r="H19" s="71">
        <v>15000</v>
      </c>
      <c r="I19" s="70">
        <v>0</v>
      </c>
      <c r="J19" s="72">
        <v>0</v>
      </c>
      <c r="K19" s="55">
        <f t="shared" si="0"/>
        <v>1</v>
      </c>
      <c r="L19" s="56">
        <f t="shared" si="0"/>
        <v>15000</v>
      </c>
      <c r="M19" s="73">
        <v>0</v>
      </c>
      <c r="N19" s="74">
        <v>0</v>
      </c>
      <c r="O19" s="73">
        <v>0</v>
      </c>
      <c r="P19" s="74">
        <v>0</v>
      </c>
      <c r="Q19" s="75">
        <v>1</v>
      </c>
      <c r="R19" s="76">
        <v>15000</v>
      </c>
      <c r="S19" s="75">
        <v>0</v>
      </c>
      <c r="T19" s="76">
        <v>0</v>
      </c>
      <c r="U19" s="55">
        <f t="shared" si="1"/>
        <v>1</v>
      </c>
      <c r="V19" s="61">
        <f t="shared" si="1"/>
        <v>15000</v>
      </c>
      <c r="W19" s="62">
        <f t="shared" si="2"/>
        <v>1</v>
      </c>
      <c r="X19" s="63">
        <f t="shared" si="3"/>
        <v>0</v>
      </c>
      <c r="Y19" s="64">
        <f t="shared" si="4"/>
        <v>1</v>
      </c>
      <c r="Z19" s="65"/>
    </row>
    <row r="20" spans="1:26" ht="87" customHeight="1" x14ac:dyDescent="0.25">
      <c r="A20" s="66">
        <v>12</v>
      </c>
      <c r="B20" s="67" t="s">
        <v>40</v>
      </c>
      <c r="C20" s="126"/>
      <c r="D20" s="128"/>
      <c r="E20" s="68"/>
      <c r="F20" s="69"/>
      <c r="G20" s="70"/>
      <c r="H20" s="71"/>
      <c r="I20" s="70"/>
      <c r="J20" s="72"/>
      <c r="K20" s="55">
        <f t="shared" si="0"/>
        <v>0</v>
      </c>
      <c r="L20" s="56">
        <f t="shared" si="0"/>
        <v>0</v>
      </c>
      <c r="M20" s="73"/>
      <c r="N20" s="74"/>
      <c r="O20" s="73"/>
      <c r="P20" s="74"/>
      <c r="Q20" s="75"/>
      <c r="R20" s="76"/>
      <c r="S20" s="75"/>
      <c r="T20" s="76"/>
      <c r="U20" s="55">
        <f t="shared" si="1"/>
        <v>0</v>
      </c>
      <c r="V20" s="61">
        <f t="shared" si="1"/>
        <v>0</v>
      </c>
      <c r="W20" s="62">
        <f t="shared" si="2"/>
        <v>0</v>
      </c>
      <c r="X20" s="63">
        <f t="shared" si="3"/>
        <v>0</v>
      </c>
      <c r="Y20" s="64">
        <f t="shared" si="4"/>
        <v>0</v>
      </c>
      <c r="Z20" s="65"/>
    </row>
    <row r="21" spans="1:26" ht="62.25" customHeight="1" thickBot="1" x14ac:dyDescent="0.3">
      <c r="A21" s="77">
        <v>13</v>
      </c>
      <c r="B21" s="78" t="s">
        <v>32</v>
      </c>
      <c r="C21" s="127"/>
      <c r="D21" s="129"/>
      <c r="E21" s="79">
        <v>4</v>
      </c>
      <c r="F21" s="80">
        <v>72573.62</v>
      </c>
      <c r="G21" s="81">
        <v>1</v>
      </c>
      <c r="H21" s="82">
        <v>18980.62</v>
      </c>
      <c r="I21" s="81">
        <v>0</v>
      </c>
      <c r="J21" s="83">
        <v>0</v>
      </c>
      <c r="K21" s="84">
        <f t="shared" si="0"/>
        <v>1</v>
      </c>
      <c r="L21" s="85">
        <f t="shared" si="0"/>
        <v>18980.62</v>
      </c>
      <c r="M21" s="86">
        <v>0</v>
      </c>
      <c r="N21" s="87">
        <v>0</v>
      </c>
      <c r="O21" s="86">
        <v>0</v>
      </c>
      <c r="P21" s="87">
        <v>0</v>
      </c>
      <c r="Q21" s="88">
        <v>1</v>
      </c>
      <c r="R21" s="89">
        <v>18910.580000000002</v>
      </c>
      <c r="S21" s="88">
        <v>0</v>
      </c>
      <c r="T21" s="89">
        <v>0</v>
      </c>
      <c r="U21" s="55">
        <f t="shared" si="1"/>
        <v>1</v>
      </c>
      <c r="V21" s="61">
        <f t="shared" si="1"/>
        <v>18910.580000000002</v>
      </c>
      <c r="W21" s="62">
        <f t="shared" si="2"/>
        <v>0.99630992032926236</v>
      </c>
      <c r="X21" s="63">
        <f t="shared" si="3"/>
        <v>0</v>
      </c>
      <c r="Y21" s="64">
        <f t="shared" si="4"/>
        <v>0.99630992032926236</v>
      </c>
      <c r="Z21" s="65"/>
    </row>
    <row r="22" spans="1:26" ht="29.25" customHeight="1" thickBot="1" x14ac:dyDescent="0.3">
      <c r="A22" s="164" t="s">
        <v>100</v>
      </c>
      <c r="B22" s="165"/>
      <c r="C22" s="90">
        <f>C9</f>
        <v>562396.65</v>
      </c>
      <c r="D22" s="90">
        <f>D9</f>
        <v>32814.540000000037</v>
      </c>
      <c r="E22" s="91">
        <f>SUM(E9:E21)</f>
        <v>15</v>
      </c>
      <c r="F22" s="92">
        <f>SUM(F9:F21)</f>
        <v>445899.65</v>
      </c>
      <c r="G22" s="91">
        <f>SUM(G9:G21)</f>
        <v>8</v>
      </c>
      <c r="H22" s="92">
        <f>SUM(H9:H21)</f>
        <v>320396.65000000002</v>
      </c>
      <c r="I22" s="91">
        <f t="shared" ref="I22:V22" si="5">SUM(I9:I21)</f>
        <v>12</v>
      </c>
      <c r="J22" s="92">
        <f t="shared" si="5"/>
        <v>242000</v>
      </c>
      <c r="K22" s="91">
        <f t="shared" si="5"/>
        <v>20</v>
      </c>
      <c r="L22" s="92">
        <f t="shared" si="5"/>
        <v>562396.65</v>
      </c>
      <c r="M22" s="91">
        <f t="shared" si="5"/>
        <v>0</v>
      </c>
      <c r="N22" s="93">
        <f t="shared" si="5"/>
        <v>0</v>
      </c>
      <c r="O22" s="94">
        <f t="shared" si="5"/>
        <v>0</v>
      </c>
      <c r="P22" s="95">
        <f t="shared" si="5"/>
        <v>0</v>
      </c>
      <c r="Q22" s="94">
        <f t="shared" si="5"/>
        <v>8</v>
      </c>
      <c r="R22" s="96">
        <f t="shared" si="5"/>
        <v>311770.67</v>
      </c>
      <c r="S22" s="94">
        <f t="shared" si="5"/>
        <v>12</v>
      </c>
      <c r="T22" s="96">
        <f t="shared" si="5"/>
        <v>217811.44</v>
      </c>
      <c r="U22" s="94">
        <f t="shared" si="5"/>
        <v>20</v>
      </c>
      <c r="V22" s="96">
        <f t="shared" si="5"/>
        <v>529582.11</v>
      </c>
      <c r="W22" s="97">
        <f>IFERROR(R22/H22,0)</f>
        <v>0.9730771841715572</v>
      </c>
      <c r="X22" s="98">
        <f t="shared" si="3"/>
        <v>0.9000472727272727</v>
      </c>
      <c r="Y22" s="98">
        <f t="shared" si="4"/>
        <v>0.94165231958618523</v>
      </c>
    </row>
    <row r="23" spans="1:26" ht="29.25" customHeight="1" thickBot="1" x14ac:dyDescent="0.45">
      <c r="A23" s="99"/>
      <c r="B23" s="99"/>
      <c r="C23" s="100"/>
      <c r="D23" s="100"/>
      <c r="E23" s="101"/>
      <c r="F23" s="100"/>
      <c r="G23" s="101"/>
      <c r="H23" s="102"/>
      <c r="I23" s="103"/>
      <c r="J23" s="102"/>
      <c r="K23" s="104"/>
      <c r="L23" s="102"/>
      <c r="M23" s="103"/>
      <c r="N23" s="102"/>
      <c r="O23" s="103"/>
      <c r="P23" s="102"/>
      <c r="Q23" s="103"/>
      <c r="R23" s="102"/>
      <c r="S23" s="103"/>
      <c r="T23" s="105" t="s">
        <v>101</v>
      </c>
      <c r="U23" s="106">
        <v>4.1475999999999997</v>
      </c>
      <c r="V23" s="107">
        <f>V22/U23</f>
        <v>127683.98833060084</v>
      </c>
      <c r="W23" s="108"/>
      <c r="X23" s="108"/>
      <c r="Y23" s="109"/>
    </row>
    <row r="24" spans="1:26" ht="15.75" thickTop="1" x14ac:dyDescent="0.25">
      <c r="A24" s="166" t="s">
        <v>102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115"/>
      <c r="U24" s="20"/>
    </row>
    <row r="25" spans="1:26" ht="18.75" x14ac:dyDescent="0.3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15"/>
      <c r="T25" s="110"/>
      <c r="U25" s="20"/>
    </row>
    <row r="26" spans="1:26" ht="15.75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15"/>
      <c r="S26" s="111"/>
      <c r="T26" s="112"/>
      <c r="U26" s="20"/>
    </row>
    <row r="27" spans="1:26" ht="15.75" x14ac:dyDescent="0.25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  <c r="P27" s="115"/>
      <c r="S27" s="111"/>
      <c r="T27" s="113"/>
      <c r="U27" s="20"/>
    </row>
    <row r="28" spans="1:26" ht="15.75" x14ac:dyDescent="0.25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115"/>
      <c r="S28" s="111"/>
      <c r="T28" s="113"/>
      <c r="U28" s="20"/>
    </row>
    <row r="29" spans="1:26" ht="15.75" x14ac:dyDescent="0.2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15"/>
      <c r="S29" s="111"/>
      <c r="T29" s="113"/>
      <c r="U29" s="20"/>
    </row>
    <row r="30" spans="1:26" ht="15.75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115"/>
      <c r="S30" s="111"/>
      <c r="T30" s="114"/>
      <c r="U30" s="20"/>
    </row>
    <row r="31" spans="1:26" x14ac:dyDescent="0.25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115"/>
      <c r="U31" s="20"/>
    </row>
    <row r="32" spans="1:26" ht="15.75" thickBot="1" x14ac:dyDescent="0.3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  <c r="P32" s="115"/>
      <c r="U32" s="20"/>
    </row>
    <row r="33" spans="1:38" ht="15.75" thickTop="1" x14ac:dyDescent="0.25">
      <c r="K33" s="20"/>
      <c r="U33" s="20"/>
    </row>
    <row r="36" spans="1:38" ht="26.25" x14ac:dyDescent="0.4">
      <c r="A36" s="23"/>
      <c r="B36" s="24" t="s">
        <v>103</v>
      </c>
      <c r="C36" s="25"/>
      <c r="D36" s="25"/>
      <c r="E36" s="25"/>
      <c r="F36" s="26"/>
      <c r="G36" s="25"/>
      <c r="H36" s="26"/>
      <c r="I36" s="27"/>
      <c r="J36" s="26"/>
      <c r="K36" s="27"/>
      <c r="L36" s="26"/>
      <c r="M36" s="27"/>
      <c r="N36" s="26"/>
      <c r="O36" s="25"/>
      <c r="P36" s="26"/>
      <c r="Q36" s="25"/>
      <c r="R36" s="26"/>
      <c r="S36" s="27"/>
      <c r="T36" s="26"/>
      <c r="U36" s="25"/>
      <c r="V36" s="26"/>
      <c r="W36" s="26"/>
      <c r="X36" s="27"/>
      <c r="Y36" s="26"/>
      <c r="Z36" s="26"/>
      <c r="AA36" s="27"/>
      <c r="AB36" s="25"/>
      <c r="AC36" s="25"/>
      <c r="AD36" s="25"/>
      <c r="AE36" s="25"/>
      <c r="AF36" s="25"/>
      <c r="AG36" s="27"/>
      <c r="AH36" s="25"/>
      <c r="AI36" s="25"/>
      <c r="AJ36" s="25"/>
      <c r="AK36" s="25"/>
      <c r="AL36" s="25"/>
    </row>
    <row r="37" spans="1:38" ht="15.75" thickBot="1" x14ac:dyDescent="0.3"/>
    <row r="38" spans="1:38" ht="52.5" customHeight="1" thickBot="1" x14ac:dyDescent="0.3">
      <c r="A38" s="146" t="s">
        <v>7</v>
      </c>
      <c r="B38" s="147"/>
      <c r="C38" s="150" t="s">
        <v>85</v>
      </c>
      <c r="D38" s="151"/>
      <c r="E38" s="152" t="s">
        <v>0</v>
      </c>
      <c r="F38" s="153"/>
      <c r="G38" s="154" t="s">
        <v>1</v>
      </c>
      <c r="H38" s="154"/>
      <c r="I38" s="154"/>
      <c r="J38" s="154"/>
      <c r="K38" s="154"/>
      <c r="L38" s="155"/>
      <c r="M38" s="156" t="s">
        <v>86</v>
      </c>
      <c r="N38" s="157"/>
      <c r="O38" s="157"/>
      <c r="P38" s="158"/>
      <c r="Q38" s="116" t="s">
        <v>87</v>
      </c>
      <c r="R38" s="159"/>
      <c r="S38" s="159"/>
      <c r="T38" s="159"/>
      <c r="U38" s="159"/>
      <c r="V38" s="117"/>
      <c r="W38" s="130" t="s">
        <v>88</v>
      </c>
      <c r="X38" s="131"/>
      <c r="Y38" s="122"/>
    </row>
    <row r="39" spans="1:38" ht="52.5" customHeight="1" thickBot="1" x14ac:dyDescent="0.3">
      <c r="A39" s="148"/>
      <c r="B39" s="149"/>
      <c r="C39" s="132" t="s">
        <v>89</v>
      </c>
      <c r="D39" s="134" t="s">
        <v>90</v>
      </c>
      <c r="E39" s="136" t="s">
        <v>10</v>
      </c>
      <c r="F39" s="136" t="s">
        <v>11</v>
      </c>
      <c r="G39" s="138" t="s">
        <v>12</v>
      </c>
      <c r="H39" s="140" t="s">
        <v>13</v>
      </c>
      <c r="I39" s="140" t="s">
        <v>14</v>
      </c>
      <c r="J39" s="142" t="s">
        <v>15</v>
      </c>
      <c r="K39" s="144" t="s">
        <v>2</v>
      </c>
      <c r="L39" s="145"/>
      <c r="M39" s="160" t="s">
        <v>91</v>
      </c>
      <c r="N39" s="161"/>
      <c r="O39" s="160" t="s">
        <v>92</v>
      </c>
      <c r="P39" s="161"/>
      <c r="Q39" s="162" t="s">
        <v>93</v>
      </c>
      <c r="R39" s="163"/>
      <c r="S39" s="159" t="s">
        <v>94</v>
      </c>
      <c r="T39" s="117"/>
      <c r="U39" s="116" t="s">
        <v>2</v>
      </c>
      <c r="V39" s="117"/>
      <c r="W39" s="118" t="s">
        <v>95</v>
      </c>
      <c r="X39" s="120" t="s">
        <v>96</v>
      </c>
      <c r="Y39" s="122" t="s">
        <v>97</v>
      </c>
    </row>
    <row r="40" spans="1:38" ht="139.5" customHeight="1" thickBot="1" x14ac:dyDescent="0.3">
      <c r="A40" s="148"/>
      <c r="B40" s="149"/>
      <c r="C40" s="133"/>
      <c r="D40" s="135"/>
      <c r="E40" s="137"/>
      <c r="F40" s="137"/>
      <c r="G40" s="139"/>
      <c r="H40" s="141"/>
      <c r="I40" s="141"/>
      <c r="J40" s="143"/>
      <c r="K40" s="28" t="s">
        <v>16</v>
      </c>
      <c r="L40" s="29" t="s">
        <v>17</v>
      </c>
      <c r="M40" s="30" t="s">
        <v>18</v>
      </c>
      <c r="N40" s="31" t="s">
        <v>19</v>
      </c>
      <c r="O40" s="30" t="s">
        <v>20</v>
      </c>
      <c r="P40" s="31" t="s">
        <v>21</v>
      </c>
      <c r="Q40" s="32" t="s">
        <v>12</v>
      </c>
      <c r="R40" s="33" t="s">
        <v>13</v>
      </c>
      <c r="S40" s="34" t="s">
        <v>22</v>
      </c>
      <c r="T40" s="35" t="s">
        <v>23</v>
      </c>
      <c r="U40" s="36" t="s">
        <v>24</v>
      </c>
      <c r="V40" s="37" t="s">
        <v>25</v>
      </c>
      <c r="W40" s="119"/>
      <c r="X40" s="121"/>
      <c r="Y40" s="123"/>
    </row>
    <row r="41" spans="1:38" ht="38.25" customHeight="1" thickBot="1" x14ac:dyDescent="0.3">
      <c r="A41" s="124">
        <v>1</v>
      </c>
      <c r="B41" s="125"/>
      <c r="C41" s="38">
        <v>2</v>
      </c>
      <c r="D41" s="39">
        <v>3</v>
      </c>
      <c r="E41" s="40">
        <v>4</v>
      </c>
      <c r="F41" s="41">
        <v>5</v>
      </c>
      <c r="G41" s="42">
        <v>6</v>
      </c>
      <c r="H41" s="43">
        <v>7</v>
      </c>
      <c r="I41" s="43">
        <v>8</v>
      </c>
      <c r="J41" s="43">
        <v>9</v>
      </c>
      <c r="K41" s="43">
        <v>10</v>
      </c>
      <c r="L41" s="43">
        <v>11</v>
      </c>
      <c r="M41" s="44">
        <v>12</v>
      </c>
      <c r="N41" s="44">
        <v>13</v>
      </c>
      <c r="O41" s="44">
        <v>14</v>
      </c>
      <c r="P41" s="44">
        <v>15</v>
      </c>
      <c r="Q41" s="45">
        <v>16</v>
      </c>
      <c r="R41" s="45">
        <v>17</v>
      </c>
      <c r="S41" s="45">
        <v>18</v>
      </c>
      <c r="T41" s="45">
        <v>19</v>
      </c>
      <c r="U41" s="45">
        <v>20</v>
      </c>
      <c r="V41" s="45">
        <v>21</v>
      </c>
      <c r="W41" s="46">
        <v>22</v>
      </c>
      <c r="X41" s="46">
        <v>23</v>
      </c>
      <c r="Y41" s="47">
        <v>24</v>
      </c>
    </row>
    <row r="42" spans="1:38" ht="108.75" customHeight="1" x14ac:dyDescent="0.25">
      <c r="A42" s="48">
        <v>1</v>
      </c>
      <c r="B42" s="49" t="s">
        <v>98</v>
      </c>
      <c r="C42" s="126">
        <f>L55</f>
        <v>681622.58</v>
      </c>
      <c r="D42" s="128">
        <f>C42-V55</f>
        <v>11170.969999999972</v>
      </c>
      <c r="E42" s="50"/>
      <c r="F42" s="51"/>
      <c r="G42" s="52"/>
      <c r="H42" s="53"/>
      <c r="I42" s="52"/>
      <c r="J42" s="54"/>
      <c r="K42" s="55">
        <f>G42+I42</f>
        <v>0</v>
      </c>
      <c r="L42" s="56">
        <f>H42+J42</f>
        <v>0</v>
      </c>
      <c r="M42" s="57"/>
      <c r="N42" s="58"/>
      <c r="O42" s="57"/>
      <c r="P42" s="58"/>
      <c r="Q42" s="59"/>
      <c r="R42" s="60"/>
      <c r="S42" s="59"/>
      <c r="T42" s="60"/>
      <c r="U42" s="55">
        <f>Q42+S42</f>
        <v>0</v>
      </c>
      <c r="V42" s="61">
        <f>R42+T42</f>
        <v>0</v>
      </c>
      <c r="W42" s="62">
        <f>IFERROR(R42/H42,0)</f>
        <v>0</v>
      </c>
      <c r="X42" s="63">
        <f>IFERROR((T42+P42)/J42,0)</f>
        <v>0</v>
      </c>
      <c r="Y42" s="64">
        <f>IFERROR((V42+P42)/L42,0)</f>
        <v>0</v>
      </c>
      <c r="Z42" s="65"/>
    </row>
    <row r="43" spans="1:38" ht="87" customHeight="1" x14ac:dyDescent="0.25">
      <c r="A43" s="66">
        <v>2</v>
      </c>
      <c r="B43" s="67" t="s">
        <v>44</v>
      </c>
      <c r="C43" s="126"/>
      <c r="D43" s="128"/>
      <c r="E43" s="68"/>
      <c r="F43" s="69"/>
      <c r="G43" s="70"/>
      <c r="H43" s="71"/>
      <c r="I43" s="70"/>
      <c r="J43" s="72"/>
      <c r="K43" s="55">
        <f t="shared" ref="K43:L54" si="6">G43+I43</f>
        <v>0</v>
      </c>
      <c r="L43" s="56">
        <f t="shared" si="6"/>
        <v>0</v>
      </c>
      <c r="M43" s="73"/>
      <c r="N43" s="74"/>
      <c r="O43" s="73"/>
      <c r="P43" s="74"/>
      <c r="Q43" s="75"/>
      <c r="R43" s="76"/>
      <c r="S43" s="75"/>
      <c r="T43" s="76"/>
      <c r="U43" s="55">
        <f t="shared" ref="U43:V54" si="7">Q43+S43</f>
        <v>0</v>
      </c>
      <c r="V43" s="61">
        <f>R43+T43</f>
        <v>0</v>
      </c>
      <c r="W43" s="62">
        <f t="shared" ref="W43:W54" si="8">IFERROR(R43/H43,0)</f>
        <v>0</v>
      </c>
      <c r="X43" s="63">
        <f t="shared" ref="X43:X55" si="9">IFERROR((T43+P43)/J43,0)</f>
        <v>0</v>
      </c>
      <c r="Y43" s="64">
        <f t="shared" ref="Y43:Y55" si="10">IFERROR((V43+P43)/L43,0)</f>
        <v>0</v>
      </c>
      <c r="Z43" s="65"/>
    </row>
    <row r="44" spans="1:38" ht="85.5" customHeight="1" x14ac:dyDescent="0.25">
      <c r="A44" s="66">
        <v>3</v>
      </c>
      <c r="B44" s="67" t="s">
        <v>35</v>
      </c>
      <c r="C44" s="126"/>
      <c r="D44" s="128"/>
      <c r="E44" s="68">
        <v>0</v>
      </c>
      <c r="F44" s="69">
        <v>0</v>
      </c>
      <c r="G44" s="70">
        <v>0</v>
      </c>
      <c r="H44" s="71">
        <v>0</v>
      </c>
      <c r="I44" s="70">
        <v>1</v>
      </c>
      <c r="J44" s="72">
        <v>88400</v>
      </c>
      <c r="K44" s="55">
        <f t="shared" si="6"/>
        <v>1</v>
      </c>
      <c r="L44" s="56">
        <f t="shared" si="6"/>
        <v>88400</v>
      </c>
      <c r="M44" s="73">
        <v>0</v>
      </c>
      <c r="N44" s="74">
        <v>0</v>
      </c>
      <c r="O44" s="73">
        <v>0</v>
      </c>
      <c r="P44" s="74">
        <v>0</v>
      </c>
      <c r="Q44" s="75">
        <v>0</v>
      </c>
      <c r="R44" s="76">
        <v>0</v>
      </c>
      <c r="S44" s="75">
        <v>1</v>
      </c>
      <c r="T44" s="76">
        <v>87910.41</v>
      </c>
      <c r="U44" s="55">
        <f t="shared" si="7"/>
        <v>1</v>
      </c>
      <c r="V44" s="61">
        <f t="shared" si="7"/>
        <v>87910.41</v>
      </c>
      <c r="W44" s="62">
        <f t="shared" si="8"/>
        <v>0</v>
      </c>
      <c r="X44" s="63">
        <f t="shared" si="9"/>
        <v>0.99446165158371047</v>
      </c>
      <c r="Y44" s="64">
        <f t="shared" si="10"/>
        <v>0.99446165158371047</v>
      </c>
      <c r="Z44" s="65"/>
    </row>
    <row r="45" spans="1:38" ht="137.25" customHeight="1" x14ac:dyDescent="0.25">
      <c r="A45" s="66">
        <v>4</v>
      </c>
      <c r="B45" s="67" t="s">
        <v>37</v>
      </c>
      <c r="C45" s="126"/>
      <c r="D45" s="128"/>
      <c r="E45" s="68">
        <v>2</v>
      </c>
      <c r="F45" s="69">
        <v>37818.199999999997</v>
      </c>
      <c r="G45" s="70">
        <v>2</v>
      </c>
      <c r="H45" s="71">
        <v>37818.199999999997</v>
      </c>
      <c r="I45" s="70">
        <v>2</v>
      </c>
      <c r="J45" s="72">
        <v>117900</v>
      </c>
      <c r="K45" s="55">
        <f t="shared" si="6"/>
        <v>4</v>
      </c>
      <c r="L45" s="56">
        <f t="shared" si="6"/>
        <v>155718.20000000001</v>
      </c>
      <c r="M45" s="73">
        <v>0</v>
      </c>
      <c r="N45" s="74">
        <v>0</v>
      </c>
      <c r="O45" s="73">
        <v>0</v>
      </c>
      <c r="P45" s="74">
        <v>0</v>
      </c>
      <c r="Q45" s="75">
        <v>2</v>
      </c>
      <c r="R45" s="76">
        <v>37276.199999999997</v>
      </c>
      <c r="S45" s="75">
        <v>2</v>
      </c>
      <c r="T45" s="76">
        <v>116345</v>
      </c>
      <c r="U45" s="55">
        <f t="shared" si="7"/>
        <v>4</v>
      </c>
      <c r="V45" s="61">
        <f t="shared" si="7"/>
        <v>153621.20000000001</v>
      </c>
      <c r="W45" s="62">
        <f t="shared" si="8"/>
        <v>0.98566827612102115</v>
      </c>
      <c r="X45" s="63">
        <f t="shared" si="9"/>
        <v>0.98681085665818491</v>
      </c>
      <c r="Y45" s="64">
        <f t="shared" si="10"/>
        <v>0.98653336604199127</v>
      </c>
      <c r="Z45" s="65"/>
    </row>
    <row r="46" spans="1:38" ht="171.75" customHeight="1" x14ac:dyDescent="0.25">
      <c r="A46" s="66">
        <v>5</v>
      </c>
      <c r="B46" s="67" t="s">
        <v>63</v>
      </c>
      <c r="C46" s="126"/>
      <c r="D46" s="128"/>
      <c r="E46" s="68"/>
      <c r="F46" s="69"/>
      <c r="G46" s="70"/>
      <c r="H46" s="71"/>
      <c r="I46" s="70"/>
      <c r="J46" s="72"/>
      <c r="K46" s="55">
        <f t="shared" si="6"/>
        <v>0</v>
      </c>
      <c r="L46" s="56">
        <f t="shared" si="6"/>
        <v>0</v>
      </c>
      <c r="M46" s="73"/>
      <c r="N46" s="74"/>
      <c r="O46" s="73"/>
      <c r="P46" s="74"/>
      <c r="Q46" s="75"/>
      <c r="R46" s="76"/>
      <c r="S46" s="75"/>
      <c r="T46" s="76"/>
      <c r="U46" s="55">
        <f t="shared" si="7"/>
        <v>0</v>
      </c>
      <c r="V46" s="61">
        <f t="shared" si="7"/>
        <v>0</v>
      </c>
      <c r="W46" s="62">
        <f t="shared" si="8"/>
        <v>0</v>
      </c>
      <c r="X46" s="63">
        <f t="shared" si="9"/>
        <v>0</v>
      </c>
      <c r="Y46" s="64">
        <f t="shared" si="10"/>
        <v>0</v>
      </c>
      <c r="Z46" s="65"/>
    </row>
    <row r="47" spans="1:38" ht="116.25" customHeight="1" x14ac:dyDescent="0.25">
      <c r="A47" s="66">
        <v>6</v>
      </c>
      <c r="B47" s="67" t="s">
        <v>26</v>
      </c>
      <c r="C47" s="126"/>
      <c r="D47" s="128"/>
      <c r="E47" s="68">
        <v>6</v>
      </c>
      <c r="F47" s="69">
        <v>179308.11</v>
      </c>
      <c r="G47" s="70">
        <v>6</v>
      </c>
      <c r="H47" s="71">
        <v>179308.11</v>
      </c>
      <c r="I47" s="70">
        <v>0</v>
      </c>
      <c r="J47" s="72">
        <v>0</v>
      </c>
      <c r="K47" s="55">
        <f t="shared" si="6"/>
        <v>6</v>
      </c>
      <c r="L47" s="56">
        <f t="shared" si="6"/>
        <v>179308.11</v>
      </c>
      <c r="M47" s="73">
        <v>0</v>
      </c>
      <c r="N47" s="74">
        <v>0</v>
      </c>
      <c r="O47" s="73">
        <v>0</v>
      </c>
      <c r="P47" s="74">
        <v>0</v>
      </c>
      <c r="Q47" s="75">
        <v>6</v>
      </c>
      <c r="R47" s="76">
        <v>174121.01</v>
      </c>
      <c r="S47" s="75">
        <v>0</v>
      </c>
      <c r="T47" s="76">
        <v>0</v>
      </c>
      <c r="U47" s="55">
        <f t="shared" si="7"/>
        <v>6</v>
      </c>
      <c r="V47" s="61">
        <f t="shared" si="7"/>
        <v>174121.01</v>
      </c>
      <c r="W47" s="62">
        <f t="shared" si="8"/>
        <v>0.97107158175946429</v>
      </c>
      <c r="X47" s="63">
        <f t="shared" si="9"/>
        <v>0</v>
      </c>
      <c r="Y47" s="64">
        <f t="shared" si="10"/>
        <v>0.97107158175946429</v>
      </c>
      <c r="Z47" s="65"/>
    </row>
    <row r="48" spans="1:38" ht="65.25" customHeight="1" x14ac:dyDescent="0.25">
      <c r="A48" s="66">
        <v>7</v>
      </c>
      <c r="B48" s="67" t="s">
        <v>46</v>
      </c>
      <c r="C48" s="126"/>
      <c r="D48" s="128"/>
      <c r="E48" s="68"/>
      <c r="F48" s="69"/>
      <c r="G48" s="70"/>
      <c r="H48" s="71"/>
      <c r="I48" s="70"/>
      <c r="J48" s="72"/>
      <c r="K48" s="55">
        <f t="shared" si="6"/>
        <v>0</v>
      </c>
      <c r="L48" s="56">
        <f t="shared" si="6"/>
        <v>0</v>
      </c>
      <c r="M48" s="73"/>
      <c r="N48" s="74"/>
      <c r="O48" s="73"/>
      <c r="P48" s="74"/>
      <c r="Q48" s="75"/>
      <c r="R48" s="76"/>
      <c r="S48" s="75"/>
      <c r="T48" s="76"/>
      <c r="U48" s="55">
        <f t="shared" si="7"/>
        <v>0</v>
      </c>
      <c r="V48" s="61">
        <f t="shared" si="7"/>
        <v>0</v>
      </c>
      <c r="W48" s="62">
        <f t="shared" si="8"/>
        <v>0</v>
      </c>
      <c r="X48" s="63">
        <f t="shared" si="9"/>
        <v>0</v>
      </c>
      <c r="Y48" s="64">
        <f t="shared" si="10"/>
        <v>0</v>
      </c>
      <c r="Z48" s="65"/>
    </row>
    <row r="49" spans="1:26" ht="59.25" customHeight="1" x14ac:dyDescent="0.25">
      <c r="A49" s="66">
        <v>8</v>
      </c>
      <c r="B49" s="67" t="s">
        <v>99</v>
      </c>
      <c r="C49" s="126"/>
      <c r="D49" s="128"/>
      <c r="E49" s="68"/>
      <c r="F49" s="69"/>
      <c r="G49" s="70"/>
      <c r="H49" s="71"/>
      <c r="I49" s="70">
        <v>3</v>
      </c>
      <c r="J49" s="72">
        <v>70000</v>
      </c>
      <c r="K49" s="55">
        <f t="shared" si="6"/>
        <v>3</v>
      </c>
      <c r="L49" s="56">
        <f t="shared" si="6"/>
        <v>70000</v>
      </c>
      <c r="M49" s="73"/>
      <c r="N49" s="74"/>
      <c r="O49" s="73">
        <v>0</v>
      </c>
      <c r="P49" s="74">
        <v>0</v>
      </c>
      <c r="Q49" s="75"/>
      <c r="R49" s="76"/>
      <c r="S49" s="75">
        <v>3</v>
      </c>
      <c r="T49" s="76">
        <v>69262.75</v>
      </c>
      <c r="U49" s="55">
        <f t="shared" si="7"/>
        <v>3</v>
      </c>
      <c r="V49" s="61">
        <f t="shared" si="7"/>
        <v>69262.75</v>
      </c>
      <c r="W49" s="62">
        <f t="shared" si="8"/>
        <v>0</v>
      </c>
      <c r="X49" s="63">
        <f t="shared" si="9"/>
        <v>0.98946785714285712</v>
      </c>
      <c r="Y49" s="64">
        <f t="shared" si="10"/>
        <v>0.98946785714285712</v>
      </c>
      <c r="Z49" s="65"/>
    </row>
    <row r="50" spans="1:26" ht="71.25" customHeight="1" x14ac:dyDescent="0.25">
      <c r="A50" s="66">
        <v>9</v>
      </c>
      <c r="B50" s="67" t="s">
        <v>29</v>
      </c>
      <c r="C50" s="126"/>
      <c r="D50" s="128"/>
      <c r="E50" s="68">
        <v>1</v>
      </c>
      <c r="F50" s="69">
        <v>60368.28</v>
      </c>
      <c r="G50" s="70">
        <v>1</v>
      </c>
      <c r="H50" s="71">
        <v>60368.28</v>
      </c>
      <c r="I50" s="70">
        <v>2</v>
      </c>
      <c r="J50" s="72">
        <v>35450</v>
      </c>
      <c r="K50" s="55">
        <f t="shared" si="6"/>
        <v>3</v>
      </c>
      <c r="L50" s="56">
        <f t="shared" si="6"/>
        <v>95818.28</v>
      </c>
      <c r="M50" s="73">
        <v>0</v>
      </c>
      <c r="N50" s="74">
        <v>0</v>
      </c>
      <c r="O50" s="73">
        <v>0</v>
      </c>
      <c r="P50" s="74">
        <v>0</v>
      </c>
      <c r="Q50" s="75">
        <v>1</v>
      </c>
      <c r="R50" s="76">
        <v>60353.56</v>
      </c>
      <c r="S50" s="75">
        <v>2</v>
      </c>
      <c r="T50" s="76">
        <v>32976.69</v>
      </c>
      <c r="U50" s="55">
        <f t="shared" si="7"/>
        <v>3</v>
      </c>
      <c r="V50" s="61">
        <f t="shared" si="7"/>
        <v>93330.25</v>
      </c>
      <c r="W50" s="62">
        <f t="shared" si="8"/>
        <v>0.99975616333610962</v>
      </c>
      <c r="X50" s="63">
        <f t="shared" si="9"/>
        <v>0.93023102961918203</v>
      </c>
      <c r="Y50" s="64">
        <f t="shared" si="10"/>
        <v>0.97403386911140544</v>
      </c>
      <c r="Z50" s="65"/>
    </row>
    <row r="51" spans="1:26" ht="92.25" customHeight="1" x14ac:dyDescent="0.25">
      <c r="A51" s="66">
        <v>10</v>
      </c>
      <c r="B51" s="67" t="s">
        <v>30</v>
      </c>
      <c r="C51" s="126"/>
      <c r="D51" s="128"/>
      <c r="E51" s="68">
        <v>1</v>
      </c>
      <c r="F51" s="69">
        <v>26678</v>
      </c>
      <c r="G51" s="70">
        <v>1</v>
      </c>
      <c r="H51" s="71">
        <v>26678</v>
      </c>
      <c r="I51" s="70">
        <v>1</v>
      </c>
      <c r="J51" s="72">
        <v>8500</v>
      </c>
      <c r="K51" s="55">
        <f t="shared" si="6"/>
        <v>2</v>
      </c>
      <c r="L51" s="56">
        <f t="shared" si="6"/>
        <v>35178</v>
      </c>
      <c r="M51" s="73">
        <v>0</v>
      </c>
      <c r="N51" s="74">
        <v>0</v>
      </c>
      <c r="O51" s="73">
        <v>0</v>
      </c>
      <c r="P51" s="74">
        <v>0</v>
      </c>
      <c r="Q51" s="75">
        <v>1</v>
      </c>
      <c r="R51" s="76">
        <v>26506</v>
      </c>
      <c r="S51" s="75">
        <v>1</v>
      </c>
      <c r="T51" s="76">
        <v>8500</v>
      </c>
      <c r="U51" s="55">
        <f t="shared" si="7"/>
        <v>2</v>
      </c>
      <c r="V51" s="61">
        <f t="shared" si="7"/>
        <v>35006</v>
      </c>
      <c r="W51" s="62">
        <f t="shared" si="8"/>
        <v>0.99355274008546368</v>
      </c>
      <c r="X51" s="63">
        <f t="shared" si="9"/>
        <v>1</v>
      </c>
      <c r="Y51" s="64">
        <f t="shared" si="10"/>
        <v>0.99511058047643408</v>
      </c>
      <c r="Z51" s="65"/>
    </row>
    <row r="52" spans="1:26" ht="153.75" customHeight="1" x14ac:dyDescent="0.25">
      <c r="A52" s="66">
        <v>11</v>
      </c>
      <c r="B52" s="67" t="s">
        <v>31</v>
      </c>
      <c r="C52" s="126"/>
      <c r="D52" s="128"/>
      <c r="E52" s="68">
        <v>2</v>
      </c>
      <c r="F52" s="69">
        <v>44235.49</v>
      </c>
      <c r="G52" s="70">
        <v>1</v>
      </c>
      <c r="H52" s="71">
        <v>37199.99</v>
      </c>
      <c r="I52" s="70">
        <v>0</v>
      </c>
      <c r="J52" s="72">
        <v>0</v>
      </c>
      <c r="K52" s="55">
        <f t="shared" si="6"/>
        <v>1</v>
      </c>
      <c r="L52" s="56">
        <f t="shared" si="6"/>
        <v>37199.99</v>
      </c>
      <c r="M52" s="73">
        <v>0</v>
      </c>
      <c r="N52" s="74">
        <v>0</v>
      </c>
      <c r="O52" s="73">
        <v>0</v>
      </c>
      <c r="P52" s="74">
        <v>0</v>
      </c>
      <c r="Q52" s="75">
        <v>1</v>
      </c>
      <c r="R52" s="76">
        <v>37199.99</v>
      </c>
      <c r="S52" s="75">
        <v>0</v>
      </c>
      <c r="T52" s="76">
        <v>0</v>
      </c>
      <c r="U52" s="55">
        <f t="shared" si="7"/>
        <v>1</v>
      </c>
      <c r="V52" s="61">
        <f t="shared" si="7"/>
        <v>37199.99</v>
      </c>
      <c r="W52" s="62">
        <f t="shared" si="8"/>
        <v>1</v>
      </c>
      <c r="X52" s="63">
        <f t="shared" si="9"/>
        <v>0</v>
      </c>
      <c r="Y52" s="64">
        <f t="shared" si="10"/>
        <v>1</v>
      </c>
      <c r="Z52" s="65"/>
    </row>
    <row r="53" spans="1:26" ht="87" customHeight="1" x14ac:dyDescent="0.25">
      <c r="A53" s="66">
        <v>12</v>
      </c>
      <c r="B53" s="67" t="s">
        <v>40</v>
      </c>
      <c r="C53" s="126"/>
      <c r="D53" s="128"/>
      <c r="E53" s="68"/>
      <c r="F53" s="69"/>
      <c r="G53" s="70"/>
      <c r="H53" s="71"/>
      <c r="I53" s="70"/>
      <c r="J53" s="72"/>
      <c r="K53" s="55">
        <f t="shared" si="6"/>
        <v>0</v>
      </c>
      <c r="L53" s="56">
        <f t="shared" si="6"/>
        <v>0</v>
      </c>
      <c r="M53" s="73"/>
      <c r="N53" s="74"/>
      <c r="O53" s="73"/>
      <c r="P53" s="74"/>
      <c r="Q53" s="75"/>
      <c r="R53" s="76"/>
      <c r="S53" s="75"/>
      <c r="T53" s="76"/>
      <c r="U53" s="55">
        <f t="shared" si="7"/>
        <v>0</v>
      </c>
      <c r="V53" s="61">
        <f t="shared" si="7"/>
        <v>0</v>
      </c>
      <c r="W53" s="62">
        <f t="shared" si="8"/>
        <v>0</v>
      </c>
      <c r="X53" s="63">
        <f t="shared" si="9"/>
        <v>0</v>
      </c>
      <c r="Y53" s="64">
        <f t="shared" si="10"/>
        <v>0</v>
      </c>
      <c r="Z53" s="65"/>
    </row>
    <row r="54" spans="1:26" ht="62.25" customHeight="1" thickBot="1" x14ac:dyDescent="0.3">
      <c r="A54" s="77">
        <v>13</v>
      </c>
      <c r="B54" s="78" t="s">
        <v>32</v>
      </c>
      <c r="C54" s="127"/>
      <c r="D54" s="129"/>
      <c r="E54" s="79">
        <v>3</v>
      </c>
      <c r="F54" s="80">
        <v>61127.54</v>
      </c>
      <c r="G54" s="81">
        <v>0</v>
      </c>
      <c r="H54" s="82">
        <v>0</v>
      </c>
      <c r="I54" s="81">
        <v>1</v>
      </c>
      <c r="J54" s="83">
        <v>20000</v>
      </c>
      <c r="K54" s="84">
        <f t="shared" si="6"/>
        <v>1</v>
      </c>
      <c r="L54" s="85">
        <f t="shared" si="6"/>
        <v>20000</v>
      </c>
      <c r="M54" s="86">
        <v>0</v>
      </c>
      <c r="N54" s="87">
        <v>0</v>
      </c>
      <c r="O54" s="86">
        <v>0</v>
      </c>
      <c r="P54" s="87">
        <v>0</v>
      </c>
      <c r="Q54" s="88">
        <v>0</v>
      </c>
      <c r="R54" s="89">
        <v>0</v>
      </c>
      <c r="S54" s="88">
        <v>1</v>
      </c>
      <c r="T54" s="89">
        <v>20000</v>
      </c>
      <c r="U54" s="55">
        <f t="shared" si="7"/>
        <v>1</v>
      </c>
      <c r="V54" s="61">
        <f t="shared" si="7"/>
        <v>20000</v>
      </c>
      <c r="W54" s="62">
        <f t="shared" si="8"/>
        <v>0</v>
      </c>
      <c r="X54" s="63">
        <f t="shared" si="9"/>
        <v>1</v>
      </c>
      <c r="Y54" s="64">
        <f t="shared" si="10"/>
        <v>1</v>
      </c>
      <c r="Z54" s="65"/>
    </row>
    <row r="55" spans="1:26" ht="29.25" customHeight="1" thickBot="1" x14ac:dyDescent="0.3">
      <c r="A55" s="164" t="s">
        <v>100</v>
      </c>
      <c r="B55" s="165"/>
      <c r="C55" s="90">
        <f>C42</f>
        <v>681622.58</v>
      </c>
      <c r="D55" s="90">
        <f>D42</f>
        <v>11170.969999999972</v>
      </c>
      <c r="E55" s="91">
        <f>SUM(E42:E54)</f>
        <v>15</v>
      </c>
      <c r="F55" s="92">
        <f>SUM(F42:F54)</f>
        <v>409535.61999999994</v>
      </c>
      <c r="G55" s="91">
        <f>SUM(G42:G54)</f>
        <v>11</v>
      </c>
      <c r="H55" s="92">
        <f>SUM(H42:H54)</f>
        <v>341372.57999999996</v>
      </c>
      <c r="I55" s="91">
        <f t="shared" ref="I55:V55" si="11">SUM(I42:I54)</f>
        <v>10</v>
      </c>
      <c r="J55" s="92">
        <f t="shared" si="11"/>
        <v>340250</v>
      </c>
      <c r="K55" s="91">
        <f t="shared" si="11"/>
        <v>21</v>
      </c>
      <c r="L55" s="92">
        <f t="shared" si="11"/>
        <v>681622.58</v>
      </c>
      <c r="M55" s="91">
        <f t="shared" si="11"/>
        <v>0</v>
      </c>
      <c r="N55" s="93">
        <f t="shared" si="11"/>
        <v>0</v>
      </c>
      <c r="O55" s="94">
        <f t="shared" si="11"/>
        <v>0</v>
      </c>
      <c r="P55" s="95">
        <f t="shared" si="11"/>
        <v>0</v>
      </c>
      <c r="Q55" s="94">
        <f t="shared" si="11"/>
        <v>11</v>
      </c>
      <c r="R55" s="96">
        <f t="shared" si="11"/>
        <v>335456.76</v>
      </c>
      <c r="S55" s="94">
        <f t="shared" si="11"/>
        <v>10</v>
      </c>
      <c r="T55" s="96">
        <f t="shared" si="11"/>
        <v>334994.85000000003</v>
      </c>
      <c r="U55" s="94">
        <f t="shared" si="11"/>
        <v>21</v>
      </c>
      <c r="V55" s="96">
        <f t="shared" si="11"/>
        <v>670451.61</v>
      </c>
      <c r="W55" s="97">
        <f>IFERROR(R55/H55,0)</f>
        <v>0.98267048864908846</v>
      </c>
      <c r="X55" s="98">
        <f t="shared" si="9"/>
        <v>0.98455503306392367</v>
      </c>
      <c r="Y55" s="98">
        <f t="shared" si="10"/>
        <v>0.98361120900660304</v>
      </c>
    </row>
    <row r="56" spans="1:26" ht="29.25" customHeight="1" thickBot="1" x14ac:dyDescent="0.45">
      <c r="A56" s="99"/>
      <c r="B56" s="99"/>
      <c r="C56" s="100"/>
      <c r="D56" s="100"/>
      <c r="E56" s="101"/>
      <c r="F56" s="100"/>
      <c r="G56" s="101"/>
      <c r="H56" s="102"/>
      <c r="I56" s="103"/>
      <c r="J56" s="102"/>
      <c r="K56" s="104"/>
      <c r="L56" s="102"/>
      <c r="M56" s="103"/>
      <c r="N56" s="102"/>
      <c r="O56" s="103"/>
      <c r="P56" s="102"/>
      <c r="Q56" s="103"/>
      <c r="R56" s="102"/>
      <c r="S56" s="103"/>
      <c r="T56" s="105" t="s">
        <v>101</v>
      </c>
      <c r="U56" s="106">
        <v>4.1475999999999997</v>
      </c>
      <c r="V56" s="107">
        <f>V55/U56</f>
        <v>161648.08805092101</v>
      </c>
      <c r="W56" s="108"/>
      <c r="X56" s="108"/>
      <c r="Y56" s="109"/>
    </row>
    <row r="57" spans="1:26" ht="15.75" thickTop="1" x14ac:dyDescent="0.25">
      <c r="A57" s="166" t="s">
        <v>102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  <c r="P57" s="115"/>
      <c r="U57" s="20"/>
    </row>
    <row r="58" spans="1:26" ht="18.75" x14ac:dyDescent="0.3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  <c r="P58" s="115"/>
      <c r="T58" s="110"/>
      <c r="U58" s="20"/>
    </row>
    <row r="59" spans="1:26" ht="15.75" x14ac:dyDescent="0.25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1"/>
      <c r="P59" s="115"/>
      <c r="S59" s="111"/>
      <c r="T59" s="112"/>
      <c r="U59" s="20"/>
    </row>
    <row r="60" spans="1:26" ht="15.75" x14ac:dyDescent="0.25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1"/>
      <c r="P60" s="115"/>
      <c r="S60" s="111"/>
      <c r="T60" s="113"/>
      <c r="U60" s="20"/>
    </row>
    <row r="61" spans="1:26" ht="15.75" x14ac:dyDescent="0.2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1"/>
      <c r="P61" s="115"/>
      <c r="S61" s="111"/>
      <c r="T61" s="113"/>
      <c r="U61" s="20"/>
    </row>
    <row r="62" spans="1:26" ht="15.75" x14ac:dyDescent="0.25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1"/>
      <c r="P62" s="115"/>
      <c r="S62" s="111"/>
      <c r="T62" s="113"/>
      <c r="U62" s="20"/>
    </row>
    <row r="63" spans="1:26" ht="15.75" x14ac:dyDescent="0.2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1"/>
      <c r="P63" s="115"/>
      <c r="S63" s="111"/>
      <c r="T63" s="114"/>
      <c r="U63" s="20"/>
    </row>
    <row r="64" spans="1:26" x14ac:dyDescent="0.25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1"/>
      <c r="P64" s="115"/>
      <c r="U64" s="20"/>
    </row>
    <row r="65" spans="1:38" ht="15.75" thickBot="1" x14ac:dyDescent="0.3">
      <c r="A65" s="172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4"/>
      <c r="P65" s="115"/>
      <c r="U65" s="20"/>
    </row>
    <row r="66" spans="1:38" ht="15.75" thickTop="1" x14ac:dyDescent="0.25">
      <c r="K66" s="20"/>
      <c r="U66" s="20"/>
    </row>
    <row r="69" spans="1:38" ht="26.25" x14ac:dyDescent="0.4">
      <c r="A69" s="23"/>
      <c r="B69" s="24" t="s">
        <v>104</v>
      </c>
      <c r="C69" s="25"/>
      <c r="D69" s="25"/>
      <c r="E69" s="25"/>
      <c r="F69" s="26"/>
      <c r="G69" s="25"/>
      <c r="H69" s="26"/>
      <c r="I69" s="27"/>
      <c r="J69" s="26"/>
      <c r="K69" s="27"/>
      <c r="L69" s="26"/>
      <c r="M69" s="27"/>
      <c r="N69" s="26"/>
      <c r="O69" s="25"/>
      <c r="P69" s="26"/>
      <c r="Q69" s="25"/>
      <c r="R69" s="26"/>
      <c r="S69" s="27"/>
      <c r="T69" s="26"/>
      <c r="U69" s="25"/>
      <c r="V69" s="26"/>
      <c r="W69" s="26"/>
      <c r="X69" s="27"/>
      <c r="Y69" s="26"/>
      <c r="Z69" s="26"/>
      <c r="AA69" s="27"/>
      <c r="AB69" s="25"/>
      <c r="AC69" s="25"/>
      <c r="AD69" s="25"/>
      <c r="AE69" s="25"/>
      <c r="AF69" s="25"/>
      <c r="AG69" s="27"/>
      <c r="AH69" s="25"/>
      <c r="AI69" s="25"/>
      <c r="AJ69" s="25"/>
      <c r="AK69" s="25"/>
      <c r="AL69" s="25"/>
    </row>
    <row r="70" spans="1:38" ht="15.75" thickBot="1" x14ac:dyDescent="0.3"/>
    <row r="71" spans="1:38" ht="52.5" customHeight="1" thickBot="1" x14ac:dyDescent="0.3">
      <c r="A71" s="146" t="s">
        <v>7</v>
      </c>
      <c r="B71" s="147"/>
      <c r="C71" s="150" t="s">
        <v>85</v>
      </c>
      <c r="D71" s="151"/>
      <c r="E71" s="152" t="s">
        <v>0</v>
      </c>
      <c r="F71" s="153"/>
      <c r="G71" s="154" t="s">
        <v>1</v>
      </c>
      <c r="H71" s="154"/>
      <c r="I71" s="154"/>
      <c r="J71" s="154"/>
      <c r="K71" s="154"/>
      <c r="L71" s="155"/>
      <c r="M71" s="156" t="s">
        <v>86</v>
      </c>
      <c r="N71" s="157"/>
      <c r="O71" s="157"/>
      <c r="P71" s="158"/>
      <c r="Q71" s="116" t="s">
        <v>87</v>
      </c>
      <c r="R71" s="159"/>
      <c r="S71" s="159"/>
      <c r="T71" s="159"/>
      <c r="U71" s="159"/>
      <c r="V71" s="117"/>
      <c r="W71" s="130" t="s">
        <v>88</v>
      </c>
      <c r="X71" s="131"/>
      <c r="Y71" s="122"/>
    </row>
    <row r="72" spans="1:38" ht="52.5" customHeight="1" thickBot="1" x14ac:dyDescent="0.3">
      <c r="A72" s="148"/>
      <c r="B72" s="149"/>
      <c r="C72" s="132" t="s">
        <v>89</v>
      </c>
      <c r="D72" s="134" t="s">
        <v>90</v>
      </c>
      <c r="E72" s="136" t="s">
        <v>10</v>
      </c>
      <c r="F72" s="136" t="s">
        <v>11</v>
      </c>
      <c r="G72" s="138" t="s">
        <v>12</v>
      </c>
      <c r="H72" s="140" t="s">
        <v>13</v>
      </c>
      <c r="I72" s="140" t="s">
        <v>14</v>
      </c>
      <c r="J72" s="142" t="s">
        <v>15</v>
      </c>
      <c r="K72" s="144" t="s">
        <v>2</v>
      </c>
      <c r="L72" s="145"/>
      <c r="M72" s="160" t="s">
        <v>91</v>
      </c>
      <c r="N72" s="161"/>
      <c r="O72" s="160" t="s">
        <v>92</v>
      </c>
      <c r="P72" s="161"/>
      <c r="Q72" s="162" t="s">
        <v>93</v>
      </c>
      <c r="R72" s="163"/>
      <c r="S72" s="159" t="s">
        <v>94</v>
      </c>
      <c r="T72" s="117"/>
      <c r="U72" s="116" t="s">
        <v>2</v>
      </c>
      <c r="V72" s="117"/>
      <c r="W72" s="118" t="s">
        <v>95</v>
      </c>
      <c r="X72" s="120" t="s">
        <v>96</v>
      </c>
      <c r="Y72" s="122" t="s">
        <v>97</v>
      </c>
    </row>
    <row r="73" spans="1:38" ht="139.5" customHeight="1" thickBot="1" x14ac:dyDescent="0.3">
      <c r="A73" s="148"/>
      <c r="B73" s="149"/>
      <c r="C73" s="133"/>
      <c r="D73" s="135"/>
      <c r="E73" s="137"/>
      <c r="F73" s="137"/>
      <c r="G73" s="139"/>
      <c r="H73" s="141"/>
      <c r="I73" s="141"/>
      <c r="J73" s="143"/>
      <c r="K73" s="28" t="s">
        <v>16</v>
      </c>
      <c r="L73" s="29" t="s">
        <v>17</v>
      </c>
      <c r="M73" s="30" t="s">
        <v>18</v>
      </c>
      <c r="N73" s="31" t="s">
        <v>19</v>
      </c>
      <c r="O73" s="30" t="s">
        <v>20</v>
      </c>
      <c r="P73" s="31" t="s">
        <v>21</v>
      </c>
      <c r="Q73" s="32" t="s">
        <v>12</v>
      </c>
      <c r="R73" s="33" t="s">
        <v>13</v>
      </c>
      <c r="S73" s="34" t="s">
        <v>22</v>
      </c>
      <c r="T73" s="35" t="s">
        <v>23</v>
      </c>
      <c r="U73" s="36" t="s">
        <v>24</v>
      </c>
      <c r="V73" s="37" t="s">
        <v>25</v>
      </c>
      <c r="W73" s="119"/>
      <c r="X73" s="121"/>
      <c r="Y73" s="123"/>
    </row>
    <row r="74" spans="1:38" ht="38.25" customHeight="1" thickBot="1" x14ac:dyDescent="0.3">
      <c r="A74" s="124">
        <v>1</v>
      </c>
      <c r="B74" s="125"/>
      <c r="C74" s="38">
        <v>2</v>
      </c>
      <c r="D74" s="39">
        <v>3</v>
      </c>
      <c r="E74" s="40">
        <v>4</v>
      </c>
      <c r="F74" s="41">
        <v>5</v>
      </c>
      <c r="G74" s="42">
        <v>6</v>
      </c>
      <c r="H74" s="43">
        <v>7</v>
      </c>
      <c r="I74" s="43">
        <v>8</v>
      </c>
      <c r="J74" s="43">
        <v>9</v>
      </c>
      <c r="K74" s="43">
        <v>10</v>
      </c>
      <c r="L74" s="43">
        <v>11</v>
      </c>
      <c r="M74" s="44">
        <v>12</v>
      </c>
      <c r="N74" s="44">
        <v>13</v>
      </c>
      <c r="O74" s="44">
        <v>14</v>
      </c>
      <c r="P74" s="44">
        <v>15</v>
      </c>
      <c r="Q74" s="45">
        <v>16</v>
      </c>
      <c r="R74" s="45">
        <v>17</v>
      </c>
      <c r="S74" s="45">
        <v>18</v>
      </c>
      <c r="T74" s="45">
        <v>19</v>
      </c>
      <c r="U74" s="45">
        <v>20</v>
      </c>
      <c r="V74" s="45">
        <v>21</v>
      </c>
      <c r="W74" s="46">
        <v>22</v>
      </c>
      <c r="X74" s="46">
        <v>23</v>
      </c>
      <c r="Y74" s="47">
        <v>24</v>
      </c>
    </row>
    <row r="75" spans="1:38" ht="108.75" customHeight="1" x14ac:dyDescent="0.25">
      <c r="A75" s="48">
        <v>1</v>
      </c>
      <c r="B75" s="49" t="s">
        <v>98</v>
      </c>
      <c r="C75" s="126">
        <f>L88</f>
        <v>1326319.08</v>
      </c>
      <c r="D75" s="128">
        <f>C75-V88</f>
        <v>94487.920000000158</v>
      </c>
      <c r="E75" s="50"/>
      <c r="F75" s="51"/>
      <c r="G75" s="52"/>
      <c r="H75" s="53"/>
      <c r="I75" s="52"/>
      <c r="J75" s="54"/>
      <c r="K75" s="55">
        <f>G75+I75</f>
        <v>0</v>
      </c>
      <c r="L75" s="56">
        <f>H75+J75</f>
        <v>0</v>
      </c>
      <c r="M75" s="57"/>
      <c r="N75" s="58"/>
      <c r="O75" s="57"/>
      <c r="P75" s="58"/>
      <c r="Q75" s="59"/>
      <c r="R75" s="60"/>
      <c r="S75" s="59"/>
      <c r="T75" s="60"/>
      <c r="U75" s="55">
        <f>Q75+S75</f>
        <v>0</v>
      </c>
      <c r="V75" s="61">
        <f>R75+T75</f>
        <v>0</v>
      </c>
      <c r="W75" s="62">
        <f>IFERROR(R75/H75,0)</f>
        <v>0</v>
      </c>
      <c r="X75" s="63">
        <f>IFERROR((T75+P75)/J75,0)</f>
        <v>0</v>
      </c>
      <c r="Y75" s="64">
        <f>IFERROR((V75+P75)/L75,0)</f>
        <v>0</v>
      </c>
      <c r="Z75" s="65"/>
    </row>
    <row r="76" spans="1:38" ht="87" customHeight="1" x14ac:dyDescent="0.25">
      <c r="A76" s="66">
        <v>2</v>
      </c>
      <c r="B76" s="67" t="s">
        <v>44</v>
      </c>
      <c r="C76" s="126"/>
      <c r="D76" s="128"/>
      <c r="E76" s="68"/>
      <c r="F76" s="69"/>
      <c r="G76" s="70"/>
      <c r="H76" s="71"/>
      <c r="I76" s="70"/>
      <c r="J76" s="72"/>
      <c r="K76" s="55">
        <f t="shared" ref="K76:L87" si="12">G76+I76</f>
        <v>0</v>
      </c>
      <c r="L76" s="56">
        <f t="shared" si="12"/>
        <v>0</v>
      </c>
      <c r="M76" s="73"/>
      <c r="N76" s="74"/>
      <c r="O76" s="73"/>
      <c r="P76" s="74"/>
      <c r="Q76" s="75"/>
      <c r="R76" s="76"/>
      <c r="S76" s="75"/>
      <c r="T76" s="76"/>
      <c r="U76" s="55">
        <f t="shared" ref="U76:V87" si="13">Q76+S76</f>
        <v>0</v>
      </c>
      <c r="V76" s="61">
        <f>R76+T76</f>
        <v>0</v>
      </c>
      <c r="W76" s="62">
        <f t="shared" ref="W76:W87" si="14">IFERROR(R76/H76,0)</f>
        <v>0</v>
      </c>
      <c r="X76" s="63">
        <f t="shared" ref="X76:X88" si="15">IFERROR((T76+P76)/J76,0)</f>
        <v>0</v>
      </c>
      <c r="Y76" s="64">
        <f t="shared" ref="Y76:Y88" si="16">IFERROR((V76+P76)/L76,0)</f>
        <v>0</v>
      </c>
      <c r="Z76" s="65"/>
    </row>
    <row r="77" spans="1:38" ht="85.5" customHeight="1" x14ac:dyDescent="0.25">
      <c r="A77" s="66">
        <v>3</v>
      </c>
      <c r="B77" s="67" t="s">
        <v>35</v>
      </c>
      <c r="C77" s="126"/>
      <c r="D77" s="128"/>
      <c r="E77" s="68">
        <v>1</v>
      </c>
      <c r="F77" s="69">
        <v>19987.5</v>
      </c>
      <c r="G77" s="70">
        <v>1</v>
      </c>
      <c r="H77" s="71">
        <v>19987.5</v>
      </c>
      <c r="I77" s="70">
        <v>1</v>
      </c>
      <c r="J77" s="72">
        <v>3990</v>
      </c>
      <c r="K77" s="55">
        <f t="shared" si="12"/>
        <v>2</v>
      </c>
      <c r="L77" s="56">
        <f t="shared" si="12"/>
        <v>23977.5</v>
      </c>
      <c r="M77" s="73">
        <v>0</v>
      </c>
      <c r="N77" s="74">
        <v>0</v>
      </c>
      <c r="O77" s="73">
        <v>0</v>
      </c>
      <c r="P77" s="74">
        <v>0</v>
      </c>
      <c r="Q77" s="75">
        <v>1</v>
      </c>
      <c r="R77" s="76">
        <v>19987.5</v>
      </c>
      <c r="S77" s="75">
        <v>1</v>
      </c>
      <c r="T77" s="76">
        <v>3990</v>
      </c>
      <c r="U77" s="55">
        <f t="shared" si="13"/>
        <v>2</v>
      </c>
      <c r="V77" s="61">
        <f t="shared" si="13"/>
        <v>23977.5</v>
      </c>
      <c r="W77" s="62">
        <f t="shared" si="14"/>
        <v>1</v>
      </c>
      <c r="X77" s="63">
        <f t="shared" si="15"/>
        <v>1</v>
      </c>
      <c r="Y77" s="64">
        <f t="shared" si="16"/>
        <v>1</v>
      </c>
      <c r="Z77" s="65"/>
    </row>
    <row r="78" spans="1:38" ht="137.25" customHeight="1" x14ac:dyDescent="0.25">
      <c r="A78" s="66">
        <v>4</v>
      </c>
      <c r="B78" s="67" t="s">
        <v>37</v>
      </c>
      <c r="C78" s="126"/>
      <c r="D78" s="128"/>
      <c r="E78" s="68">
        <v>1</v>
      </c>
      <c r="F78" s="69">
        <v>39980</v>
      </c>
      <c r="G78" s="70">
        <v>1</v>
      </c>
      <c r="H78" s="71">
        <v>39980</v>
      </c>
      <c r="I78" s="70">
        <v>2</v>
      </c>
      <c r="J78" s="72">
        <v>116800</v>
      </c>
      <c r="K78" s="55">
        <f t="shared" si="12"/>
        <v>3</v>
      </c>
      <c r="L78" s="56">
        <f t="shared" si="12"/>
        <v>156780</v>
      </c>
      <c r="M78" s="73">
        <v>0</v>
      </c>
      <c r="N78" s="74">
        <v>0</v>
      </c>
      <c r="O78" s="73">
        <v>0</v>
      </c>
      <c r="P78" s="74">
        <v>0</v>
      </c>
      <c r="Q78" s="75">
        <v>1</v>
      </c>
      <c r="R78" s="76">
        <v>39980</v>
      </c>
      <c r="S78" s="75">
        <v>2</v>
      </c>
      <c r="T78" s="76">
        <v>101800</v>
      </c>
      <c r="U78" s="55">
        <f t="shared" si="13"/>
        <v>3</v>
      </c>
      <c r="V78" s="61">
        <f t="shared" si="13"/>
        <v>141780</v>
      </c>
      <c r="W78" s="62">
        <f t="shared" si="14"/>
        <v>1</v>
      </c>
      <c r="X78" s="63">
        <f t="shared" si="15"/>
        <v>0.87157534246575341</v>
      </c>
      <c r="Y78" s="64">
        <f t="shared" si="16"/>
        <v>0.90432453119020284</v>
      </c>
      <c r="Z78" s="65"/>
    </row>
    <row r="79" spans="1:38" ht="171.75" customHeight="1" x14ac:dyDescent="0.25">
      <c r="A79" s="66">
        <v>5</v>
      </c>
      <c r="B79" s="67" t="s">
        <v>63</v>
      </c>
      <c r="C79" s="126"/>
      <c r="D79" s="128"/>
      <c r="E79" s="68"/>
      <c r="F79" s="69"/>
      <c r="G79" s="70"/>
      <c r="H79" s="71"/>
      <c r="I79" s="70"/>
      <c r="J79" s="72"/>
      <c r="K79" s="55">
        <f t="shared" si="12"/>
        <v>0</v>
      </c>
      <c r="L79" s="56">
        <f t="shared" si="12"/>
        <v>0</v>
      </c>
      <c r="M79" s="73"/>
      <c r="N79" s="74"/>
      <c r="O79" s="73"/>
      <c r="P79" s="74"/>
      <c r="Q79" s="75"/>
      <c r="R79" s="76"/>
      <c r="S79" s="75"/>
      <c r="T79" s="76"/>
      <c r="U79" s="55">
        <f t="shared" si="13"/>
        <v>0</v>
      </c>
      <c r="V79" s="61">
        <f t="shared" si="13"/>
        <v>0</v>
      </c>
      <c r="W79" s="62">
        <f t="shared" si="14"/>
        <v>0</v>
      </c>
      <c r="X79" s="63">
        <f t="shared" si="15"/>
        <v>0</v>
      </c>
      <c r="Y79" s="64">
        <f t="shared" si="16"/>
        <v>0</v>
      </c>
      <c r="Z79" s="65"/>
    </row>
    <row r="80" spans="1:38" ht="116.25" customHeight="1" x14ac:dyDescent="0.25">
      <c r="A80" s="66">
        <v>6</v>
      </c>
      <c r="B80" s="67" t="s">
        <v>26</v>
      </c>
      <c r="C80" s="126"/>
      <c r="D80" s="128"/>
      <c r="E80" s="68">
        <v>8</v>
      </c>
      <c r="F80" s="69">
        <v>429349.64</v>
      </c>
      <c r="G80" s="70">
        <v>8</v>
      </c>
      <c r="H80" s="71">
        <v>429349.64</v>
      </c>
      <c r="I80" s="70">
        <v>4</v>
      </c>
      <c r="J80" s="72">
        <v>155242</v>
      </c>
      <c r="K80" s="55">
        <f t="shared" si="12"/>
        <v>12</v>
      </c>
      <c r="L80" s="56">
        <f t="shared" si="12"/>
        <v>584591.64</v>
      </c>
      <c r="M80" s="73">
        <v>0</v>
      </c>
      <c r="N80" s="74">
        <v>0</v>
      </c>
      <c r="O80" s="73">
        <v>0</v>
      </c>
      <c r="P80" s="74">
        <v>0</v>
      </c>
      <c r="Q80" s="75">
        <v>8</v>
      </c>
      <c r="R80" s="76">
        <v>423194.81</v>
      </c>
      <c r="S80" s="75">
        <v>4</v>
      </c>
      <c r="T80" s="76">
        <v>125574.12</v>
      </c>
      <c r="U80" s="55">
        <f t="shared" si="13"/>
        <v>12</v>
      </c>
      <c r="V80" s="61">
        <f t="shared" si="13"/>
        <v>548768.92999999993</v>
      </c>
      <c r="W80" s="62">
        <f t="shared" si="14"/>
        <v>0.98566476031050121</v>
      </c>
      <c r="X80" s="63">
        <f t="shared" si="15"/>
        <v>0.80889269656407414</v>
      </c>
      <c r="Y80" s="64">
        <f t="shared" si="16"/>
        <v>0.93872182298056794</v>
      </c>
      <c r="Z80" s="65"/>
    </row>
    <row r="81" spans="1:26" ht="65.25" customHeight="1" x14ac:dyDescent="0.25">
      <c r="A81" s="66">
        <v>7</v>
      </c>
      <c r="B81" s="67" t="s">
        <v>46</v>
      </c>
      <c r="C81" s="126"/>
      <c r="D81" s="128"/>
      <c r="E81" s="68"/>
      <c r="F81" s="69"/>
      <c r="G81" s="70"/>
      <c r="H81" s="71"/>
      <c r="I81" s="70"/>
      <c r="J81" s="72"/>
      <c r="K81" s="55">
        <f t="shared" si="12"/>
        <v>0</v>
      </c>
      <c r="L81" s="56">
        <f t="shared" si="12"/>
        <v>0</v>
      </c>
      <c r="M81" s="73"/>
      <c r="N81" s="74"/>
      <c r="O81" s="73"/>
      <c r="P81" s="74"/>
      <c r="Q81" s="75"/>
      <c r="R81" s="76"/>
      <c r="S81" s="75"/>
      <c r="T81" s="76"/>
      <c r="U81" s="55">
        <f t="shared" si="13"/>
        <v>0</v>
      </c>
      <c r="V81" s="61">
        <f t="shared" si="13"/>
        <v>0</v>
      </c>
      <c r="W81" s="62">
        <f t="shared" si="14"/>
        <v>0</v>
      </c>
      <c r="X81" s="63">
        <f t="shared" si="15"/>
        <v>0</v>
      </c>
      <c r="Y81" s="64">
        <f t="shared" si="16"/>
        <v>0</v>
      </c>
      <c r="Z81" s="65"/>
    </row>
    <row r="82" spans="1:26" ht="59.25" customHeight="1" x14ac:dyDescent="0.25">
      <c r="A82" s="66">
        <v>8</v>
      </c>
      <c r="B82" s="67" t="s">
        <v>99</v>
      </c>
      <c r="C82" s="126"/>
      <c r="D82" s="128"/>
      <c r="E82" s="68"/>
      <c r="F82" s="69"/>
      <c r="G82" s="70"/>
      <c r="H82" s="71"/>
      <c r="I82" s="70">
        <v>6</v>
      </c>
      <c r="J82" s="72">
        <v>80000</v>
      </c>
      <c r="K82" s="55">
        <f t="shared" si="12"/>
        <v>6</v>
      </c>
      <c r="L82" s="56">
        <f t="shared" si="12"/>
        <v>80000</v>
      </c>
      <c r="M82" s="73"/>
      <c r="N82" s="74"/>
      <c r="O82" s="73">
        <v>1</v>
      </c>
      <c r="P82" s="74">
        <v>3876</v>
      </c>
      <c r="Q82" s="75"/>
      <c r="R82" s="76"/>
      <c r="S82" s="75">
        <v>4</v>
      </c>
      <c r="T82" s="76">
        <v>61263.07</v>
      </c>
      <c r="U82" s="55">
        <f t="shared" si="13"/>
        <v>4</v>
      </c>
      <c r="V82" s="61">
        <f t="shared" si="13"/>
        <v>61263.07</v>
      </c>
      <c r="W82" s="62">
        <f t="shared" si="14"/>
        <v>0</v>
      </c>
      <c r="X82" s="63">
        <f t="shared" si="15"/>
        <v>0.81423837499999996</v>
      </c>
      <c r="Y82" s="64">
        <f t="shared" si="16"/>
        <v>0.81423837499999996</v>
      </c>
      <c r="Z82" s="65"/>
    </row>
    <row r="83" spans="1:26" ht="71.25" customHeight="1" x14ac:dyDescent="0.25">
      <c r="A83" s="66">
        <v>9</v>
      </c>
      <c r="B83" s="67" t="s">
        <v>29</v>
      </c>
      <c r="C83" s="126"/>
      <c r="D83" s="128"/>
      <c r="E83" s="68">
        <v>9</v>
      </c>
      <c r="F83" s="69">
        <v>347001.94</v>
      </c>
      <c r="G83" s="70">
        <v>9</v>
      </c>
      <c r="H83" s="71">
        <v>347001.94</v>
      </c>
      <c r="I83" s="70">
        <v>3</v>
      </c>
      <c r="J83" s="72">
        <v>133968</v>
      </c>
      <c r="K83" s="55">
        <f t="shared" si="12"/>
        <v>12</v>
      </c>
      <c r="L83" s="56">
        <f t="shared" si="12"/>
        <v>480969.94</v>
      </c>
      <c r="M83" s="73">
        <v>0</v>
      </c>
      <c r="N83" s="74">
        <v>0</v>
      </c>
      <c r="O83" s="73">
        <v>0</v>
      </c>
      <c r="P83" s="74">
        <v>0</v>
      </c>
      <c r="Q83" s="75">
        <v>9</v>
      </c>
      <c r="R83" s="76">
        <v>337073.66</v>
      </c>
      <c r="S83" s="75">
        <v>2</v>
      </c>
      <c r="T83" s="76">
        <v>118968</v>
      </c>
      <c r="U83" s="55">
        <f t="shared" si="13"/>
        <v>11</v>
      </c>
      <c r="V83" s="61">
        <f t="shared" si="13"/>
        <v>456041.66</v>
      </c>
      <c r="W83" s="62">
        <f t="shared" si="14"/>
        <v>0.97138840203602317</v>
      </c>
      <c r="X83" s="63">
        <f t="shared" si="15"/>
        <v>0.8880329630956646</v>
      </c>
      <c r="Y83" s="64">
        <f t="shared" si="16"/>
        <v>0.94817081499937395</v>
      </c>
      <c r="Z83" s="65"/>
    </row>
    <row r="84" spans="1:26" ht="92.25" customHeight="1" x14ac:dyDescent="0.25">
      <c r="A84" s="66">
        <v>10</v>
      </c>
      <c r="B84" s="67" t="s">
        <v>30</v>
      </c>
      <c r="C84" s="126"/>
      <c r="D84" s="128"/>
      <c r="E84" s="68"/>
      <c r="F84" s="69"/>
      <c r="G84" s="70"/>
      <c r="H84" s="71"/>
      <c r="I84" s="70"/>
      <c r="J84" s="72"/>
      <c r="K84" s="55">
        <f t="shared" si="12"/>
        <v>0</v>
      </c>
      <c r="L84" s="56">
        <f t="shared" si="12"/>
        <v>0</v>
      </c>
      <c r="M84" s="73"/>
      <c r="N84" s="74"/>
      <c r="O84" s="73"/>
      <c r="P84" s="74"/>
      <c r="Q84" s="75"/>
      <c r="R84" s="76"/>
      <c r="S84" s="75"/>
      <c r="T84" s="76"/>
      <c r="U84" s="55">
        <f t="shared" si="13"/>
        <v>0</v>
      </c>
      <c r="V84" s="61">
        <f t="shared" si="13"/>
        <v>0</v>
      </c>
      <c r="W84" s="62">
        <f t="shared" si="14"/>
        <v>0</v>
      </c>
      <c r="X84" s="63">
        <f t="shared" si="15"/>
        <v>0</v>
      </c>
      <c r="Y84" s="64">
        <f t="shared" si="16"/>
        <v>0</v>
      </c>
      <c r="Z84" s="65"/>
    </row>
    <row r="85" spans="1:26" ht="153.75" customHeight="1" x14ac:dyDescent="0.25">
      <c r="A85" s="66">
        <v>11</v>
      </c>
      <c r="B85" s="67" t="s">
        <v>31</v>
      </c>
      <c r="C85" s="126"/>
      <c r="D85" s="128"/>
      <c r="E85" s="68"/>
      <c r="F85" s="69"/>
      <c r="G85" s="70"/>
      <c r="H85" s="71"/>
      <c r="I85" s="70"/>
      <c r="J85" s="72"/>
      <c r="K85" s="55">
        <f t="shared" si="12"/>
        <v>0</v>
      </c>
      <c r="L85" s="56">
        <f t="shared" si="12"/>
        <v>0</v>
      </c>
      <c r="M85" s="73"/>
      <c r="N85" s="74"/>
      <c r="O85" s="73"/>
      <c r="P85" s="74"/>
      <c r="Q85" s="75"/>
      <c r="R85" s="76"/>
      <c r="S85" s="75"/>
      <c r="T85" s="76"/>
      <c r="U85" s="55">
        <f t="shared" si="13"/>
        <v>0</v>
      </c>
      <c r="V85" s="61">
        <f t="shared" si="13"/>
        <v>0</v>
      </c>
      <c r="W85" s="62">
        <f t="shared" si="14"/>
        <v>0</v>
      </c>
      <c r="X85" s="63">
        <f t="shared" si="15"/>
        <v>0</v>
      </c>
      <c r="Y85" s="64">
        <f t="shared" si="16"/>
        <v>0</v>
      </c>
      <c r="Z85" s="65"/>
    </row>
    <row r="86" spans="1:26" ht="87" customHeight="1" x14ac:dyDescent="0.25">
      <c r="A86" s="66">
        <v>12</v>
      </c>
      <c r="B86" s="67" t="s">
        <v>40</v>
      </c>
      <c r="C86" s="126"/>
      <c r="D86" s="128"/>
      <c r="E86" s="68"/>
      <c r="F86" s="69"/>
      <c r="G86" s="70"/>
      <c r="H86" s="71"/>
      <c r="I86" s="70"/>
      <c r="J86" s="72"/>
      <c r="K86" s="55">
        <f t="shared" si="12"/>
        <v>0</v>
      </c>
      <c r="L86" s="56">
        <f t="shared" si="12"/>
        <v>0</v>
      </c>
      <c r="M86" s="73"/>
      <c r="N86" s="74"/>
      <c r="O86" s="73"/>
      <c r="P86" s="74"/>
      <c r="Q86" s="75"/>
      <c r="R86" s="76"/>
      <c r="S86" s="75"/>
      <c r="T86" s="76"/>
      <c r="U86" s="55">
        <f t="shared" si="13"/>
        <v>0</v>
      </c>
      <c r="V86" s="61">
        <f t="shared" si="13"/>
        <v>0</v>
      </c>
      <c r="W86" s="62">
        <f t="shared" si="14"/>
        <v>0</v>
      </c>
      <c r="X86" s="63">
        <f t="shared" si="15"/>
        <v>0</v>
      </c>
      <c r="Y86" s="64">
        <f t="shared" si="16"/>
        <v>0</v>
      </c>
      <c r="Z86" s="65"/>
    </row>
    <row r="87" spans="1:26" ht="62.25" customHeight="1" thickBot="1" x14ac:dyDescent="0.3">
      <c r="A87" s="77">
        <v>13</v>
      </c>
      <c r="B87" s="78" t="s">
        <v>32</v>
      </c>
      <c r="C87" s="127"/>
      <c r="D87" s="129"/>
      <c r="E87" s="79"/>
      <c r="F87" s="80"/>
      <c r="G87" s="81"/>
      <c r="H87" s="82"/>
      <c r="I87" s="81"/>
      <c r="J87" s="83"/>
      <c r="K87" s="84">
        <f t="shared" si="12"/>
        <v>0</v>
      </c>
      <c r="L87" s="85">
        <f t="shared" si="12"/>
        <v>0</v>
      </c>
      <c r="M87" s="86"/>
      <c r="N87" s="87"/>
      <c r="O87" s="86"/>
      <c r="P87" s="87"/>
      <c r="Q87" s="88"/>
      <c r="R87" s="89"/>
      <c r="S87" s="88"/>
      <c r="T87" s="89"/>
      <c r="U87" s="55">
        <f t="shared" si="13"/>
        <v>0</v>
      </c>
      <c r="V87" s="61">
        <f t="shared" si="13"/>
        <v>0</v>
      </c>
      <c r="W87" s="62">
        <f t="shared" si="14"/>
        <v>0</v>
      </c>
      <c r="X87" s="63">
        <f t="shared" si="15"/>
        <v>0</v>
      </c>
      <c r="Y87" s="64">
        <f t="shared" si="16"/>
        <v>0</v>
      </c>
      <c r="Z87" s="65"/>
    </row>
    <row r="88" spans="1:26" ht="29.25" customHeight="1" thickBot="1" x14ac:dyDescent="0.3">
      <c r="A88" s="164" t="s">
        <v>100</v>
      </c>
      <c r="B88" s="165"/>
      <c r="C88" s="90">
        <f>C75</f>
        <v>1326319.08</v>
      </c>
      <c r="D88" s="90">
        <f>D75</f>
        <v>94487.920000000158</v>
      </c>
      <c r="E88" s="91">
        <f>SUM(E75:E87)</f>
        <v>19</v>
      </c>
      <c r="F88" s="92">
        <f>SUM(F75:F87)</f>
        <v>836319.08000000007</v>
      </c>
      <c r="G88" s="91">
        <f>SUM(G75:G87)</f>
        <v>19</v>
      </c>
      <c r="H88" s="92">
        <f>SUM(H75:H87)</f>
        <v>836319.08000000007</v>
      </c>
      <c r="I88" s="91">
        <f t="shared" ref="I88:V88" si="17">SUM(I75:I87)</f>
        <v>16</v>
      </c>
      <c r="J88" s="92">
        <f t="shared" si="17"/>
        <v>490000</v>
      </c>
      <c r="K88" s="91">
        <f t="shared" si="17"/>
        <v>35</v>
      </c>
      <c r="L88" s="92">
        <f t="shared" si="17"/>
        <v>1326319.08</v>
      </c>
      <c r="M88" s="91">
        <f t="shared" si="17"/>
        <v>0</v>
      </c>
      <c r="N88" s="93">
        <f t="shared" si="17"/>
        <v>0</v>
      </c>
      <c r="O88" s="94">
        <f t="shared" si="17"/>
        <v>1</v>
      </c>
      <c r="P88" s="95">
        <f t="shared" si="17"/>
        <v>3876</v>
      </c>
      <c r="Q88" s="94">
        <f t="shared" si="17"/>
        <v>19</v>
      </c>
      <c r="R88" s="96">
        <f t="shared" si="17"/>
        <v>820235.97</v>
      </c>
      <c r="S88" s="94">
        <f t="shared" si="17"/>
        <v>13</v>
      </c>
      <c r="T88" s="96">
        <f t="shared" si="17"/>
        <v>411595.19</v>
      </c>
      <c r="U88" s="94">
        <f t="shared" si="17"/>
        <v>32</v>
      </c>
      <c r="V88" s="96">
        <f t="shared" si="17"/>
        <v>1231831.1599999999</v>
      </c>
      <c r="W88" s="97">
        <f>IFERROR(R88/H88,0)</f>
        <v>0.98076917006365549</v>
      </c>
      <c r="X88" s="98">
        <f t="shared" si="15"/>
        <v>0.84790038775510201</v>
      </c>
      <c r="Y88" s="98">
        <f t="shared" si="16"/>
        <v>0.93168165838344108</v>
      </c>
    </row>
    <row r="89" spans="1:26" ht="29.25" customHeight="1" thickBot="1" x14ac:dyDescent="0.45">
      <c r="A89" s="99"/>
      <c r="B89" s="99"/>
      <c r="C89" s="100"/>
      <c r="D89" s="100"/>
      <c r="E89" s="101"/>
      <c r="F89" s="100"/>
      <c r="G89" s="101"/>
      <c r="H89" s="102"/>
      <c r="I89" s="103"/>
      <c r="J89" s="102"/>
      <c r="K89" s="104"/>
      <c r="L89" s="102"/>
      <c r="M89" s="103"/>
      <c r="N89" s="102"/>
      <c r="O89" s="103"/>
      <c r="P89" s="102"/>
      <c r="Q89" s="103"/>
      <c r="R89" s="102"/>
      <c r="S89" s="103"/>
      <c r="T89" s="105" t="s">
        <v>101</v>
      </c>
      <c r="U89" s="106">
        <v>4.1475999999999997</v>
      </c>
      <c r="V89" s="107">
        <f>V88/U89</f>
        <v>296998.54373613658</v>
      </c>
      <c r="W89" s="108"/>
      <c r="X89" s="108"/>
      <c r="Y89" s="109"/>
    </row>
    <row r="90" spans="1:26" ht="15.75" thickTop="1" x14ac:dyDescent="0.25">
      <c r="A90" s="166" t="s">
        <v>102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8"/>
      <c r="P90" s="115"/>
      <c r="U90" s="20"/>
    </row>
    <row r="91" spans="1:26" ht="18.75" x14ac:dyDescent="0.3">
      <c r="A91" s="169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1"/>
      <c r="P91" s="115"/>
      <c r="T91" s="110"/>
      <c r="U91" s="20"/>
    </row>
    <row r="92" spans="1:26" ht="15.75" x14ac:dyDescent="0.25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1"/>
      <c r="P92" s="115"/>
      <c r="S92" s="111"/>
      <c r="T92" s="112"/>
      <c r="U92" s="20"/>
    </row>
    <row r="93" spans="1:26" ht="15.75" x14ac:dyDescent="0.25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1"/>
      <c r="P93" s="115"/>
      <c r="S93" s="111"/>
      <c r="T93" s="113"/>
      <c r="U93" s="20"/>
    </row>
    <row r="94" spans="1:26" ht="15.75" x14ac:dyDescent="0.25">
      <c r="A94" s="169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1"/>
      <c r="P94" s="115"/>
      <c r="S94" s="111"/>
      <c r="T94" s="113"/>
      <c r="U94" s="20"/>
    </row>
    <row r="95" spans="1:26" ht="15.75" x14ac:dyDescent="0.25">
      <c r="A95" s="169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1"/>
      <c r="P95" s="115"/>
      <c r="S95" s="111"/>
      <c r="T95" s="113"/>
      <c r="U95" s="20"/>
    </row>
    <row r="96" spans="1:26" ht="15.75" x14ac:dyDescent="0.25">
      <c r="A96" s="169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1"/>
      <c r="P96" s="115"/>
      <c r="S96" s="111"/>
      <c r="T96" s="114"/>
      <c r="U96" s="20"/>
    </row>
    <row r="97" spans="1:38" x14ac:dyDescent="0.25">
      <c r="A97" s="169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1"/>
      <c r="P97" s="115"/>
      <c r="U97" s="20"/>
    </row>
    <row r="98" spans="1:38" ht="15.75" thickBot="1" x14ac:dyDescent="0.3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4"/>
      <c r="P98" s="115"/>
      <c r="U98" s="20"/>
    </row>
    <row r="99" spans="1:38" ht="15.75" thickTop="1" x14ac:dyDescent="0.25">
      <c r="K99" s="20"/>
      <c r="U99" s="20"/>
    </row>
    <row r="102" spans="1:38" ht="26.25" x14ac:dyDescent="0.4">
      <c r="A102" s="23"/>
      <c r="B102" s="24" t="s">
        <v>105</v>
      </c>
      <c r="C102" s="25"/>
      <c r="D102" s="25"/>
      <c r="E102" s="25"/>
      <c r="F102" s="26"/>
      <c r="G102" s="25"/>
      <c r="H102" s="26"/>
      <c r="I102" s="27"/>
      <c r="J102" s="26"/>
      <c r="K102" s="27"/>
      <c r="L102" s="26"/>
      <c r="M102" s="27"/>
      <c r="N102" s="26"/>
      <c r="O102" s="25"/>
      <c r="P102" s="26"/>
      <c r="Q102" s="25"/>
      <c r="R102" s="26"/>
      <c r="S102" s="27"/>
      <c r="T102" s="26"/>
      <c r="U102" s="25"/>
      <c r="V102" s="26"/>
      <c r="W102" s="26"/>
      <c r="X102" s="27"/>
      <c r="Y102" s="26"/>
      <c r="Z102" s="26"/>
      <c r="AA102" s="27"/>
      <c r="AB102" s="25"/>
      <c r="AC102" s="25"/>
      <c r="AD102" s="25"/>
      <c r="AE102" s="25"/>
      <c r="AF102" s="25"/>
      <c r="AG102" s="27"/>
      <c r="AH102" s="25"/>
      <c r="AI102" s="25"/>
      <c r="AJ102" s="25"/>
      <c r="AK102" s="25"/>
      <c r="AL102" s="25"/>
    </row>
    <row r="103" spans="1:38" ht="15.75" thickBot="1" x14ac:dyDescent="0.3"/>
    <row r="104" spans="1:38" ht="52.5" customHeight="1" thickBot="1" x14ac:dyDescent="0.3">
      <c r="A104" s="146" t="s">
        <v>7</v>
      </c>
      <c r="B104" s="147"/>
      <c r="C104" s="150" t="s">
        <v>85</v>
      </c>
      <c r="D104" s="151"/>
      <c r="E104" s="152" t="s">
        <v>0</v>
      </c>
      <c r="F104" s="153"/>
      <c r="G104" s="154" t="s">
        <v>1</v>
      </c>
      <c r="H104" s="154"/>
      <c r="I104" s="154"/>
      <c r="J104" s="154"/>
      <c r="K104" s="154"/>
      <c r="L104" s="155"/>
      <c r="M104" s="156" t="s">
        <v>86</v>
      </c>
      <c r="N104" s="157"/>
      <c r="O104" s="157"/>
      <c r="P104" s="158"/>
      <c r="Q104" s="116" t="s">
        <v>87</v>
      </c>
      <c r="R104" s="159"/>
      <c r="S104" s="159"/>
      <c r="T104" s="159"/>
      <c r="U104" s="159"/>
      <c r="V104" s="117"/>
      <c r="W104" s="130" t="s">
        <v>88</v>
      </c>
      <c r="X104" s="131"/>
      <c r="Y104" s="122"/>
    </row>
    <row r="105" spans="1:38" ht="52.5" customHeight="1" thickBot="1" x14ac:dyDescent="0.3">
      <c r="A105" s="148"/>
      <c r="B105" s="149"/>
      <c r="C105" s="132" t="s">
        <v>89</v>
      </c>
      <c r="D105" s="134" t="s">
        <v>90</v>
      </c>
      <c r="E105" s="136" t="s">
        <v>10</v>
      </c>
      <c r="F105" s="136" t="s">
        <v>11</v>
      </c>
      <c r="G105" s="138" t="s">
        <v>12</v>
      </c>
      <c r="H105" s="140" t="s">
        <v>13</v>
      </c>
      <c r="I105" s="140" t="s">
        <v>14</v>
      </c>
      <c r="J105" s="142" t="s">
        <v>15</v>
      </c>
      <c r="K105" s="144" t="s">
        <v>2</v>
      </c>
      <c r="L105" s="145"/>
      <c r="M105" s="160" t="s">
        <v>91</v>
      </c>
      <c r="N105" s="161"/>
      <c r="O105" s="160" t="s">
        <v>92</v>
      </c>
      <c r="P105" s="161"/>
      <c r="Q105" s="162" t="s">
        <v>93</v>
      </c>
      <c r="R105" s="163"/>
      <c r="S105" s="159" t="s">
        <v>94</v>
      </c>
      <c r="T105" s="117"/>
      <c r="U105" s="116" t="s">
        <v>2</v>
      </c>
      <c r="V105" s="117"/>
      <c r="W105" s="118" t="s">
        <v>95</v>
      </c>
      <c r="X105" s="120" t="s">
        <v>96</v>
      </c>
      <c r="Y105" s="122" t="s">
        <v>97</v>
      </c>
    </row>
    <row r="106" spans="1:38" ht="139.5" customHeight="1" thickBot="1" x14ac:dyDescent="0.3">
      <c r="A106" s="148"/>
      <c r="B106" s="149"/>
      <c r="C106" s="133"/>
      <c r="D106" s="135"/>
      <c r="E106" s="137"/>
      <c r="F106" s="137"/>
      <c r="G106" s="139"/>
      <c r="H106" s="141"/>
      <c r="I106" s="141"/>
      <c r="J106" s="143"/>
      <c r="K106" s="28" t="s">
        <v>16</v>
      </c>
      <c r="L106" s="29" t="s">
        <v>17</v>
      </c>
      <c r="M106" s="30" t="s">
        <v>18</v>
      </c>
      <c r="N106" s="31" t="s">
        <v>19</v>
      </c>
      <c r="O106" s="30" t="s">
        <v>20</v>
      </c>
      <c r="P106" s="31" t="s">
        <v>21</v>
      </c>
      <c r="Q106" s="32" t="s">
        <v>12</v>
      </c>
      <c r="R106" s="33" t="s">
        <v>13</v>
      </c>
      <c r="S106" s="34" t="s">
        <v>22</v>
      </c>
      <c r="T106" s="35" t="s">
        <v>23</v>
      </c>
      <c r="U106" s="36" t="s">
        <v>24</v>
      </c>
      <c r="V106" s="37" t="s">
        <v>25</v>
      </c>
      <c r="W106" s="119"/>
      <c r="X106" s="121"/>
      <c r="Y106" s="123"/>
    </row>
    <row r="107" spans="1:38" ht="38.25" customHeight="1" thickBot="1" x14ac:dyDescent="0.3">
      <c r="A107" s="124">
        <v>1</v>
      </c>
      <c r="B107" s="125"/>
      <c r="C107" s="38">
        <v>2</v>
      </c>
      <c r="D107" s="39">
        <v>3</v>
      </c>
      <c r="E107" s="40">
        <v>4</v>
      </c>
      <c r="F107" s="41">
        <v>5</v>
      </c>
      <c r="G107" s="42">
        <v>6</v>
      </c>
      <c r="H107" s="43">
        <v>7</v>
      </c>
      <c r="I107" s="43">
        <v>8</v>
      </c>
      <c r="J107" s="43">
        <v>9</v>
      </c>
      <c r="K107" s="43">
        <v>10</v>
      </c>
      <c r="L107" s="43">
        <v>11</v>
      </c>
      <c r="M107" s="44">
        <v>12</v>
      </c>
      <c r="N107" s="44">
        <v>13</v>
      </c>
      <c r="O107" s="44">
        <v>14</v>
      </c>
      <c r="P107" s="44">
        <v>15</v>
      </c>
      <c r="Q107" s="45">
        <v>16</v>
      </c>
      <c r="R107" s="45">
        <v>17</v>
      </c>
      <c r="S107" s="45">
        <v>18</v>
      </c>
      <c r="T107" s="45">
        <v>19</v>
      </c>
      <c r="U107" s="45">
        <v>20</v>
      </c>
      <c r="V107" s="45">
        <v>21</v>
      </c>
      <c r="W107" s="46">
        <v>22</v>
      </c>
      <c r="X107" s="46">
        <v>23</v>
      </c>
      <c r="Y107" s="47">
        <v>24</v>
      </c>
    </row>
    <row r="108" spans="1:38" ht="108.75" customHeight="1" x14ac:dyDescent="0.25">
      <c r="A108" s="48">
        <v>1</v>
      </c>
      <c r="B108" s="49" t="s">
        <v>98</v>
      </c>
      <c r="C108" s="126">
        <f>L121</f>
        <v>812238.77</v>
      </c>
      <c r="D108" s="128">
        <f>C108-V121</f>
        <v>91889.609999999986</v>
      </c>
      <c r="E108" s="50"/>
      <c r="F108" s="51"/>
      <c r="G108" s="52"/>
      <c r="H108" s="53"/>
      <c r="I108" s="52"/>
      <c r="J108" s="54"/>
      <c r="K108" s="55">
        <f>G108+I108</f>
        <v>0</v>
      </c>
      <c r="L108" s="56">
        <f>H108+J108</f>
        <v>0</v>
      </c>
      <c r="M108" s="57"/>
      <c r="N108" s="58"/>
      <c r="O108" s="57"/>
      <c r="P108" s="58"/>
      <c r="Q108" s="59"/>
      <c r="R108" s="60"/>
      <c r="S108" s="59"/>
      <c r="T108" s="60"/>
      <c r="U108" s="55">
        <f>Q108+S108</f>
        <v>0</v>
      </c>
      <c r="V108" s="61">
        <f>R108+T108</f>
        <v>0</v>
      </c>
      <c r="W108" s="62">
        <f>IFERROR(R108/H108,0)</f>
        <v>0</v>
      </c>
      <c r="X108" s="63">
        <f>IFERROR((T108+P108)/J108,0)</f>
        <v>0</v>
      </c>
      <c r="Y108" s="64">
        <f>IFERROR((V108+P108)/L108,0)</f>
        <v>0</v>
      </c>
      <c r="Z108" s="65"/>
    </row>
    <row r="109" spans="1:38" ht="87" customHeight="1" x14ac:dyDescent="0.25">
      <c r="A109" s="66">
        <v>2</v>
      </c>
      <c r="B109" s="67" t="s">
        <v>44</v>
      </c>
      <c r="C109" s="126"/>
      <c r="D109" s="128"/>
      <c r="E109" s="68"/>
      <c r="F109" s="69"/>
      <c r="G109" s="70"/>
      <c r="H109" s="71"/>
      <c r="I109" s="70"/>
      <c r="J109" s="72"/>
      <c r="K109" s="55">
        <f t="shared" ref="K109:L120" si="18">G109+I109</f>
        <v>0</v>
      </c>
      <c r="L109" s="56">
        <f t="shared" si="18"/>
        <v>0</v>
      </c>
      <c r="M109" s="73"/>
      <c r="N109" s="74"/>
      <c r="O109" s="73"/>
      <c r="P109" s="74"/>
      <c r="Q109" s="75"/>
      <c r="R109" s="76"/>
      <c r="S109" s="75"/>
      <c r="T109" s="76"/>
      <c r="U109" s="55">
        <f t="shared" ref="U109:V120" si="19">Q109+S109</f>
        <v>0</v>
      </c>
      <c r="V109" s="61">
        <f>R109+T109</f>
        <v>0</v>
      </c>
      <c r="W109" s="62">
        <f t="shared" ref="W109:W120" si="20">IFERROR(R109/H109,0)</f>
        <v>0</v>
      </c>
      <c r="X109" s="63">
        <f t="shared" ref="X109:X121" si="21">IFERROR((T109+P109)/J109,0)</f>
        <v>0</v>
      </c>
      <c r="Y109" s="64">
        <f t="shared" ref="Y109:Y121" si="22">IFERROR((V109+P109)/L109,0)</f>
        <v>0</v>
      </c>
      <c r="Z109" s="65"/>
    </row>
    <row r="110" spans="1:38" ht="85.5" customHeight="1" x14ac:dyDescent="0.25">
      <c r="A110" s="66">
        <v>3</v>
      </c>
      <c r="B110" s="67" t="s">
        <v>35</v>
      </c>
      <c r="C110" s="126"/>
      <c r="D110" s="128"/>
      <c r="E110" s="68"/>
      <c r="F110" s="69"/>
      <c r="G110" s="70"/>
      <c r="H110" s="71"/>
      <c r="I110" s="70"/>
      <c r="J110" s="72"/>
      <c r="K110" s="55">
        <f t="shared" si="18"/>
        <v>0</v>
      </c>
      <c r="L110" s="56">
        <f t="shared" si="18"/>
        <v>0</v>
      </c>
      <c r="M110" s="73"/>
      <c r="N110" s="74"/>
      <c r="O110" s="73"/>
      <c r="P110" s="74"/>
      <c r="Q110" s="75"/>
      <c r="R110" s="76"/>
      <c r="S110" s="75"/>
      <c r="T110" s="76"/>
      <c r="U110" s="55">
        <f t="shared" si="19"/>
        <v>0</v>
      </c>
      <c r="V110" s="61">
        <f t="shared" si="19"/>
        <v>0</v>
      </c>
      <c r="W110" s="62">
        <f t="shared" si="20"/>
        <v>0</v>
      </c>
      <c r="X110" s="63">
        <f t="shared" si="21"/>
        <v>0</v>
      </c>
      <c r="Y110" s="64">
        <f t="shared" si="22"/>
        <v>0</v>
      </c>
      <c r="Z110" s="65"/>
    </row>
    <row r="111" spans="1:38" ht="137.25" customHeight="1" x14ac:dyDescent="0.25">
      <c r="A111" s="66">
        <v>4</v>
      </c>
      <c r="B111" s="67" t="s">
        <v>37</v>
      </c>
      <c r="C111" s="126"/>
      <c r="D111" s="128"/>
      <c r="E111" s="68">
        <v>2</v>
      </c>
      <c r="F111" s="69">
        <v>100000</v>
      </c>
      <c r="G111" s="70">
        <v>2</v>
      </c>
      <c r="H111" s="71">
        <v>96350</v>
      </c>
      <c r="I111" s="70">
        <v>1</v>
      </c>
      <c r="J111" s="72">
        <v>20000</v>
      </c>
      <c r="K111" s="55">
        <f t="shared" si="18"/>
        <v>3</v>
      </c>
      <c r="L111" s="56">
        <f t="shared" si="18"/>
        <v>116350</v>
      </c>
      <c r="M111" s="73">
        <v>0</v>
      </c>
      <c r="N111" s="74">
        <v>0</v>
      </c>
      <c r="O111" s="73">
        <v>0</v>
      </c>
      <c r="P111" s="74">
        <v>0</v>
      </c>
      <c r="Q111" s="75">
        <v>2</v>
      </c>
      <c r="R111" s="76">
        <v>96350</v>
      </c>
      <c r="S111" s="75">
        <v>1</v>
      </c>
      <c r="T111" s="76">
        <v>20000</v>
      </c>
      <c r="U111" s="55">
        <f t="shared" si="19"/>
        <v>3</v>
      </c>
      <c r="V111" s="61">
        <f t="shared" si="19"/>
        <v>116350</v>
      </c>
      <c r="W111" s="62">
        <f t="shared" si="20"/>
        <v>1</v>
      </c>
      <c r="X111" s="63">
        <f t="shared" si="21"/>
        <v>1</v>
      </c>
      <c r="Y111" s="64">
        <f t="shared" si="22"/>
        <v>1</v>
      </c>
      <c r="Z111" s="65"/>
    </row>
    <row r="112" spans="1:38" ht="171.75" customHeight="1" x14ac:dyDescent="0.25">
      <c r="A112" s="66">
        <v>5</v>
      </c>
      <c r="B112" s="67" t="s">
        <v>63</v>
      </c>
      <c r="C112" s="126"/>
      <c r="D112" s="128"/>
      <c r="E112" s="68"/>
      <c r="F112" s="69"/>
      <c r="G112" s="70"/>
      <c r="H112" s="71"/>
      <c r="I112" s="70"/>
      <c r="J112" s="72"/>
      <c r="K112" s="55">
        <f t="shared" si="18"/>
        <v>0</v>
      </c>
      <c r="L112" s="56">
        <f t="shared" si="18"/>
        <v>0</v>
      </c>
      <c r="M112" s="73"/>
      <c r="N112" s="74"/>
      <c r="O112" s="73"/>
      <c r="P112" s="74"/>
      <c r="Q112" s="75"/>
      <c r="R112" s="76"/>
      <c r="S112" s="75"/>
      <c r="T112" s="76"/>
      <c r="U112" s="55">
        <f t="shared" si="19"/>
        <v>0</v>
      </c>
      <c r="V112" s="61">
        <f t="shared" si="19"/>
        <v>0</v>
      </c>
      <c r="W112" s="62">
        <f t="shared" si="20"/>
        <v>0</v>
      </c>
      <c r="X112" s="63">
        <f t="shared" si="21"/>
        <v>0</v>
      </c>
      <c r="Y112" s="64">
        <f t="shared" si="22"/>
        <v>0</v>
      </c>
      <c r="Z112" s="65"/>
    </row>
    <row r="113" spans="1:26" ht="116.25" customHeight="1" x14ac:dyDescent="0.25">
      <c r="A113" s="66">
        <v>6</v>
      </c>
      <c r="B113" s="67" t="s">
        <v>26</v>
      </c>
      <c r="C113" s="126"/>
      <c r="D113" s="128"/>
      <c r="E113" s="68">
        <v>10</v>
      </c>
      <c r="F113" s="69">
        <v>254726.33</v>
      </c>
      <c r="G113" s="70">
        <v>6</v>
      </c>
      <c r="H113" s="71">
        <v>132036.32999999999</v>
      </c>
      <c r="I113" s="70">
        <v>6</v>
      </c>
      <c r="J113" s="72">
        <v>160000</v>
      </c>
      <c r="K113" s="55">
        <f t="shared" si="18"/>
        <v>12</v>
      </c>
      <c r="L113" s="56">
        <f t="shared" si="18"/>
        <v>292036.32999999996</v>
      </c>
      <c r="M113" s="73">
        <v>0</v>
      </c>
      <c r="N113" s="74">
        <v>0</v>
      </c>
      <c r="O113" s="73">
        <v>0</v>
      </c>
      <c r="P113" s="74">
        <v>0</v>
      </c>
      <c r="Q113" s="75">
        <v>5</v>
      </c>
      <c r="R113" s="76">
        <v>82855.38</v>
      </c>
      <c r="S113" s="75">
        <v>5</v>
      </c>
      <c r="T113" s="76">
        <v>129914.98</v>
      </c>
      <c r="U113" s="55">
        <f t="shared" si="19"/>
        <v>10</v>
      </c>
      <c r="V113" s="61">
        <f t="shared" si="19"/>
        <v>212770.36</v>
      </c>
      <c r="W113" s="62">
        <f t="shared" si="20"/>
        <v>0.62751956222957739</v>
      </c>
      <c r="X113" s="63">
        <f t="shared" si="21"/>
        <v>0.811968625</v>
      </c>
      <c r="Y113" s="64">
        <f t="shared" si="22"/>
        <v>0.72857496873762251</v>
      </c>
      <c r="Z113" s="65"/>
    </row>
    <row r="114" spans="1:26" ht="65.25" customHeight="1" x14ac:dyDescent="0.25">
      <c r="A114" s="66">
        <v>7</v>
      </c>
      <c r="B114" s="67" t="s">
        <v>46</v>
      </c>
      <c r="C114" s="126"/>
      <c r="D114" s="128"/>
      <c r="E114" s="68"/>
      <c r="F114" s="69"/>
      <c r="G114" s="70"/>
      <c r="H114" s="71"/>
      <c r="I114" s="70"/>
      <c r="J114" s="72"/>
      <c r="K114" s="55">
        <f t="shared" si="18"/>
        <v>0</v>
      </c>
      <c r="L114" s="56">
        <f t="shared" si="18"/>
        <v>0</v>
      </c>
      <c r="M114" s="73"/>
      <c r="N114" s="74"/>
      <c r="O114" s="73"/>
      <c r="P114" s="74"/>
      <c r="Q114" s="75"/>
      <c r="R114" s="76"/>
      <c r="S114" s="75"/>
      <c r="T114" s="76"/>
      <c r="U114" s="55">
        <f t="shared" si="19"/>
        <v>0</v>
      </c>
      <c r="V114" s="61">
        <f t="shared" si="19"/>
        <v>0</v>
      </c>
      <c r="W114" s="62">
        <f t="shared" si="20"/>
        <v>0</v>
      </c>
      <c r="X114" s="63">
        <f t="shared" si="21"/>
        <v>0</v>
      </c>
      <c r="Y114" s="64">
        <f t="shared" si="22"/>
        <v>0</v>
      </c>
      <c r="Z114" s="65"/>
    </row>
    <row r="115" spans="1:26" ht="59.25" customHeight="1" x14ac:dyDescent="0.25">
      <c r="A115" s="66">
        <v>8</v>
      </c>
      <c r="B115" s="67" t="s">
        <v>99</v>
      </c>
      <c r="C115" s="126"/>
      <c r="D115" s="128"/>
      <c r="E115" s="68"/>
      <c r="F115" s="69"/>
      <c r="G115" s="70"/>
      <c r="H115" s="71"/>
      <c r="I115" s="70">
        <v>5</v>
      </c>
      <c r="J115" s="72">
        <v>60000</v>
      </c>
      <c r="K115" s="55">
        <f t="shared" si="18"/>
        <v>5</v>
      </c>
      <c r="L115" s="56">
        <f t="shared" si="18"/>
        <v>60000</v>
      </c>
      <c r="M115" s="73"/>
      <c r="N115" s="74"/>
      <c r="O115" s="73">
        <v>0</v>
      </c>
      <c r="P115" s="74">
        <v>0</v>
      </c>
      <c r="Q115" s="75"/>
      <c r="R115" s="76"/>
      <c r="S115" s="75">
        <v>4</v>
      </c>
      <c r="T115" s="76">
        <v>55031.05</v>
      </c>
      <c r="U115" s="55">
        <f t="shared" si="19"/>
        <v>4</v>
      </c>
      <c r="V115" s="61">
        <f t="shared" si="19"/>
        <v>55031.05</v>
      </c>
      <c r="W115" s="62">
        <f t="shared" si="20"/>
        <v>0</v>
      </c>
      <c r="X115" s="63">
        <f t="shared" si="21"/>
        <v>0.91718416666666669</v>
      </c>
      <c r="Y115" s="64">
        <f t="shared" si="22"/>
        <v>0.91718416666666669</v>
      </c>
      <c r="Z115" s="65"/>
    </row>
    <row r="116" spans="1:26" ht="71.25" customHeight="1" x14ac:dyDescent="0.25">
      <c r="A116" s="66">
        <v>9</v>
      </c>
      <c r="B116" s="67" t="s">
        <v>29</v>
      </c>
      <c r="C116" s="126"/>
      <c r="D116" s="128"/>
      <c r="E116" s="68">
        <v>9</v>
      </c>
      <c r="F116" s="69">
        <v>151004.26999999999</v>
      </c>
      <c r="G116" s="70">
        <v>8</v>
      </c>
      <c r="H116" s="71">
        <v>135532.87</v>
      </c>
      <c r="I116" s="70">
        <v>5</v>
      </c>
      <c r="J116" s="72">
        <v>100000</v>
      </c>
      <c r="K116" s="55">
        <f t="shared" si="18"/>
        <v>13</v>
      </c>
      <c r="L116" s="56">
        <f t="shared" si="18"/>
        <v>235532.87</v>
      </c>
      <c r="M116" s="73">
        <v>0</v>
      </c>
      <c r="N116" s="74">
        <v>0</v>
      </c>
      <c r="O116" s="73">
        <v>0</v>
      </c>
      <c r="P116" s="74">
        <v>0</v>
      </c>
      <c r="Q116" s="75">
        <v>8</v>
      </c>
      <c r="R116" s="76">
        <v>133965.53</v>
      </c>
      <c r="S116" s="75">
        <v>5</v>
      </c>
      <c r="T116" s="76">
        <v>96933.08</v>
      </c>
      <c r="U116" s="55">
        <f t="shared" si="19"/>
        <v>13</v>
      </c>
      <c r="V116" s="61">
        <f t="shared" si="19"/>
        <v>230898.61</v>
      </c>
      <c r="W116" s="62">
        <f t="shared" si="20"/>
        <v>0.98843572042708161</v>
      </c>
      <c r="X116" s="63">
        <f t="shared" si="21"/>
        <v>0.96933080000000005</v>
      </c>
      <c r="Y116" s="64">
        <f t="shared" si="22"/>
        <v>0.98032435982289856</v>
      </c>
      <c r="Z116" s="65"/>
    </row>
    <row r="117" spans="1:26" ht="92.25" customHeight="1" x14ac:dyDescent="0.25">
      <c r="A117" s="66">
        <v>10</v>
      </c>
      <c r="B117" s="67" t="s">
        <v>30</v>
      </c>
      <c r="C117" s="126"/>
      <c r="D117" s="128"/>
      <c r="E117" s="68">
        <v>2</v>
      </c>
      <c r="F117" s="69">
        <v>18898.400000000001</v>
      </c>
      <c r="G117" s="70">
        <v>2</v>
      </c>
      <c r="H117" s="71">
        <v>18898.400000000001</v>
      </c>
      <c r="I117" s="70">
        <v>1</v>
      </c>
      <c r="J117" s="72">
        <v>10000</v>
      </c>
      <c r="K117" s="55">
        <f t="shared" si="18"/>
        <v>3</v>
      </c>
      <c r="L117" s="56">
        <f t="shared" si="18"/>
        <v>28898.400000000001</v>
      </c>
      <c r="M117" s="73">
        <v>0</v>
      </c>
      <c r="N117" s="74">
        <v>0</v>
      </c>
      <c r="O117" s="73">
        <v>0</v>
      </c>
      <c r="P117" s="74">
        <v>0</v>
      </c>
      <c r="Q117" s="75">
        <v>2</v>
      </c>
      <c r="R117" s="76">
        <v>18349.77</v>
      </c>
      <c r="S117" s="75">
        <v>1</v>
      </c>
      <c r="T117" s="76">
        <v>9978.5</v>
      </c>
      <c r="U117" s="55">
        <f t="shared" si="19"/>
        <v>3</v>
      </c>
      <c r="V117" s="61">
        <f t="shared" si="19"/>
        <v>28328.27</v>
      </c>
      <c r="W117" s="62">
        <f t="shared" si="20"/>
        <v>0.97096950006349736</v>
      </c>
      <c r="X117" s="63">
        <f t="shared" si="21"/>
        <v>0.99785000000000001</v>
      </c>
      <c r="Y117" s="64">
        <f t="shared" si="22"/>
        <v>0.98027122608864159</v>
      </c>
      <c r="Z117" s="65"/>
    </row>
    <row r="118" spans="1:26" ht="153.75" customHeight="1" x14ac:dyDescent="0.25">
      <c r="A118" s="66">
        <v>11</v>
      </c>
      <c r="B118" s="67" t="s">
        <v>31</v>
      </c>
      <c r="C118" s="126"/>
      <c r="D118" s="128"/>
      <c r="E118" s="68">
        <v>2</v>
      </c>
      <c r="F118" s="69">
        <v>47000</v>
      </c>
      <c r="G118" s="70">
        <v>1</v>
      </c>
      <c r="H118" s="71">
        <v>22000</v>
      </c>
      <c r="I118" s="70">
        <v>1</v>
      </c>
      <c r="J118" s="72">
        <v>10000</v>
      </c>
      <c r="K118" s="55">
        <f t="shared" si="18"/>
        <v>2</v>
      </c>
      <c r="L118" s="56">
        <f t="shared" si="18"/>
        <v>32000</v>
      </c>
      <c r="M118" s="73">
        <v>0</v>
      </c>
      <c r="N118" s="74">
        <v>0</v>
      </c>
      <c r="O118" s="73">
        <v>0</v>
      </c>
      <c r="P118" s="74">
        <v>0</v>
      </c>
      <c r="Q118" s="75">
        <v>1</v>
      </c>
      <c r="R118" s="76">
        <v>21762.5</v>
      </c>
      <c r="S118" s="75">
        <v>1</v>
      </c>
      <c r="T118" s="76">
        <v>10000</v>
      </c>
      <c r="U118" s="55">
        <f t="shared" si="19"/>
        <v>2</v>
      </c>
      <c r="V118" s="61">
        <f t="shared" si="19"/>
        <v>31762.5</v>
      </c>
      <c r="W118" s="62">
        <f t="shared" si="20"/>
        <v>0.9892045454545455</v>
      </c>
      <c r="X118" s="63">
        <f t="shared" si="21"/>
        <v>1</v>
      </c>
      <c r="Y118" s="64">
        <f t="shared" si="22"/>
        <v>0.99257812499999998</v>
      </c>
      <c r="Z118" s="65"/>
    </row>
    <row r="119" spans="1:26" ht="87" customHeight="1" x14ac:dyDescent="0.25">
      <c r="A119" s="66">
        <v>12</v>
      </c>
      <c r="B119" s="67" t="s">
        <v>40</v>
      </c>
      <c r="C119" s="126"/>
      <c r="D119" s="128"/>
      <c r="E119" s="68">
        <v>1</v>
      </c>
      <c r="F119" s="69">
        <v>22651</v>
      </c>
      <c r="G119" s="70">
        <v>0</v>
      </c>
      <c r="H119" s="71">
        <v>0</v>
      </c>
      <c r="I119" s="70">
        <v>1</v>
      </c>
      <c r="J119" s="72">
        <v>2000</v>
      </c>
      <c r="K119" s="55">
        <f t="shared" si="18"/>
        <v>1</v>
      </c>
      <c r="L119" s="56">
        <f t="shared" si="18"/>
        <v>2000</v>
      </c>
      <c r="M119" s="73">
        <v>0</v>
      </c>
      <c r="N119" s="74">
        <v>0</v>
      </c>
      <c r="O119" s="73">
        <v>0</v>
      </c>
      <c r="P119" s="74">
        <v>0</v>
      </c>
      <c r="Q119" s="75">
        <v>0</v>
      </c>
      <c r="R119" s="76">
        <v>0</v>
      </c>
      <c r="S119" s="75">
        <v>1</v>
      </c>
      <c r="T119" s="76">
        <v>1980.3</v>
      </c>
      <c r="U119" s="55">
        <f t="shared" si="19"/>
        <v>1</v>
      </c>
      <c r="V119" s="61">
        <f t="shared" si="19"/>
        <v>1980.3</v>
      </c>
      <c r="W119" s="62">
        <f t="shared" si="20"/>
        <v>0</v>
      </c>
      <c r="X119" s="63">
        <f t="shared" si="21"/>
        <v>0.99014999999999997</v>
      </c>
      <c r="Y119" s="64">
        <f t="shared" si="22"/>
        <v>0.99014999999999997</v>
      </c>
      <c r="Z119" s="65"/>
    </row>
    <row r="120" spans="1:26" ht="62.25" customHeight="1" thickBot="1" x14ac:dyDescent="0.3">
      <c r="A120" s="77">
        <v>13</v>
      </c>
      <c r="B120" s="78" t="s">
        <v>32</v>
      </c>
      <c r="C120" s="127"/>
      <c r="D120" s="129"/>
      <c r="E120" s="79">
        <v>3</v>
      </c>
      <c r="F120" s="80">
        <v>27421.17</v>
      </c>
      <c r="G120" s="81">
        <v>3</v>
      </c>
      <c r="H120" s="82">
        <v>27421.17</v>
      </c>
      <c r="I120" s="81">
        <v>1</v>
      </c>
      <c r="J120" s="83">
        <v>18000</v>
      </c>
      <c r="K120" s="84">
        <f t="shared" si="18"/>
        <v>4</v>
      </c>
      <c r="L120" s="85">
        <f t="shared" si="18"/>
        <v>45421.17</v>
      </c>
      <c r="M120" s="86">
        <v>0</v>
      </c>
      <c r="N120" s="87">
        <v>0</v>
      </c>
      <c r="O120" s="86">
        <v>0</v>
      </c>
      <c r="P120" s="87">
        <v>0</v>
      </c>
      <c r="Q120" s="88">
        <v>3</v>
      </c>
      <c r="R120" s="89">
        <v>25491.469999999998</v>
      </c>
      <c r="S120" s="88">
        <v>1</v>
      </c>
      <c r="T120" s="89">
        <v>17736.599999999999</v>
      </c>
      <c r="U120" s="55">
        <f t="shared" si="19"/>
        <v>4</v>
      </c>
      <c r="V120" s="61">
        <f t="shared" si="19"/>
        <v>43228.069999999992</v>
      </c>
      <c r="W120" s="62">
        <f t="shared" si="20"/>
        <v>0.92962736455081962</v>
      </c>
      <c r="X120" s="63">
        <f t="shared" si="21"/>
        <v>0.98536666666666661</v>
      </c>
      <c r="Y120" s="64">
        <f t="shared" si="22"/>
        <v>0.9517163472451281</v>
      </c>
      <c r="Z120" s="65"/>
    </row>
    <row r="121" spans="1:26" ht="29.25" customHeight="1" thickBot="1" x14ac:dyDescent="0.3">
      <c r="A121" s="164" t="s">
        <v>100</v>
      </c>
      <c r="B121" s="165"/>
      <c r="C121" s="90">
        <f>C108</f>
        <v>812238.77</v>
      </c>
      <c r="D121" s="90">
        <f>D108</f>
        <v>91889.609999999986</v>
      </c>
      <c r="E121" s="91">
        <f>SUM(E108:E120)</f>
        <v>29</v>
      </c>
      <c r="F121" s="92">
        <f>SUM(F108:F120)</f>
        <v>621701.17000000004</v>
      </c>
      <c r="G121" s="91">
        <f>SUM(G108:G120)</f>
        <v>22</v>
      </c>
      <c r="H121" s="92">
        <f>SUM(H108:H120)</f>
        <v>432238.76999999996</v>
      </c>
      <c r="I121" s="91">
        <f t="shared" ref="I121:V121" si="23">SUM(I108:I120)</f>
        <v>21</v>
      </c>
      <c r="J121" s="92">
        <f t="shared" si="23"/>
        <v>380000</v>
      </c>
      <c r="K121" s="91">
        <f t="shared" si="23"/>
        <v>43</v>
      </c>
      <c r="L121" s="92">
        <f t="shared" si="23"/>
        <v>812238.77</v>
      </c>
      <c r="M121" s="91">
        <f t="shared" si="23"/>
        <v>0</v>
      </c>
      <c r="N121" s="93">
        <f t="shared" si="23"/>
        <v>0</v>
      </c>
      <c r="O121" s="94">
        <f t="shared" si="23"/>
        <v>0</v>
      </c>
      <c r="P121" s="95">
        <f t="shared" si="23"/>
        <v>0</v>
      </c>
      <c r="Q121" s="94">
        <f t="shared" si="23"/>
        <v>21</v>
      </c>
      <c r="R121" s="96">
        <f t="shared" si="23"/>
        <v>378774.65</v>
      </c>
      <c r="S121" s="94">
        <f t="shared" si="23"/>
        <v>19</v>
      </c>
      <c r="T121" s="96">
        <f t="shared" si="23"/>
        <v>341574.50999999995</v>
      </c>
      <c r="U121" s="94">
        <f t="shared" si="23"/>
        <v>40</v>
      </c>
      <c r="V121" s="96">
        <f t="shared" si="23"/>
        <v>720349.16</v>
      </c>
      <c r="W121" s="97">
        <f>IFERROR(R121/H121,0)</f>
        <v>0.87630882810442956</v>
      </c>
      <c r="X121" s="98">
        <f t="shared" si="21"/>
        <v>0.89888028947368404</v>
      </c>
      <c r="Y121" s="98">
        <f t="shared" si="22"/>
        <v>0.88686872211234147</v>
      </c>
    </row>
    <row r="122" spans="1:26" ht="29.25" customHeight="1" thickBot="1" x14ac:dyDescent="0.45">
      <c r="A122" s="99"/>
      <c r="B122" s="99"/>
      <c r="C122" s="100"/>
      <c r="D122" s="100"/>
      <c r="E122" s="101"/>
      <c r="F122" s="100"/>
      <c r="G122" s="101"/>
      <c r="H122" s="102"/>
      <c r="I122" s="103"/>
      <c r="J122" s="102"/>
      <c r="K122" s="104"/>
      <c r="L122" s="102"/>
      <c r="M122" s="103"/>
      <c r="N122" s="102"/>
      <c r="O122" s="103"/>
      <c r="P122" s="102"/>
      <c r="Q122" s="103"/>
      <c r="R122" s="102"/>
      <c r="S122" s="103"/>
      <c r="T122" s="105" t="s">
        <v>101</v>
      </c>
      <c r="U122" s="106">
        <v>4.1475999999999997</v>
      </c>
      <c r="V122" s="107">
        <f>V121/U122</f>
        <v>173678.5514514418</v>
      </c>
      <c r="W122" s="108"/>
      <c r="X122" s="108"/>
      <c r="Y122" s="109"/>
    </row>
    <row r="123" spans="1:26" ht="15.75" thickTop="1" x14ac:dyDescent="0.25">
      <c r="A123" s="166" t="s">
        <v>102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8"/>
      <c r="P123" s="115"/>
      <c r="U123" s="20"/>
    </row>
    <row r="124" spans="1:26" ht="18.75" x14ac:dyDescent="0.3">
      <c r="A124" s="169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1"/>
      <c r="P124" s="115"/>
      <c r="T124" s="110"/>
      <c r="U124" s="20"/>
    </row>
    <row r="125" spans="1:26" ht="15.75" x14ac:dyDescent="0.25">
      <c r="A125" s="169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1"/>
      <c r="P125" s="115"/>
      <c r="S125" s="111"/>
      <c r="T125" s="112"/>
      <c r="U125" s="20"/>
    </row>
    <row r="126" spans="1:26" ht="15.75" x14ac:dyDescent="0.25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1"/>
      <c r="P126" s="115"/>
      <c r="S126" s="111"/>
      <c r="T126" s="113"/>
      <c r="U126" s="20"/>
    </row>
    <row r="127" spans="1:26" ht="15.75" x14ac:dyDescent="0.25">
      <c r="A127" s="169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1"/>
      <c r="P127" s="115"/>
      <c r="S127" s="111"/>
      <c r="T127" s="113"/>
      <c r="U127" s="20"/>
    </row>
    <row r="128" spans="1:26" ht="15.75" x14ac:dyDescent="0.25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1"/>
      <c r="P128" s="115"/>
      <c r="S128" s="111"/>
      <c r="T128" s="113"/>
      <c r="U128" s="20"/>
    </row>
    <row r="129" spans="1:38" ht="15.75" x14ac:dyDescent="0.25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1"/>
      <c r="P129" s="115"/>
      <c r="S129" s="111"/>
      <c r="T129" s="114"/>
      <c r="U129" s="20"/>
    </row>
    <row r="130" spans="1:38" x14ac:dyDescent="0.25">
      <c r="A130" s="169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1"/>
      <c r="P130" s="115"/>
      <c r="U130" s="20"/>
    </row>
    <row r="131" spans="1:38" ht="15.75" thickBot="1" x14ac:dyDescent="0.3">
      <c r="A131" s="172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4"/>
      <c r="P131" s="115"/>
      <c r="U131" s="20"/>
    </row>
    <row r="132" spans="1:38" ht="15.75" thickTop="1" x14ac:dyDescent="0.25">
      <c r="K132" s="20"/>
      <c r="U132" s="20"/>
    </row>
    <row r="135" spans="1:38" ht="26.25" x14ac:dyDescent="0.4">
      <c r="A135" s="23"/>
      <c r="B135" s="24" t="s">
        <v>106</v>
      </c>
      <c r="C135" s="25"/>
      <c r="D135" s="25"/>
      <c r="E135" s="25"/>
      <c r="F135" s="26"/>
      <c r="G135" s="25"/>
      <c r="H135" s="26"/>
      <c r="I135" s="27"/>
      <c r="J135" s="26"/>
      <c r="K135" s="27"/>
      <c r="L135" s="26"/>
      <c r="M135" s="27"/>
      <c r="N135" s="26"/>
      <c r="O135" s="25"/>
      <c r="P135" s="26"/>
      <c r="Q135" s="25"/>
      <c r="R135" s="26"/>
      <c r="S135" s="27"/>
      <c r="T135" s="26"/>
      <c r="U135" s="25"/>
      <c r="V135" s="26"/>
      <c r="W135" s="26"/>
      <c r="X135" s="27"/>
      <c r="Y135" s="26"/>
      <c r="Z135" s="26"/>
      <c r="AA135" s="27"/>
      <c r="AB135" s="25"/>
      <c r="AC135" s="25"/>
      <c r="AD135" s="25"/>
      <c r="AE135" s="25"/>
      <c r="AF135" s="25"/>
      <c r="AG135" s="27"/>
      <c r="AH135" s="25"/>
      <c r="AI135" s="25"/>
      <c r="AJ135" s="25"/>
      <c r="AK135" s="25"/>
      <c r="AL135" s="25"/>
    </row>
    <row r="136" spans="1:38" ht="15.75" thickBot="1" x14ac:dyDescent="0.3"/>
    <row r="137" spans="1:38" ht="52.5" customHeight="1" thickBot="1" x14ac:dyDescent="0.3">
      <c r="A137" s="146" t="s">
        <v>7</v>
      </c>
      <c r="B137" s="147"/>
      <c r="C137" s="150" t="s">
        <v>85</v>
      </c>
      <c r="D137" s="151"/>
      <c r="E137" s="152" t="s">
        <v>0</v>
      </c>
      <c r="F137" s="153"/>
      <c r="G137" s="154" t="s">
        <v>1</v>
      </c>
      <c r="H137" s="154"/>
      <c r="I137" s="154"/>
      <c r="J137" s="154"/>
      <c r="K137" s="154"/>
      <c r="L137" s="155"/>
      <c r="M137" s="156" t="s">
        <v>86</v>
      </c>
      <c r="N137" s="157"/>
      <c r="O137" s="157"/>
      <c r="P137" s="158"/>
      <c r="Q137" s="116" t="s">
        <v>87</v>
      </c>
      <c r="R137" s="159"/>
      <c r="S137" s="159"/>
      <c r="T137" s="159"/>
      <c r="U137" s="159"/>
      <c r="V137" s="117"/>
      <c r="W137" s="130" t="s">
        <v>88</v>
      </c>
      <c r="X137" s="131"/>
      <c r="Y137" s="122"/>
    </row>
    <row r="138" spans="1:38" ht="52.5" customHeight="1" thickBot="1" x14ac:dyDescent="0.3">
      <c r="A138" s="148"/>
      <c r="B138" s="149"/>
      <c r="C138" s="132" t="s">
        <v>89</v>
      </c>
      <c r="D138" s="134" t="s">
        <v>90</v>
      </c>
      <c r="E138" s="136" t="s">
        <v>10</v>
      </c>
      <c r="F138" s="136" t="s">
        <v>11</v>
      </c>
      <c r="G138" s="138" t="s">
        <v>12</v>
      </c>
      <c r="H138" s="140" t="s">
        <v>13</v>
      </c>
      <c r="I138" s="140" t="s">
        <v>14</v>
      </c>
      <c r="J138" s="142" t="s">
        <v>15</v>
      </c>
      <c r="K138" s="144" t="s">
        <v>2</v>
      </c>
      <c r="L138" s="145"/>
      <c r="M138" s="160" t="s">
        <v>91</v>
      </c>
      <c r="N138" s="161"/>
      <c r="O138" s="160" t="s">
        <v>92</v>
      </c>
      <c r="P138" s="161"/>
      <c r="Q138" s="162" t="s">
        <v>93</v>
      </c>
      <c r="R138" s="163"/>
      <c r="S138" s="159" t="s">
        <v>94</v>
      </c>
      <c r="T138" s="117"/>
      <c r="U138" s="116" t="s">
        <v>2</v>
      </c>
      <c r="V138" s="117"/>
      <c r="W138" s="118" t="s">
        <v>95</v>
      </c>
      <c r="X138" s="120" t="s">
        <v>96</v>
      </c>
      <c r="Y138" s="122" t="s">
        <v>97</v>
      </c>
    </row>
    <row r="139" spans="1:38" ht="139.5" customHeight="1" thickBot="1" x14ac:dyDescent="0.3">
      <c r="A139" s="148"/>
      <c r="B139" s="149"/>
      <c r="C139" s="133"/>
      <c r="D139" s="135"/>
      <c r="E139" s="137"/>
      <c r="F139" s="137"/>
      <c r="G139" s="139"/>
      <c r="H139" s="141"/>
      <c r="I139" s="141"/>
      <c r="J139" s="143"/>
      <c r="K139" s="28" t="s">
        <v>16</v>
      </c>
      <c r="L139" s="29" t="s">
        <v>17</v>
      </c>
      <c r="M139" s="30" t="s">
        <v>18</v>
      </c>
      <c r="N139" s="31" t="s">
        <v>19</v>
      </c>
      <c r="O139" s="30" t="s">
        <v>20</v>
      </c>
      <c r="P139" s="31" t="s">
        <v>21</v>
      </c>
      <c r="Q139" s="32" t="s">
        <v>12</v>
      </c>
      <c r="R139" s="33" t="s">
        <v>13</v>
      </c>
      <c r="S139" s="34" t="s">
        <v>22</v>
      </c>
      <c r="T139" s="35" t="s">
        <v>23</v>
      </c>
      <c r="U139" s="36" t="s">
        <v>24</v>
      </c>
      <c r="V139" s="37" t="s">
        <v>25</v>
      </c>
      <c r="W139" s="119"/>
      <c r="X139" s="121"/>
      <c r="Y139" s="123"/>
    </row>
    <row r="140" spans="1:38" ht="38.25" customHeight="1" thickBot="1" x14ac:dyDescent="0.3">
      <c r="A140" s="124">
        <v>1</v>
      </c>
      <c r="B140" s="125"/>
      <c r="C140" s="38">
        <v>2</v>
      </c>
      <c r="D140" s="39">
        <v>3</v>
      </c>
      <c r="E140" s="40">
        <v>4</v>
      </c>
      <c r="F140" s="41">
        <v>5</v>
      </c>
      <c r="G140" s="42">
        <v>6</v>
      </c>
      <c r="H140" s="43">
        <v>7</v>
      </c>
      <c r="I140" s="43">
        <v>8</v>
      </c>
      <c r="J140" s="43">
        <v>9</v>
      </c>
      <c r="K140" s="43">
        <v>10</v>
      </c>
      <c r="L140" s="43">
        <v>11</v>
      </c>
      <c r="M140" s="44">
        <v>12</v>
      </c>
      <c r="N140" s="44">
        <v>13</v>
      </c>
      <c r="O140" s="44">
        <v>14</v>
      </c>
      <c r="P140" s="44">
        <v>15</v>
      </c>
      <c r="Q140" s="45">
        <v>16</v>
      </c>
      <c r="R140" s="45">
        <v>17</v>
      </c>
      <c r="S140" s="45">
        <v>18</v>
      </c>
      <c r="T140" s="45">
        <v>19</v>
      </c>
      <c r="U140" s="45">
        <v>20</v>
      </c>
      <c r="V140" s="45">
        <v>21</v>
      </c>
      <c r="W140" s="46">
        <v>22</v>
      </c>
      <c r="X140" s="46">
        <v>23</v>
      </c>
      <c r="Y140" s="47">
        <v>24</v>
      </c>
    </row>
    <row r="141" spans="1:38" ht="108.75" customHeight="1" x14ac:dyDescent="0.25">
      <c r="A141" s="48">
        <v>1</v>
      </c>
      <c r="B141" s="49" t="s">
        <v>98</v>
      </c>
      <c r="C141" s="126">
        <f>L154</f>
        <v>777684.84</v>
      </c>
      <c r="D141" s="128">
        <f>C141-V154</f>
        <v>126586.70000000007</v>
      </c>
      <c r="E141" s="50"/>
      <c r="F141" s="51"/>
      <c r="G141" s="52"/>
      <c r="H141" s="53"/>
      <c r="I141" s="52"/>
      <c r="J141" s="54"/>
      <c r="K141" s="55">
        <f>G141+I141</f>
        <v>0</v>
      </c>
      <c r="L141" s="56">
        <f>H141+J141</f>
        <v>0</v>
      </c>
      <c r="M141" s="57"/>
      <c r="N141" s="58"/>
      <c r="O141" s="57"/>
      <c r="P141" s="58"/>
      <c r="Q141" s="59"/>
      <c r="R141" s="60"/>
      <c r="S141" s="59"/>
      <c r="T141" s="60"/>
      <c r="U141" s="55">
        <f>Q141+S141</f>
        <v>0</v>
      </c>
      <c r="V141" s="61">
        <f>R141+T141</f>
        <v>0</v>
      </c>
      <c r="W141" s="62">
        <f>IFERROR(R141/H141,0)</f>
        <v>0</v>
      </c>
      <c r="X141" s="63">
        <f>IFERROR((T141+P141)/J141,0)</f>
        <v>0</v>
      </c>
      <c r="Y141" s="64">
        <f>IFERROR((V141+P141)/L141,0)</f>
        <v>0</v>
      </c>
      <c r="Z141" s="65"/>
    </row>
    <row r="142" spans="1:38" ht="87" customHeight="1" x14ac:dyDescent="0.25">
      <c r="A142" s="66">
        <v>2</v>
      </c>
      <c r="B142" s="67" t="s">
        <v>44</v>
      </c>
      <c r="C142" s="126"/>
      <c r="D142" s="128"/>
      <c r="E142" s="68"/>
      <c r="F142" s="69"/>
      <c r="G142" s="70"/>
      <c r="H142" s="71"/>
      <c r="I142" s="70"/>
      <c r="J142" s="72"/>
      <c r="K142" s="55">
        <f t="shared" ref="K142:L153" si="24">G142+I142</f>
        <v>0</v>
      </c>
      <c r="L142" s="56">
        <f t="shared" si="24"/>
        <v>0</v>
      </c>
      <c r="M142" s="73"/>
      <c r="N142" s="74"/>
      <c r="O142" s="73"/>
      <c r="P142" s="74"/>
      <c r="Q142" s="75"/>
      <c r="R142" s="76"/>
      <c r="S142" s="75"/>
      <c r="T142" s="76"/>
      <c r="U142" s="55">
        <f t="shared" ref="U142:V153" si="25">Q142+S142</f>
        <v>0</v>
      </c>
      <c r="V142" s="61">
        <f>R142+T142</f>
        <v>0</v>
      </c>
      <c r="W142" s="62">
        <f t="shared" ref="W142:W153" si="26">IFERROR(R142/H142,0)</f>
        <v>0</v>
      </c>
      <c r="X142" s="63">
        <f t="shared" ref="X142:X154" si="27">IFERROR((T142+P142)/J142,0)</f>
        <v>0</v>
      </c>
      <c r="Y142" s="64">
        <f t="shared" ref="Y142:Y154" si="28">IFERROR((V142+P142)/L142,0)</f>
        <v>0</v>
      </c>
      <c r="Z142" s="65"/>
    </row>
    <row r="143" spans="1:38" ht="85.5" customHeight="1" x14ac:dyDescent="0.25">
      <c r="A143" s="66">
        <v>3</v>
      </c>
      <c r="B143" s="67" t="s">
        <v>35</v>
      </c>
      <c r="C143" s="126"/>
      <c r="D143" s="128"/>
      <c r="E143" s="68"/>
      <c r="F143" s="69"/>
      <c r="G143" s="70"/>
      <c r="H143" s="71"/>
      <c r="I143" s="70"/>
      <c r="J143" s="72"/>
      <c r="K143" s="55">
        <f t="shared" si="24"/>
        <v>0</v>
      </c>
      <c r="L143" s="56">
        <f t="shared" si="24"/>
        <v>0</v>
      </c>
      <c r="M143" s="73"/>
      <c r="N143" s="74"/>
      <c r="O143" s="73"/>
      <c r="P143" s="74"/>
      <c r="Q143" s="75"/>
      <c r="R143" s="76"/>
      <c r="S143" s="75"/>
      <c r="T143" s="76"/>
      <c r="U143" s="55">
        <f t="shared" si="25"/>
        <v>0</v>
      </c>
      <c r="V143" s="61">
        <f t="shared" si="25"/>
        <v>0</v>
      </c>
      <c r="W143" s="62">
        <f t="shared" si="26"/>
        <v>0</v>
      </c>
      <c r="X143" s="63">
        <f t="shared" si="27"/>
        <v>0</v>
      </c>
      <c r="Y143" s="64">
        <f t="shared" si="28"/>
        <v>0</v>
      </c>
      <c r="Z143" s="65"/>
    </row>
    <row r="144" spans="1:38" ht="137.25" customHeight="1" x14ac:dyDescent="0.25">
      <c r="A144" s="66">
        <v>4</v>
      </c>
      <c r="B144" s="67" t="s">
        <v>37</v>
      </c>
      <c r="C144" s="126"/>
      <c r="D144" s="128"/>
      <c r="E144" s="68">
        <v>1</v>
      </c>
      <c r="F144" s="69">
        <v>39004</v>
      </c>
      <c r="G144" s="70">
        <v>1</v>
      </c>
      <c r="H144" s="71">
        <v>39004</v>
      </c>
      <c r="I144" s="70">
        <v>1</v>
      </c>
      <c r="J144" s="72">
        <v>25000</v>
      </c>
      <c r="K144" s="55">
        <f t="shared" si="24"/>
        <v>2</v>
      </c>
      <c r="L144" s="56">
        <f t="shared" si="24"/>
        <v>64004</v>
      </c>
      <c r="M144" s="73">
        <v>0</v>
      </c>
      <c r="N144" s="74">
        <v>0</v>
      </c>
      <c r="O144" s="73">
        <v>0</v>
      </c>
      <c r="P144" s="74">
        <v>0</v>
      </c>
      <c r="Q144" s="75">
        <v>1</v>
      </c>
      <c r="R144" s="76">
        <v>39004</v>
      </c>
      <c r="S144" s="75">
        <v>1</v>
      </c>
      <c r="T144" s="76">
        <v>16820</v>
      </c>
      <c r="U144" s="55">
        <f t="shared" si="25"/>
        <v>2</v>
      </c>
      <c r="V144" s="61">
        <f t="shared" si="25"/>
        <v>55824</v>
      </c>
      <c r="W144" s="62">
        <f t="shared" si="26"/>
        <v>1</v>
      </c>
      <c r="X144" s="63">
        <f t="shared" si="27"/>
        <v>0.67279999999999995</v>
      </c>
      <c r="Y144" s="64">
        <f t="shared" si="28"/>
        <v>0.87219548778201361</v>
      </c>
      <c r="Z144" s="65"/>
    </row>
    <row r="145" spans="1:26" ht="171.75" customHeight="1" x14ac:dyDescent="0.25">
      <c r="A145" s="66">
        <v>5</v>
      </c>
      <c r="B145" s="67" t="s">
        <v>63</v>
      </c>
      <c r="C145" s="126"/>
      <c r="D145" s="128"/>
      <c r="E145" s="68"/>
      <c r="F145" s="69"/>
      <c r="G145" s="70"/>
      <c r="H145" s="71"/>
      <c r="I145" s="70"/>
      <c r="J145" s="72"/>
      <c r="K145" s="55">
        <f t="shared" si="24"/>
        <v>0</v>
      </c>
      <c r="L145" s="56">
        <f t="shared" si="24"/>
        <v>0</v>
      </c>
      <c r="M145" s="73"/>
      <c r="N145" s="74"/>
      <c r="O145" s="73"/>
      <c r="P145" s="74"/>
      <c r="Q145" s="75"/>
      <c r="R145" s="76"/>
      <c r="S145" s="75"/>
      <c r="T145" s="76"/>
      <c r="U145" s="55">
        <f t="shared" si="25"/>
        <v>0</v>
      </c>
      <c r="V145" s="61">
        <f t="shared" si="25"/>
        <v>0</v>
      </c>
      <c r="W145" s="62">
        <f t="shared" si="26"/>
        <v>0</v>
      </c>
      <c r="X145" s="63">
        <f t="shared" si="27"/>
        <v>0</v>
      </c>
      <c r="Y145" s="64">
        <f t="shared" si="28"/>
        <v>0</v>
      </c>
      <c r="Z145" s="65"/>
    </row>
    <row r="146" spans="1:26" ht="116.25" customHeight="1" x14ac:dyDescent="0.25">
      <c r="A146" s="66">
        <v>6</v>
      </c>
      <c r="B146" s="67" t="s">
        <v>26</v>
      </c>
      <c r="C146" s="126"/>
      <c r="D146" s="128"/>
      <c r="E146" s="68">
        <v>8</v>
      </c>
      <c r="F146" s="69">
        <v>384417.61</v>
      </c>
      <c r="G146" s="70">
        <v>6</v>
      </c>
      <c r="H146" s="71">
        <v>296583.67</v>
      </c>
      <c r="I146" s="70">
        <v>1</v>
      </c>
      <c r="J146" s="72">
        <v>40000</v>
      </c>
      <c r="K146" s="55">
        <f t="shared" si="24"/>
        <v>7</v>
      </c>
      <c r="L146" s="56">
        <f t="shared" si="24"/>
        <v>336583.67</v>
      </c>
      <c r="M146" s="73">
        <v>0</v>
      </c>
      <c r="N146" s="74">
        <v>0</v>
      </c>
      <c r="O146" s="73">
        <v>0</v>
      </c>
      <c r="P146" s="74">
        <v>0</v>
      </c>
      <c r="Q146" s="75">
        <v>5</v>
      </c>
      <c r="R146" s="76">
        <v>265694.3</v>
      </c>
      <c r="S146" s="75">
        <v>1</v>
      </c>
      <c r="T146" s="76">
        <v>30000</v>
      </c>
      <c r="U146" s="55">
        <f t="shared" si="25"/>
        <v>6</v>
      </c>
      <c r="V146" s="61">
        <f t="shared" si="25"/>
        <v>295694.3</v>
      </c>
      <c r="W146" s="62">
        <f t="shared" si="26"/>
        <v>0.89584939049408896</v>
      </c>
      <c r="X146" s="63">
        <f t="shared" si="27"/>
        <v>0.75</v>
      </c>
      <c r="Y146" s="64">
        <f t="shared" si="28"/>
        <v>0.87851647704714853</v>
      </c>
      <c r="Z146" s="65"/>
    </row>
    <row r="147" spans="1:26" ht="65.25" customHeight="1" x14ac:dyDescent="0.25">
      <c r="A147" s="66">
        <v>7</v>
      </c>
      <c r="B147" s="67" t="s">
        <v>46</v>
      </c>
      <c r="C147" s="126"/>
      <c r="D147" s="128"/>
      <c r="E147" s="68"/>
      <c r="F147" s="69"/>
      <c r="G147" s="70"/>
      <c r="H147" s="71"/>
      <c r="I147" s="70"/>
      <c r="J147" s="72"/>
      <c r="K147" s="55">
        <f t="shared" si="24"/>
        <v>0</v>
      </c>
      <c r="L147" s="56">
        <f t="shared" si="24"/>
        <v>0</v>
      </c>
      <c r="M147" s="73"/>
      <c r="N147" s="74"/>
      <c r="O147" s="73"/>
      <c r="P147" s="74"/>
      <c r="Q147" s="75"/>
      <c r="R147" s="76"/>
      <c r="S147" s="75"/>
      <c r="T147" s="76"/>
      <c r="U147" s="55">
        <f t="shared" si="25"/>
        <v>0</v>
      </c>
      <c r="V147" s="61">
        <f t="shared" si="25"/>
        <v>0</v>
      </c>
      <c r="W147" s="62">
        <f t="shared" si="26"/>
        <v>0</v>
      </c>
      <c r="X147" s="63">
        <f t="shared" si="27"/>
        <v>0</v>
      </c>
      <c r="Y147" s="64">
        <f t="shared" si="28"/>
        <v>0</v>
      </c>
      <c r="Z147" s="65"/>
    </row>
    <row r="148" spans="1:26" ht="59.25" customHeight="1" x14ac:dyDescent="0.25">
      <c r="A148" s="66">
        <v>8</v>
      </c>
      <c r="B148" s="67" t="s">
        <v>99</v>
      </c>
      <c r="C148" s="126"/>
      <c r="D148" s="128"/>
      <c r="E148" s="68"/>
      <c r="F148" s="69"/>
      <c r="G148" s="70"/>
      <c r="H148" s="71"/>
      <c r="I148" s="70">
        <v>6</v>
      </c>
      <c r="J148" s="72">
        <v>70000</v>
      </c>
      <c r="K148" s="55">
        <f t="shared" si="24"/>
        <v>6</v>
      </c>
      <c r="L148" s="56">
        <f t="shared" si="24"/>
        <v>70000</v>
      </c>
      <c r="M148" s="73"/>
      <c r="N148" s="74"/>
      <c r="O148" s="73">
        <v>0</v>
      </c>
      <c r="P148" s="74">
        <v>0</v>
      </c>
      <c r="Q148" s="75"/>
      <c r="R148" s="76"/>
      <c r="S148" s="75">
        <v>6</v>
      </c>
      <c r="T148" s="76">
        <v>56435.040000000001</v>
      </c>
      <c r="U148" s="55">
        <f t="shared" si="25"/>
        <v>6</v>
      </c>
      <c r="V148" s="61">
        <f t="shared" si="25"/>
        <v>56435.040000000001</v>
      </c>
      <c r="W148" s="62">
        <f t="shared" si="26"/>
        <v>0</v>
      </c>
      <c r="X148" s="63">
        <f t="shared" si="27"/>
        <v>0.80621485714285712</v>
      </c>
      <c r="Y148" s="64">
        <f t="shared" si="28"/>
        <v>0.80621485714285712</v>
      </c>
      <c r="Z148" s="65"/>
    </row>
    <row r="149" spans="1:26" ht="71.25" customHeight="1" x14ac:dyDescent="0.25">
      <c r="A149" s="66">
        <v>9</v>
      </c>
      <c r="B149" s="67" t="s">
        <v>29</v>
      </c>
      <c r="C149" s="126"/>
      <c r="D149" s="128"/>
      <c r="E149" s="68">
        <v>5</v>
      </c>
      <c r="F149" s="69">
        <v>346758.23</v>
      </c>
      <c r="G149" s="70">
        <v>3</v>
      </c>
      <c r="H149" s="71">
        <v>157097.17000000001</v>
      </c>
      <c r="I149" s="70">
        <v>0</v>
      </c>
      <c r="J149" s="72">
        <v>0</v>
      </c>
      <c r="K149" s="55">
        <f t="shared" si="24"/>
        <v>3</v>
      </c>
      <c r="L149" s="56">
        <f t="shared" si="24"/>
        <v>157097.17000000001</v>
      </c>
      <c r="M149" s="73">
        <v>0</v>
      </c>
      <c r="N149" s="74">
        <v>0</v>
      </c>
      <c r="O149" s="73">
        <v>0</v>
      </c>
      <c r="P149" s="74">
        <v>0</v>
      </c>
      <c r="Q149" s="75">
        <v>3</v>
      </c>
      <c r="R149" s="76">
        <v>155248.79999999999</v>
      </c>
      <c r="S149" s="75">
        <v>0</v>
      </c>
      <c r="T149" s="76">
        <v>0</v>
      </c>
      <c r="U149" s="55">
        <f t="shared" si="25"/>
        <v>3</v>
      </c>
      <c r="V149" s="61">
        <f t="shared" si="25"/>
        <v>155248.79999999999</v>
      </c>
      <c r="W149" s="62">
        <f t="shared" si="26"/>
        <v>0.98823422471582378</v>
      </c>
      <c r="X149" s="63">
        <f t="shared" si="27"/>
        <v>0</v>
      </c>
      <c r="Y149" s="64">
        <f t="shared" si="28"/>
        <v>0.98823422471582378</v>
      </c>
      <c r="Z149" s="65"/>
    </row>
    <row r="150" spans="1:26" ht="92.25" customHeight="1" x14ac:dyDescent="0.25">
      <c r="A150" s="66">
        <v>10</v>
      </c>
      <c r="B150" s="67" t="s">
        <v>30</v>
      </c>
      <c r="C150" s="126"/>
      <c r="D150" s="128"/>
      <c r="E150" s="68"/>
      <c r="F150" s="69"/>
      <c r="G150" s="70"/>
      <c r="H150" s="71"/>
      <c r="I150" s="70"/>
      <c r="J150" s="72"/>
      <c r="K150" s="55">
        <f t="shared" si="24"/>
        <v>0</v>
      </c>
      <c r="L150" s="56">
        <f t="shared" si="24"/>
        <v>0</v>
      </c>
      <c r="M150" s="73"/>
      <c r="N150" s="74"/>
      <c r="O150" s="73"/>
      <c r="P150" s="74"/>
      <c r="Q150" s="75"/>
      <c r="R150" s="76"/>
      <c r="S150" s="75"/>
      <c r="T150" s="76"/>
      <c r="U150" s="55">
        <f t="shared" si="25"/>
        <v>0</v>
      </c>
      <c r="V150" s="61">
        <f t="shared" si="25"/>
        <v>0</v>
      </c>
      <c r="W150" s="62">
        <f t="shared" si="26"/>
        <v>0</v>
      </c>
      <c r="X150" s="63">
        <f t="shared" si="27"/>
        <v>0</v>
      </c>
      <c r="Y150" s="64">
        <f t="shared" si="28"/>
        <v>0</v>
      </c>
      <c r="Z150" s="65"/>
    </row>
    <row r="151" spans="1:26" ht="153.75" customHeight="1" x14ac:dyDescent="0.25">
      <c r="A151" s="66">
        <v>11</v>
      </c>
      <c r="B151" s="67" t="s">
        <v>31</v>
      </c>
      <c r="C151" s="126"/>
      <c r="D151" s="128"/>
      <c r="E151" s="68">
        <v>0</v>
      </c>
      <c r="F151" s="69">
        <v>0</v>
      </c>
      <c r="G151" s="70">
        <v>0</v>
      </c>
      <c r="H151" s="71">
        <v>0</v>
      </c>
      <c r="I151" s="70">
        <v>1</v>
      </c>
      <c r="J151" s="72">
        <v>50000</v>
      </c>
      <c r="K151" s="55">
        <f t="shared" si="24"/>
        <v>1</v>
      </c>
      <c r="L151" s="56">
        <f t="shared" si="24"/>
        <v>50000</v>
      </c>
      <c r="M151" s="73">
        <v>0</v>
      </c>
      <c r="N151" s="74">
        <v>0</v>
      </c>
      <c r="O151" s="73">
        <v>0</v>
      </c>
      <c r="P151" s="74">
        <v>0</v>
      </c>
      <c r="Q151" s="75">
        <v>0</v>
      </c>
      <c r="R151" s="76">
        <v>0</v>
      </c>
      <c r="S151" s="75">
        <v>1</v>
      </c>
      <c r="T151" s="76">
        <v>53000</v>
      </c>
      <c r="U151" s="55">
        <f t="shared" si="25"/>
        <v>1</v>
      </c>
      <c r="V151" s="61">
        <f t="shared" si="25"/>
        <v>53000</v>
      </c>
      <c r="W151" s="62">
        <f t="shared" si="26"/>
        <v>0</v>
      </c>
      <c r="X151" s="63">
        <f t="shared" si="27"/>
        <v>1.06</v>
      </c>
      <c r="Y151" s="64">
        <f t="shared" si="28"/>
        <v>1.06</v>
      </c>
      <c r="Z151" s="65"/>
    </row>
    <row r="152" spans="1:26" ht="87" customHeight="1" x14ac:dyDescent="0.25">
      <c r="A152" s="66">
        <v>12</v>
      </c>
      <c r="B152" s="67" t="s">
        <v>40</v>
      </c>
      <c r="C152" s="126"/>
      <c r="D152" s="128"/>
      <c r="E152" s="68"/>
      <c r="F152" s="69"/>
      <c r="G152" s="70"/>
      <c r="H152" s="71"/>
      <c r="I152" s="70"/>
      <c r="J152" s="72"/>
      <c r="K152" s="55">
        <f t="shared" si="24"/>
        <v>0</v>
      </c>
      <c r="L152" s="56">
        <f t="shared" si="24"/>
        <v>0</v>
      </c>
      <c r="M152" s="73"/>
      <c r="N152" s="74"/>
      <c r="O152" s="73"/>
      <c r="P152" s="74"/>
      <c r="Q152" s="75"/>
      <c r="R152" s="76"/>
      <c r="S152" s="75"/>
      <c r="T152" s="76"/>
      <c r="U152" s="55">
        <f t="shared" si="25"/>
        <v>0</v>
      </c>
      <c r="V152" s="61">
        <f t="shared" si="25"/>
        <v>0</v>
      </c>
      <c r="W152" s="62">
        <f t="shared" si="26"/>
        <v>0</v>
      </c>
      <c r="X152" s="63">
        <f t="shared" si="27"/>
        <v>0</v>
      </c>
      <c r="Y152" s="64">
        <f t="shared" si="28"/>
        <v>0</v>
      </c>
      <c r="Z152" s="65"/>
    </row>
    <row r="153" spans="1:26" ht="62.25" customHeight="1" thickBot="1" x14ac:dyDescent="0.3">
      <c r="A153" s="77">
        <v>13</v>
      </c>
      <c r="B153" s="78" t="s">
        <v>32</v>
      </c>
      <c r="C153" s="127"/>
      <c r="D153" s="129"/>
      <c r="E153" s="79">
        <v>0</v>
      </c>
      <c r="F153" s="80">
        <v>0</v>
      </c>
      <c r="G153" s="81">
        <v>0</v>
      </c>
      <c r="H153" s="82">
        <v>0</v>
      </c>
      <c r="I153" s="81">
        <v>2</v>
      </c>
      <c r="J153" s="83">
        <v>100000</v>
      </c>
      <c r="K153" s="84">
        <f t="shared" si="24"/>
        <v>2</v>
      </c>
      <c r="L153" s="85">
        <f t="shared" si="24"/>
        <v>100000</v>
      </c>
      <c r="M153" s="86">
        <v>0</v>
      </c>
      <c r="N153" s="87">
        <v>0</v>
      </c>
      <c r="O153" s="86">
        <v>1</v>
      </c>
      <c r="P153" s="87">
        <v>13655.5</v>
      </c>
      <c r="Q153" s="88">
        <v>0</v>
      </c>
      <c r="R153" s="89">
        <v>0</v>
      </c>
      <c r="S153" s="88">
        <v>1</v>
      </c>
      <c r="T153" s="89">
        <v>34896</v>
      </c>
      <c r="U153" s="55">
        <f t="shared" si="25"/>
        <v>1</v>
      </c>
      <c r="V153" s="61">
        <f t="shared" si="25"/>
        <v>34896</v>
      </c>
      <c r="W153" s="62">
        <f t="shared" si="26"/>
        <v>0</v>
      </c>
      <c r="X153" s="63">
        <f t="shared" si="27"/>
        <v>0.48551499999999997</v>
      </c>
      <c r="Y153" s="64">
        <f t="shared" si="28"/>
        <v>0.48551499999999997</v>
      </c>
      <c r="Z153" s="65"/>
    </row>
    <row r="154" spans="1:26" ht="29.25" customHeight="1" thickBot="1" x14ac:dyDescent="0.3">
      <c r="A154" s="164" t="s">
        <v>100</v>
      </c>
      <c r="B154" s="165"/>
      <c r="C154" s="90">
        <f>C141</f>
        <v>777684.84</v>
      </c>
      <c r="D154" s="90">
        <f>D141</f>
        <v>126586.70000000007</v>
      </c>
      <c r="E154" s="91">
        <f>SUM(E141:E153)</f>
        <v>14</v>
      </c>
      <c r="F154" s="92">
        <f>SUM(F141:F153)</f>
        <v>770179.84</v>
      </c>
      <c r="G154" s="91">
        <f>SUM(G141:G153)</f>
        <v>10</v>
      </c>
      <c r="H154" s="92">
        <f>SUM(H141:H153)</f>
        <v>492684.83999999997</v>
      </c>
      <c r="I154" s="91">
        <f t="shared" ref="I154:V154" si="29">SUM(I141:I153)</f>
        <v>11</v>
      </c>
      <c r="J154" s="92">
        <f t="shared" si="29"/>
        <v>285000</v>
      </c>
      <c r="K154" s="91">
        <f t="shared" si="29"/>
        <v>21</v>
      </c>
      <c r="L154" s="92">
        <f t="shared" si="29"/>
        <v>777684.84</v>
      </c>
      <c r="M154" s="91">
        <f t="shared" si="29"/>
        <v>0</v>
      </c>
      <c r="N154" s="93">
        <f t="shared" si="29"/>
        <v>0</v>
      </c>
      <c r="O154" s="94">
        <f t="shared" si="29"/>
        <v>1</v>
      </c>
      <c r="P154" s="95">
        <f t="shared" si="29"/>
        <v>13655.5</v>
      </c>
      <c r="Q154" s="94">
        <f t="shared" si="29"/>
        <v>9</v>
      </c>
      <c r="R154" s="96">
        <f t="shared" si="29"/>
        <v>459947.1</v>
      </c>
      <c r="S154" s="94">
        <f t="shared" si="29"/>
        <v>10</v>
      </c>
      <c r="T154" s="96">
        <f t="shared" si="29"/>
        <v>191151.04</v>
      </c>
      <c r="U154" s="94">
        <f t="shared" si="29"/>
        <v>19</v>
      </c>
      <c r="V154" s="96">
        <f t="shared" si="29"/>
        <v>651098.1399999999</v>
      </c>
      <c r="W154" s="97">
        <f>IFERROR(R154/H154,0)</f>
        <v>0.93355236990852009</v>
      </c>
      <c r="X154" s="98">
        <f t="shared" si="27"/>
        <v>0.71861943859649124</v>
      </c>
      <c r="Y154" s="98">
        <f t="shared" si="28"/>
        <v>0.85478539095605865</v>
      </c>
    </row>
    <row r="155" spans="1:26" ht="29.25" customHeight="1" thickBot="1" x14ac:dyDescent="0.45">
      <c r="A155" s="99"/>
      <c r="B155" s="99"/>
      <c r="C155" s="100"/>
      <c r="D155" s="100"/>
      <c r="E155" s="101"/>
      <c r="F155" s="100"/>
      <c r="G155" s="101"/>
      <c r="H155" s="102"/>
      <c r="I155" s="103"/>
      <c r="J155" s="102"/>
      <c r="K155" s="104"/>
      <c r="L155" s="102"/>
      <c r="M155" s="103"/>
      <c r="N155" s="102"/>
      <c r="O155" s="103"/>
      <c r="P155" s="102"/>
      <c r="Q155" s="103"/>
      <c r="R155" s="102"/>
      <c r="S155" s="103"/>
      <c r="T155" s="105" t="s">
        <v>101</v>
      </c>
      <c r="U155" s="106">
        <v>4.1475999999999997</v>
      </c>
      <c r="V155" s="107">
        <f>V154/U155</f>
        <v>156981.90278715402</v>
      </c>
      <c r="W155" s="108"/>
      <c r="X155" s="108"/>
      <c r="Y155" s="109"/>
    </row>
    <row r="156" spans="1:26" ht="15.75" thickTop="1" x14ac:dyDescent="0.25">
      <c r="A156" s="166" t="s">
        <v>102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8"/>
      <c r="P156" s="115"/>
      <c r="U156" s="20"/>
    </row>
    <row r="157" spans="1:26" ht="18.75" x14ac:dyDescent="0.3">
      <c r="A157" s="169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1"/>
      <c r="P157" s="115"/>
      <c r="T157" s="110"/>
      <c r="U157" s="20"/>
    </row>
    <row r="158" spans="1:26" ht="15.75" x14ac:dyDescent="0.25">
      <c r="A158" s="169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1"/>
      <c r="P158" s="115"/>
      <c r="S158" s="111"/>
      <c r="T158" s="112"/>
      <c r="U158" s="20"/>
    </row>
    <row r="159" spans="1:26" ht="15.75" x14ac:dyDescent="0.25">
      <c r="A159" s="169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1"/>
      <c r="P159" s="115"/>
      <c r="S159" s="111"/>
      <c r="T159" s="113"/>
      <c r="U159" s="20"/>
    </row>
    <row r="160" spans="1:26" ht="15.75" x14ac:dyDescent="0.25">
      <c r="A160" s="169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1"/>
      <c r="P160" s="115"/>
      <c r="S160" s="111"/>
      <c r="T160" s="113"/>
      <c r="U160" s="20"/>
    </row>
    <row r="161" spans="1:38" ht="15.75" x14ac:dyDescent="0.25">
      <c r="A161" s="169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1"/>
      <c r="P161" s="115"/>
      <c r="S161" s="111"/>
      <c r="T161" s="113"/>
      <c r="U161" s="20"/>
    </row>
    <row r="162" spans="1:38" ht="15.75" x14ac:dyDescent="0.25">
      <c r="A162" s="169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1"/>
      <c r="P162" s="115"/>
      <c r="S162" s="111"/>
      <c r="T162" s="114"/>
      <c r="U162" s="20"/>
    </row>
    <row r="163" spans="1:38" x14ac:dyDescent="0.25">
      <c r="A163" s="169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1"/>
      <c r="P163" s="115"/>
      <c r="U163" s="20"/>
    </row>
    <row r="164" spans="1:38" ht="15.75" thickBot="1" x14ac:dyDescent="0.3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4"/>
      <c r="P164" s="115"/>
      <c r="U164" s="20"/>
    </row>
    <row r="165" spans="1:38" ht="15.75" thickTop="1" x14ac:dyDescent="0.25">
      <c r="K165" s="20"/>
      <c r="U165" s="20"/>
    </row>
    <row r="168" spans="1:38" ht="26.25" x14ac:dyDescent="0.4">
      <c r="A168" s="23"/>
      <c r="B168" s="24" t="s">
        <v>107</v>
      </c>
      <c r="C168" s="25"/>
      <c r="D168" s="25"/>
      <c r="E168" s="25"/>
      <c r="F168" s="26"/>
      <c r="G168" s="25"/>
      <c r="H168" s="26"/>
      <c r="I168" s="27"/>
      <c r="J168" s="26"/>
      <c r="K168" s="27"/>
      <c r="L168" s="26"/>
      <c r="M168" s="27"/>
      <c r="N168" s="26"/>
      <c r="O168" s="25"/>
      <c r="P168" s="26"/>
      <c r="Q168" s="25"/>
      <c r="R168" s="26"/>
      <c r="S168" s="27"/>
      <c r="T168" s="26"/>
      <c r="U168" s="25"/>
      <c r="V168" s="26"/>
      <c r="W168" s="26"/>
      <c r="X168" s="27"/>
      <c r="Y168" s="26"/>
      <c r="Z168" s="26"/>
      <c r="AA168" s="27"/>
      <c r="AB168" s="25"/>
      <c r="AC168" s="25"/>
      <c r="AD168" s="25"/>
      <c r="AE168" s="25"/>
      <c r="AF168" s="25"/>
      <c r="AG168" s="27"/>
      <c r="AH168" s="25"/>
      <c r="AI168" s="25"/>
      <c r="AJ168" s="25"/>
      <c r="AK168" s="25"/>
      <c r="AL168" s="25"/>
    </row>
    <row r="169" spans="1:38" ht="15.75" thickBot="1" x14ac:dyDescent="0.3"/>
    <row r="170" spans="1:38" ht="52.5" customHeight="1" thickBot="1" x14ac:dyDescent="0.3">
      <c r="A170" s="146" t="s">
        <v>7</v>
      </c>
      <c r="B170" s="147"/>
      <c r="C170" s="150" t="s">
        <v>85</v>
      </c>
      <c r="D170" s="151"/>
      <c r="E170" s="152" t="s">
        <v>0</v>
      </c>
      <c r="F170" s="153"/>
      <c r="G170" s="154" t="s">
        <v>1</v>
      </c>
      <c r="H170" s="154"/>
      <c r="I170" s="154"/>
      <c r="J170" s="154"/>
      <c r="K170" s="154"/>
      <c r="L170" s="155"/>
      <c r="M170" s="156" t="s">
        <v>86</v>
      </c>
      <c r="N170" s="157"/>
      <c r="O170" s="157"/>
      <c r="P170" s="158"/>
      <c r="Q170" s="116" t="s">
        <v>87</v>
      </c>
      <c r="R170" s="159"/>
      <c r="S170" s="159"/>
      <c r="T170" s="159"/>
      <c r="U170" s="159"/>
      <c r="V170" s="117"/>
      <c r="W170" s="130" t="s">
        <v>88</v>
      </c>
      <c r="X170" s="131"/>
      <c r="Y170" s="122"/>
    </row>
    <row r="171" spans="1:38" ht="52.5" customHeight="1" thickBot="1" x14ac:dyDescent="0.3">
      <c r="A171" s="148"/>
      <c r="B171" s="149"/>
      <c r="C171" s="132" t="s">
        <v>89</v>
      </c>
      <c r="D171" s="134" t="s">
        <v>90</v>
      </c>
      <c r="E171" s="136" t="s">
        <v>10</v>
      </c>
      <c r="F171" s="136" t="s">
        <v>11</v>
      </c>
      <c r="G171" s="138" t="s">
        <v>12</v>
      </c>
      <c r="H171" s="140" t="s">
        <v>13</v>
      </c>
      <c r="I171" s="140" t="s">
        <v>14</v>
      </c>
      <c r="J171" s="142" t="s">
        <v>15</v>
      </c>
      <c r="K171" s="144" t="s">
        <v>2</v>
      </c>
      <c r="L171" s="145"/>
      <c r="M171" s="160" t="s">
        <v>91</v>
      </c>
      <c r="N171" s="161"/>
      <c r="O171" s="160" t="s">
        <v>92</v>
      </c>
      <c r="P171" s="161"/>
      <c r="Q171" s="162" t="s">
        <v>93</v>
      </c>
      <c r="R171" s="163"/>
      <c r="S171" s="159" t="s">
        <v>94</v>
      </c>
      <c r="T171" s="117"/>
      <c r="U171" s="116" t="s">
        <v>2</v>
      </c>
      <c r="V171" s="117"/>
      <c r="W171" s="118" t="s">
        <v>95</v>
      </c>
      <c r="X171" s="120" t="s">
        <v>96</v>
      </c>
      <c r="Y171" s="122" t="s">
        <v>97</v>
      </c>
    </row>
    <row r="172" spans="1:38" ht="139.5" customHeight="1" thickBot="1" x14ac:dyDescent="0.3">
      <c r="A172" s="148"/>
      <c r="B172" s="149"/>
      <c r="C172" s="133"/>
      <c r="D172" s="135"/>
      <c r="E172" s="137"/>
      <c r="F172" s="137"/>
      <c r="G172" s="139"/>
      <c r="H172" s="141"/>
      <c r="I172" s="141"/>
      <c r="J172" s="143"/>
      <c r="K172" s="28" t="s">
        <v>16</v>
      </c>
      <c r="L172" s="29" t="s">
        <v>17</v>
      </c>
      <c r="M172" s="30" t="s">
        <v>18</v>
      </c>
      <c r="N172" s="31" t="s">
        <v>19</v>
      </c>
      <c r="O172" s="30" t="s">
        <v>20</v>
      </c>
      <c r="P172" s="31" t="s">
        <v>21</v>
      </c>
      <c r="Q172" s="32" t="s">
        <v>12</v>
      </c>
      <c r="R172" s="33" t="s">
        <v>13</v>
      </c>
      <c r="S172" s="34" t="s">
        <v>22</v>
      </c>
      <c r="T172" s="35" t="s">
        <v>23</v>
      </c>
      <c r="U172" s="36" t="s">
        <v>24</v>
      </c>
      <c r="V172" s="37" t="s">
        <v>25</v>
      </c>
      <c r="W172" s="119"/>
      <c r="X172" s="121"/>
      <c r="Y172" s="123"/>
    </row>
    <row r="173" spans="1:38" ht="38.25" customHeight="1" thickBot="1" x14ac:dyDescent="0.3">
      <c r="A173" s="124">
        <v>1</v>
      </c>
      <c r="B173" s="125"/>
      <c r="C173" s="38">
        <v>2</v>
      </c>
      <c r="D173" s="39">
        <v>3</v>
      </c>
      <c r="E173" s="40">
        <v>4</v>
      </c>
      <c r="F173" s="41">
        <v>5</v>
      </c>
      <c r="G173" s="42">
        <v>6</v>
      </c>
      <c r="H173" s="43">
        <v>7</v>
      </c>
      <c r="I173" s="43">
        <v>8</v>
      </c>
      <c r="J173" s="43">
        <v>9</v>
      </c>
      <c r="K173" s="43">
        <v>10</v>
      </c>
      <c r="L173" s="43">
        <v>11</v>
      </c>
      <c r="M173" s="44">
        <v>12</v>
      </c>
      <c r="N173" s="44">
        <v>13</v>
      </c>
      <c r="O173" s="44">
        <v>14</v>
      </c>
      <c r="P173" s="44">
        <v>15</v>
      </c>
      <c r="Q173" s="45">
        <v>16</v>
      </c>
      <c r="R173" s="45">
        <v>17</v>
      </c>
      <c r="S173" s="45">
        <v>18</v>
      </c>
      <c r="T173" s="45">
        <v>19</v>
      </c>
      <c r="U173" s="45">
        <v>20</v>
      </c>
      <c r="V173" s="45">
        <v>21</v>
      </c>
      <c r="W173" s="46">
        <v>22</v>
      </c>
      <c r="X173" s="46">
        <v>23</v>
      </c>
      <c r="Y173" s="47">
        <v>24</v>
      </c>
    </row>
    <row r="174" spans="1:38" ht="108.75" customHeight="1" x14ac:dyDescent="0.25">
      <c r="A174" s="48">
        <v>1</v>
      </c>
      <c r="B174" s="49" t="s">
        <v>98</v>
      </c>
      <c r="C174" s="126">
        <f>L187</f>
        <v>1361462.4499999997</v>
      </c>
      <c r="D174" s="128">
        <f>C174-V187</f>
        <v>243746.28999999957</v>
      </c>
      <c r="E174" s="50"/>
      <c r="F174" s="51"/>
      <c r="G174" s="52"/>
      <c r="H174" s="53"/>
      <c r="I174" s="52"/>
      <c r="J174" s="54"/>
      <c r="K174" s="55">
        <f>G174+I174</f>
        <v>0</v>
      </c>
      <c r="L174" s="56">
        <f>H174+J174</f>
        <v>0</v>
      </c>
      <c r="M174" s="57"/>
      <c r="N174" s="58"/>
      <c r="O174" s="57"/>
      <c r="P174" s="58"/>
      <c r="Q174" s="59"/>
      <c r="R174" s="60"/>
      <c r="S174" s="59"/>
      <c r="T174" s="60"/>
      <c r="U174" s="55">
        <f>Q174+S174</f>
        <v>0</v>
      </c>
      <c r="V174" s="61">
        <f>R174+T174</f>
        <v>0</v>
      </c>
      <c r="W174" s="62">
        <f>IFERROR(R174/H174,0)</f>
        <v>0</v>
      </c>
      <c r="X174" s="63">
        <f>IFERROR((T174+P174)/J174,0)</f>
        <v>0</v>
      </c>
      <c r="Y174" s="64">
        <f>IFERROR((V174+P174)/L174,0)</f>
        <v>0</v>
      </c>
      <c r="Z174" s="65"/>
    </row>
    <row r="175" spans="1:38" ht="87" customHeight="1" x14ac:dyDescent="0.25">
      <c r="A175" s="66">
        <v>2</v>
      </c>
      <c r="B175" s="67" t="s">
        <v>44</v>
      </c>
      <c r="C175" s="126"/>
      <c r="D175" s="128"/>
      <c r="E175" s="68"/>
      <c r="F175" s="69"/>
      <c r="G175" s="70"/>
      <c r="H175" s="71"/>
      <c r="I175" s="70"/>
      <c r="J175" s="72"/>
      <c r="K175" s="55">
        <f t="shared" ref="K175:L186" si="30">G175+I175</f>
        <v>0</v>
      </c>
      <c r="L175" s="56">
        <f t="shared" si="30"/>
        <v>0</v>
      </c>
      <c r="M175" s="73"/>
      <c r="N175" s="74"/>
      <c r="O175" s="73"/>
      <c r="P175" s="74"/>
      <c r="Q175" s="75"/>
      <c r="R175" s="76"/>
      <c r="S175" s="75"/>
      <c r="T175" s="76"/>
      <c r="U175" s="55">
        <f t="shared" ref="U175:V186" si="31">Q175+S175</f>
        <v>0</v>
      </c>
      <c r="V175" s="61">
        <f>R175+T175</f>
        <v>0</v>
      </c>
      <c r="W175" s="62">
        <f t="shared" ref="W175:W186" si="32">IFERROR(R175/H175,0)</f>
        <v>0</v>
      </c>
      <c r="X175" s="63">
        <f t="shared" ref="X175:X187" si="33">IFERROR((T175+P175)/J175,0)</f>
        <v>0</v>
      </c>
      <c r="Y175" s="64">
        <f t="shared" ref="Y175:Y187" si="34">IFERROR((V175+P175)/L175,0)</f>
        <v>0</v>
      </c>
      <c r="Z175" s="65"/>
    </row>
    <row r="176" spans="1:38" ht="85.5" customHeight="1" x14ac:dyDescent="0.25">
      <c r="A176" s="66">
        <v>3</v>
      </c>
      <c r="B176" s="67" t="s">
        <v>35</v>
      </c>
      <c r="C176" s="126"/>
      <c r="D176" s="128"/>
      <c r="E176" s="68"/>
      <c r="F176" s="69"/>
      <c r="G176" s="70"/>
      <c r="H176" s="71"/>
      <c r="I176" s="70"/>
      <c r="J176" s="72"/>
      <c r="K176" s="55">
        <f t="shared" si="30"/>
        <v>0</v>
      </c>
      <c r="L176" s="56">
        <f t="shared" si="30"/>
        <v>0</v>
      </c>
      <c r="M176" s="73"/>
      <c r="N176" s="74"/>
      <c r="O176" s="73"/>
      <c r="P176" s="74"/>
      <c r="Q176" s="75"/>
      <c r="R176" s="76"/>
      <c r="S176" s="75"/>
      <c r="T176" s="76"/>
      <c r="U176" s="55">
        <f t="shared" si="31"/>
        <v>0</v>
      </c>
      <c r="V176" s="61">
        <f t="shared" si="31"/>
        <v>0</v>
      </c>
      <c r="W176" s="62">
        <f t="shared" si="32"/>
        <v>0</v>
      </c>
      <c r="X176" s="63">
        <f t="shared" si="33"/>
        <v>0</v>
      </c>
      <c r="Y176" s="64">
        <f t="shared" si="34"/>
        <v>0</v>
      </c>
      <c r="Z176" s="65"/>
    </row>
    <row r="177" spans="1:26" ht="137.25" customHeight="1" x14ac:dyDescent="0.25">
      <c r="A177" s="66">
        <v>4</v>
      </c>
      <c r="B177" s="67" t="s">
        <v>37</v>
      </c>
      <c r="C177" s="126"/>
      <c r="D177" s="128"/>
      <c r="E177" s="68">
        <v>1</v>
      </c>
      <c r="F177" s="69">
        <v>54766.01</v>
      </c>
      <c r="G177" s="70">
        <v>0</v>
      </c>
      <c r="H177" s="71">
        <v>0</v>
      </c>
      <c r="I177" s="70">
        <v>2</v>
      </c>
      <c r="J177" s="72">
        <v>177950</v>
      </c>
      <c r="K177" s="55">
        <f t="shared" si="30"/>
        <v>2</v>
      </c>
      <c r="L177" s="56">
        <f t="shared" si="30"/>
        <v>177950</v>
      </c>
      <c r="M177" s="73">
        <v>0</v>
      </c>
      <c r="N177" s="74">
        <v>0</v>
      </c>
      <c r="O177" s="73">
        <v>0</v>
      </c>
      <c r="P177" s="74">
        <v>0</v>
      </c>
      <c r="Q177" s="75">
        <v>0</v>
      </c>
      <c r="R177" s="76">
        <v>0</v>
      </c>
      <c r="S177" s="75">
        <v>2</v>
      </c>
      <c r="T177" s="76">
        <v>177916.4</v>
      </c>
      <c r="U177" s="55">
        <f t="shared" si="31"/>
        <v>2</v>
      </c>
      <c r="V177" s="61">
        <f t="shared" si="31"/>
        <v>177916.4</v>
      </c>
      <c r="W177" s="62">
        <f t="shared" si="32"/>
        <v>0</v>
      </c>
      <c r="X177" s="63">
        <f t="shared" si="33"/>
        <v>0.99981118291654958</v>
      </c>
      <c r="Y177" s="64">
        <f t="shared" si="34"/>
        <v>0.99981118291654958</v>
      </c>
      <c r="Z177" s="65"/>
    </row>
    <row r="178" spans="1:26" ht="171.75" customHeight="1" x14ac:dyDescent="0.25">
      <c r="A178" s="66">
        <v>5</v>
      </c>
      <c r="B178" s="67" t="s">
        <v>63</v>
      </c>
      <c r="C178" s="126"/>
      <c r="D178" s="128"/>
      <c r="E178" s="68"/>
      <c r="F178" s="69"/>
      <c r="G178" s="70"/>
      <c r="H178" s="71"/>
      <c r="I178" s="70"/>
      <c r="J178" s="72"/>
      <c r="K178" s="55">
        <f t="shared" si="30"/>
        <v>0</v>
      </c>
      <c r="L178" s="56">
        <f t="shared" si="30"/>
        <v>0</v>
      </c>
      <c r="M178" s="73"/>
      <c r="N178" s="74"/>
      <c r="O178" s="73"/>
      <c r="P178" s="74"/>
      <c r="Q178" s="75"/>
      <c r="R178" s="76"/>
      <c r="S178" s="75"/>
      <c r="T178" s="76"/>
      <c r="U178" s="55">
        <f t="shared" si="31"/>
        <v>0</v>
      </c>
      <c r="V178" s="61">
        <f t="shared" si="31"/>
        <v>0</v>
      </c>
      <c r="W178" s="62">
        <f t="shared" si="32"/>
        <v>0</v>
      </c>
      <c r="X178" s="63">
        <f t="shared" si="33"/>
        <v>0</v>
      </c>
      <c r="Y178" s="64">
        <f t="shared" si="34"/>
        <v>0</v>
      </c>
      <c r="Z178" s="65"/>
    </row>
    <row r="179" spans="1:26" ht="116.25" customHeight="1" x14ac:dyDescent="0.25">
      <c r="A179" s="66">
        <v>6</v>
      </c>
      <c r="B179" s="67" t="s">
        <v>26</v>
      </c>
      <c r="C179" s="126"/>
      <c r="D179" s="128"/>
      <c r="E179" s="68">
        <v>35</v>
      </c>
      <c r="F179" s="69">
        <v>2602193.67</v>
      </c>
      <c r="G179" s="70">
        <v>11</v>
      </c>
      <c r="H179" s="71">
        <v>946520.59</v>
      </c>
      <c r="I179" s="70">
        <v>0</v>
      </c>
      <c r="J179" s="72">
        <v>0</v>
      </c>
      <c r="K179" s="55">
        <f t="shared" si="30"/>
        <v>11</v>
      </c>
      <c r="L179" s="56">
        <f t="shared" si="30"/>
        <v>946520.59</v>
      </c>
      <c r="M179" s="73">
        <v>0</v>
      </c>
      <c r="N179" s="74">
        <v>0</v>
      </c>
      <c r="O179" s="73">
        <v>0</v>
      </c>
      <c r="P179" s="74">
        <v>0</v>
      </c>
      <c r="Q179" s="75">
        <v>10</v>
      </c>
      <c r="R179" s="76">
        <v>725129.66</v>
      </c>
      <c r="S179" s="75">
        <v>0</v>
      </c>
      <c r="T179" s="76">
        <v>0</v>
      </c>
      <c r="U179" s="55">
        <f t="shared" si="31"/>
        <v>10</v>
      </c>
      <c r="V179" s="61">
        <f t="shared" si="31"/>
        <v>725129.66</v>
      </c>
      <c r="W179" s="62">
        <f t="shared" si="32"/>
        <v>0.76610024933530507</v>
      </c>
      <c r="X179" s="63">
        <f t="shared" si="33"/>
        <v>0</v>
      </c>
      <c r="Y179" s="64">
        <f t="shared" si="34"/>
        <v>0.76610024933530507</v>
      </c>
      <c r="Z179" s="65"/>
    </row>
    <row r="180" spans="1:26" ht="65.25" customHeight="1" x14ac:dyDescent="0.25">
      <c r="A180" s="66">
        <v>7</v>
      </c>
      <c r="B180" s="67" t="s">
        <v>46</v>
      </c>
      <c r="C180" s="126"/>
      <c r="D180" s="128"/>
      <c r="E180" s="68"/>
      <c r="F180" s="69"/>
      <c r="G180" s="70"/>
      <c r="H180" s="71"/>
      <c r="I180" s="70"/>
      <c r="J180" s="72"/>
      <c r="K180" s="55">
        <f t="shared" si="30"/>
        <v>0</v>
      </c>
      <c r="L180" s="56">
        <f t="shared" si="30"/>
        <v>0</v>
      </c>
      <c r="M180" s="73"/>
      <c r="N180" s="74"/>
      <c r="O180" s="73"/>
      <c r="P180" s="74"/>
      <c r="Q180" s="75"/>
      <c r="R180" s="76"/>
      <c r="S180" s="75"/>
      <c r="T180" s="76"/>
      <c r="U180" s="55">
        <f t="shared" si="31"/>
        <v>0</v>
      </c>
      <c r="V180" s="61">
        <f t="shared" si="31"/>
        <v>0</v>
      </c>
      <c r="W180" s="62">
        <f t="shared" si="32"/>
        <v>0</v>
      </c>
      <c r="X180" s="63">
        <f t="shared" si="33"/>
        <v>0</v>
      </c>
      <c r="Y180" s="64">
        <f t="shared" si="34"/>
        <v>0</v>
      </c>
      <c r="Z180" s="65"/>
    </row>
    <row r="181" spans="1:26" ht="59.25" customHeight="1" x14ac:dyDescent="0.25">
      <c r="A181" s="66">
        <v>8</v>
      </c>
      <c r="B181" s="67" t="s">
        <v>99</v>
      </c>
      <c r="C181" s="126"/>
      <c r="D181" s="128"/>
      <c r="E181" s="68"/>
      <c r="F181" s="69"/>
      <c r="G181" s="70"/>
      <c r="H181" s="71"/>
      <c r="I181" s="70">
        <v>4</v>
      </c>
      <c r="J181" s="72">
        <v>56550</v>
      </c>
      <c r="K181" s="55">
        <f t="shared" si="30"/>
        <v>4</v>
      </c>
      <c r="L181" s="56">
        <f t="shared" si="30"/>
        <v>56550</v>
      </c>
      <c r="M181" s="73"/>
      <c r="N181" s="74"/>
      <c r="O181" s="73">
        <v>0</v>
      </c>
      <c r="P181" s="74">
        <v>0</v>
      </c>
      <c r="Q181" s="75"/>
      <c r="R181" s="76"/>
      <c r="S181" s="75">
        <v>4</v>
      </c>
      <c r="T181" s="76">
        <v>47170.1</v>
      </c>
      <c r="U181" s="55">
        <f t="shared" si="31"/>
        <v>4</v>
      </c>
      <c r="V181" s="61">
        <f t="shared" si="31"/>
        <v>47170.1</v>
      </c>
      <c r="W181" s="62">
        <f t="shared" si="32"/>
        <v>0</v>
      </c>
      <c r="X181" s="63">
        <f t="shared" si="33"/>
        <v>0.83413085764809902</v>
      </c>
      <c r="Y181" s="64">
        <f t="shared" si="34"/>
        <v>0.83413085764809902</v>
      </c>
      <c r="Z181" s="65"/>
    </row>
    <row r="182" spans="1:26" ht="71.25" customHeight="1" x14ac:dyDescent="0.25">
      <c r="A182" s="66">
        <v>9</v>
      </c>
      <c r="B182" s="67" t="s">
        <v>29</v>
      </c>
      <c r="C182" s="126"/>
      <c r="D182" s="128"/>
      <c r="E182" s="68">
        <v>1</v>
      </c>
      <c r="F182" s="69">
        <v>180441.86</v>
      </c>
      <c r="G182" s="70">
        <v>1</v>
      </c>
      <c r="H182" s="71">
        <v>180441.86</v>
      </c>
      <c r="I182" s="70">
        <v>0</v>
      </c>
      <c r="J182" s="72">
        <v>0</v>
      </c>
      <c r="K182" s="55">
        <f t="shared" si="30"/>
        <v>1</v>
      </c>
      <c r="L182" s="56">
        <f t="shared" si="30"/>
        <v>180441.86</v>
      </c>
      <c r="M182" s="73">
        <v>0</v>
      </c>
      <c r="N182" s="74">
        <v>0</v>
      </c>
      <c r="O182" s="73">
        <v>0</v>
      </c>
      <c r="P182" s="74">
        <v>0</v>
      </c>
      <c r="Q182" s="75">
        <v>1</v>
      </c>
      <c r="R182" s="76">
        <v>167500</v>
      </c>
      <c r="S182" s="75">
        <v>0</v>
      </c>
      <c r="T182" s="76">
        <v>0</v>
      </c>
      <c r="U182" s="55">
        <f t="shared" si="31"/>
        <v>1</v>
      </c>
      <c r="V182" s="61">
        <f t="shared" si="31"/>
        <v>167500</v>
      </c>
      <c r="W182" s="62">
        <f t="shared" si="32"/>
        <v>0.92827684219171769</v>
      </c>
      <c r="X182" s="63">
        <f t="shared" si="33"/>
        <v>0</v>
      </c>
      <c r="Y182" s="64">
        <f t="shared" si="34"/>
        <v>0.92827684219171769</v>
      </c>
      <c r="Z182" s="65"/>
    </row>
    <row r="183" spans="1:26" ht="92.25" customHeight="1" x14ac:dyDescent="0.25">
      <c r="A183" s="66">
        <v>10</v>
      </c>
      <c r="B183" s="67" t="s">
        <v>30</v>
      </c>
      <c r="C183" s="126"/>
      <c r="D183" s="128"/>
      <c r="E183" s="68"/>
      <c r="F183" s="69"/>
      <c r="G183" s="70"/>
      <c r="H183" s="71"/>
      <c r="I183" s="70"/>
      <c r="J183" s="72"/>
      <c r="K183" s="55">
        <f t="shared" si="30"/>
        <v>0</v>
      </c>
      <c r="L183" s="56">
        <f t="shared" si="30"/>
        <v>0</v>
      </c>
      <c r="M183" s="73"/>
      <c r="N183" s="74"/>
      <c r="O183" s="73"/>
      <c r="P183" s="74"/>
      <c r="Q183" s="75"/>
      <c r="R183" s="76"/>
      <c r="S183" s="75"/>
      <c r="T183" s="76"/>
      <c r="U183" s="55">
        <f t="shared" si="31"/>
        <v>0</v>
      </c>
      <c r="V183" s="61">
        <f t="shared" si="31"/>
        <v>0</v>
      </c>
      <c r="W183" s="62">
        <f t="shared" si="32"/>
        <v>0</v>
      </c>
      <c r="X183" s="63">
        <f t="shared" si="33"/>
        <v>0</v>
      </c>
      <c r="Y183" s="64">
        <f t="shared" si="34"/>
        <v>0</v>
      </c>
      <c r="Z183" s="65"/>
    </row>
    <row r="184" spans="1:26" ht="153.75" customHeight="1" x14ac:dyDescent="0.25">
      <c r="A184" s="66">
        <v>11</v>
      </c>
      <c r="B184" s="67" t="s">
        <v>31</v>
      </c>
      <c r="C184" s="126"/>
      <c r="D184" s="128"/>
      <c r="E184" s="68"/>
      <c r="F184" s="69"/>
      <c r="G184" s="70"/>
      <c r="H184" s="71"/>
      <c r="I184" s="70"/>
      <c r="J184" s="72"/>
      <c r="K184" s="55">
        <f t="shared" si="30"/>
        <v>0</v>
      </c>
      <c r="L184" s="56">
        <f t="shared" si="30"/>
        <v>0</v>
      </c>
      <c r="M184" s="73"/>
      <c r="N184" s="74"/>
      <c r="O184" s="73"/>
      <c r="P184" s="74"/>
      <c r="Q184" s="75"/>
      <c r="R184" s="76"/>
      <c r="S184" s="75"/>
      <c r="T184" s="76"/>
      <c r="U184" s="55">
        <f t="shared" si="31"/>
        <v>0</v>
      </c>
      <c r="V184" s="61">
        <f t="shared" si="31"/>
        <v>0</v>
      </c>
      <c r="W184" s="62">
        <f t="shared" si="32"/>
        <v>0</v>
      </c>
      <c r="X184" s="63">
        <f t="shared" si="33"/>
        <v>0</v>
      </c>
      <c r="Y184" s="64">
        <f t="shared" si="34"/>
        <v>0</v>
      </c>
      <c r="Z184" s="65"/>
    </row>
    <row r="185" spans="1:26" ht="87" customHeight="1" x14ac:dyDescent="0.25">
      <c r="A185" s="66">
        <v>12</v>
      </c>
      <c r="B185" s="67" t="s">
        <v>40</v>
      </c>
      <c r="C185" s="126"/>
      <c r="D185" s="128"/>
      <c r="E185" s="68">
        <v>2</v>
      </c>
      <c r="F185" s="69">
        <v>48381</v>
      </c>
      <c r="G185" s="70">
        <v>0</v>
      </c>
      <c r="H185" s="71">
        <v>0</v>
      </c>
      <c r="I185" s="70">
        <v>0</v>
      </c>
      <c r="J185" s="72">
        <v>0</v>
      </c>
      <c r="K185" s="55">
        <f t="shared" si="30"/>
        <v>0</v>
      </c>
      <c r="L185" s="56">
        <f t="shared" si="30"/>
        <v>0</v>
      </c>
      <c r="M185" s="73">
        <v>0</v>
      </c>
      <c r="N185" s="74">
        <v>0</v>
      </c>
      <c r="O185" s="73">
        <v>0</v>
      </c>
      <c r="P185" s="74">
        <v>0</v>
      </c>
      <c r="Q185" s="75">
        <v>0</v>
      </c>
      <c r="R185" s="76">
        <v>0</v>
      </c>
      <c r="S185" s="75">
        <v>0</v>
      </c>
      <c r="T185" s="76">
        <v>0</v>
      </c>
      <c r="U185" s="55">
        <f t="shared" si="31"/>
        <v>0</v>
      </c>
      <c r="V185" s="61">
        <f t="shared" si="31"/>
        <v>0</v>
      </c>
      <c r="W185" s="62">
        <f t="shared" si="32"/>
        <v>0</v>
      </c>
      <c r="X185" s="63">
        <f t="shared" si="33"/>
        <v>0</v>
      </c>
      <c r="Y185" s="64">
        <f t="shared" si="34"/>
        <v>0</v>
      </c>
      <c r="Z185" s="65"/>
    </row>
    <row r="186" spans="1:26" ht="62.25" customHeight="1" thickBot="1" x14ac:dyDescent="0.3">
      <c r="A186" s="77">
        <v>13</v>
      </c>
      <c r="B186" s="78" t="s">
        <v>32</v>
      </c>
      <c r="C186" s="127"/>
      <c r="D186" s="129"/>
      <c r="E186" s="79"/>
      <c r="F186" s="80"/>
      <c r="G186" s="81"/>
      <c r="H186" s="82"/>
      <c r="I186" s="81"/>
      <c r="J186" s="83"/>
      <c r="K186" s="84">
        <f t="shared" si="30"/>
        <v>0</v>
      </c>
      <c r="L186" s="85">
        <f t="shared" si="30"/>
        <v>0</v>
      </c>
      <c r="M186" s="86"/>
      <c r="N186" s="87"/>
      <c r="O186" s="86"/>
      <c r="P186" s="87"/>
      <c r="Q186" s="88"/>
      <c r="R186" s="89"/>
      <c r="S186" s="88"/>
      <c r="T186" s="89"/>
      <c r="U186" s="55">
        <f t="shared" si="31"/>
        <v>0</v>
      </c>
      <c r="V186" s="61">
        <f t="shared" si="31"/>
        <v>0</v>
      </c>
      <c r="W186" s="62">
        <f t="shared" si="32"/>
        <v>0</v>
      </c>
      <c r="X186" s="63">
        <f t="shared" si="33"/>
        <v>0</v>
      </c>
      <c r="Y186" s="64">
        <f t="shared" si="34"/>
        <v>0</v>
      </c>
      <c r="Z186" s="65"/>
    </row>
    <row r="187" spans="1:26" ht="29.25" customHeight="1" thickBot="1" x14ac:dyDescent="0.3">
      <c r="A187" s="164" t="s">
        <v>100</v>
      </c>
      <c r="B187" s="165"/>
      <c r="C187" s="90">
        <f>C174</f>
        <v>1361462.4499999997</v>
      </c>
      <c r="D187" s="90">
        <f>D174</f>
        <v>243746.28999999957</v>
      </c>
      <c r="E187" s="91">
        <f>SUM(E174:E186)</f>
        <v>39</v>
      </c>
      <c r="F187" s="92">
        <f>SUM(F174:F186)</f>
        <v>2885782.5399999996</v>
      </c>
      <c r="G187" s="91">
        <f>SUM(G174:G186)</f>
        <v>12</v>
      </c>
      <c r="H187" s="92">
        <f>SUM(H174:H186)</f>
        <v>1126962.45</v>
      </c>
      <c r="I187" s="91">
        <f t="shared" ref="I187:V187" si="35">SUM(I174:I186)</f>
        <v>6</v>
      </c>
      <c r="J187" s="92">
        <f t="shared" si="35"/>
        <v>234500</v>
      </c>
      <c r="K187" s="91">
        <f t="shared" si="35"/>
        <v>18</v>
      </c>
      <c r="L187" s="92">
        <f t="shared" si="35"/>
        <v>1361462.4499999997</v>
      </c>
      <c r="M187" s="91">
        <f t="shared" si="35"/>
        <v>0</v>
      </c>
      <c r="N187" s="93">
        <f t="shared" si="35"/>
        <v>0</v>
      </c>
      <c r="O187" s="94">
        <f t="shared" si="35"/>
        <v>0</v>
      </c>
      <c r="P187" s="95">
        <f t="shared" si="35"/>
        <v>0</v>
      </c>
      <c r="Q187" s="94">
        <f t="shared" si="35"/>
        <v>11</v>
      </c>
      <c r="R187" s="96">
        <f t="shared" si="35"/>
        <v>892629.66</v>
      </c>
      <c r="S187" s="94">
        <f t="shared" si="35"/>
        <v>6</v>
      </c>
      <c r="T187" s="96">
        <f t="shared" si="35"/>
        <v>225086.5</v>
      </c>
      <c r="U187" s="94">
        <f t="shared" si="35"/>
        <v>17</v>
      </c>
      <c r="V187" s="96">
        <f t="shared" si="35"/>
        <v>1117716.1600000001</v>
      </c>
      <c r="W187" s="97">
        <f>IFERROR(R187/H187,0)</f>
        <v>0.79206690515731026</v>
      </c>
      <c r="X187" s="98">
        <f t="shared" si="33"/>
        <v>0.95985714285714285</v>
      </c>
      <c r="Y187" s="98">
        <f t="shared" si="34"/>
        <v>0.82096730614935465</v>
      </c>
    </row>
    <row r="188" spans="1:26" ht="29.25" customHeight="1" thickBot="1" x14ac:dyDescent="0.45">
      <c r="A188" s="99"/>
      <c r="B188" s="99"/>
      <c r="C188" s="100"/>
      <c r="D188" s="100"/>
      <c r="E188" s="101"/>
      <c r="F188" s="100"/>
      <c r="G188" s="101"/>
      <c r="H188" s="102"/>
      <c r="I188" s="103"/>
      <c r="J188" s="102"/>
      <c r="K188" s="104"/>
      <c r="L188" s="102"/>
      <c r="M188" s="103"/>
      <c r="N188" s="102"/>
      <c r="O188" s="103"/>
      <c r="P188" s="102"/>
      <c r="Q188" s="103"/>
      <c r="R188" s="102"/>
      <c r="S188" s="103"/>
      <c r="T188" s="105" t="s">
        <v>101</v>
      </c>
      <c r="U188" s="106">
        <v>4.1475999999999997</v>
      </c>
      <c r="V188" s="107">
        <f>V187/U188</f>
        <v>269485.04195197229</v>
      </c>
      <c r="W188" s="108"/>
      <c r="X188" s="108"/>
      <c r="Y188" s="109"/>
    </row>
    <row r="189" spans="1:26" ht="15.75" thickTop="1" x14ac:dyDescent="0.25">
      <c r="A189" s="166" t="s">
        <v>102</v>
      </c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8"/>
      <c r="P189" s="115"/>
      <c r="U189" s="20"/>
    </row>
    <row r="190" spans="1:26" ht="18.75" x14ac:dyDescent="0.3">
      <c r="A190" s="169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1"/>
      <c r="P190" s="115"/>
      <c r="T190" s="110"/>
      <c r="U190" s="20"/>
    </row>
    <row r="191" spans="1:26" ht="15.75" x14ac:dyDescent="0.25">
      <c r="A191" s="169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1"/>
      <c r="P191" s="115"/>
      <c r="S191" s="111"/>
      <c r="T191" s="112"/>
      <c r="U191" s="20"/>
    </row>
    <row r="192" spans="1:26" ht="15.75" x14ac:dyDescent="0.25">
      <c r="A192" s="169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1"/>
      <c r="P192" s="115"/>
      <c r="S192" s="111"/>
      <c r="T192" s="113"/>
      <c r="U192" s="20"/>
    </row>
    <row r="193" spans="1:38" ht="15.75" x14ac:dyDescent="0.25">
      <c r="A193" s="169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1"/>
      <c r="P193" s="115"/>
      <c r="S193" s="111"/>
      <c r="T193" s="113"/>
      <c r="U193" s="20"/>
    </row>
    <row r="194" spans="1:38" ht="15.75" x14ac:dyDescent="0.25">
      <c r="A194" s="169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1"/>
      <c r="P194" s="115"/>
      <c r="S194" s="111"/>
      <c r="T194" s="113"/>
      <c r="U194" s="20"/>
    </row>
    <row r="195" spans="1:38" ht="15.75" x14ac:dyDescent="0.25">
      <c r="A195" s="169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1"/>
      <c r="P195" s="115"/>
      <c r="S195" s="111"/>
      <c r="T195" s="114"/>
      <c r="U195" s="20"/>
    </row>
    <row r="196" spans="1:38" x14ac:dyDescent="0.25">
      <c r="A196" s="169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1"/>
      <c r="P196" s="115"/>
      <c r="U196" s="20"/>
    </row>
    <row r="197" spans="1:38" ht="15.75" thickBot="1" x14ac:dyDescent="0.3">
      <c r="A197" s="172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4"/>
      <c r="P197" s="115"/>
      <c r="U197" s="20"/>
    </row>
    <row r="198" spans="1:38" ht="15.75" thickTop="1" x14ac:dyDescent="0.25">
      <c r="K198" s="20"/>
      <c r="U198" s="20"/>
    </row>
    <row r="201" spans="1:38" ht="26.25" x14ac:dyDescent="0.4">
      <c r="A201" s="23"/>
      <c r="B201" s="24" t="s">
        <v>108</v>
      </c>
      <c r="C201" s="25"/>
      <c r="D201" s="25"/>
      <c r="E201" s="25"/>
      <c r="F201" s="26"/>
      <c r="G201" s="25"/>
      <c r="H201" s="26"/>
      <c r="I201" s="27"/>
      <c r="J201" s="26"/>
      <c r="K201" s="27"/>
      <c r="L201" s="26"/>
      <c r="M201" s="27"/>
      <c r="N201" s="26"/>
      <c r="O201" s="25"/>
      <c r="P201" s="26"/>
      <c r="Q201" s="25"/>
      <c r="R201" s="26"/>
      <c r="S201" s="27"/>
      <c r="T201" s="26"/>
      <c r="U201" s="25"/>
      <c r="V201" s="26"/>
      <c r="W201" s="26"/>
      <c r="X201" s="27"/>
      <c r="Y201" s="26"/>
      <c r="Z201" s="26"/>
      <c r="AA201" s="27"/>
      <c r="AB201" s="25"/>
      <c r="AC201" s="25"/>
      <c r="AD201" s="25"/>
      <c r="AE201" s="25"/>
      <c r="AF201" s="25"/>
      <c r="AG201" s="27"/>
      <c r="AH201" s="25"/>
      <c r="AI201" s="25"/>
      <c r="AJ201" s="25"/>
      <c r="AK201" s="25"/>
      <c r="AL201" s="25"/>
    </row>
    <row r="202" spans="1:38" ht="15.75" thickBot="1" x14ac:dyDescent="0.3"/>
    <row r="203" spans="1:38" ht="52.5" customHeight="1" thickBot="1" x14ac:dyDescent="0.3">
      <c r="A203" s="146" t="s">
        <v>7</v>
      </c>
      <c r="B203" s="147"/>
      <c r="C203" s="150" t="s">
        <v>85</v>
      </c>
      <c r="D203" s="151"/>
      <c r="E203" s="152" t="s">
        <v>0</v>
      </c>
      <c r="F203" s="153"/>
      <c r="G203" s="154" t="s">
        <v>1</v>
      </c>
      <c r="H203" s="154"/>
      <c r="I203" s="154"/>
      <c r="J203" s="154"/>
      <c r="K203" s="154"/>
      <c r="L203" s="155"/>
      <c r="M203" s="156" t="s">
        <v>86</v>
      </c>
      <c r="N203" s="157"/>
      <c r="O203" s="157"/>
      <c r="P203" s="158"/>
      <c r="Q203" s="116" t="s">
        <v>87</v>
      </c>
      <c r="R203" s="159"/>
      <c r="S203" s="159"/>
      <c r="T203" s="159"/>
      <c r="U203" s="159"/>
      <c r="V203" s="117"/>
      <c r="W203" s="130" t="s">
        <v>88</v>
      </c>
      <c r="X203" s="131"/>
      <c r="Y203" s="122"/>
    </row>
    <row r="204" spans="1:38" ht="52.5" customHeight="1" thickBot="1" x14ac:dyDescent="0.3">
      <c r="A204" s="148"/>
      <c r="B204" s="149"/>
      <c r="C204" s="132" t="s">
        <v>89</v>
      </c>
      <c r="D204" s="134" t="s">
        <v>90</v>
      </c>
      <c r="E204" s="136" t="s">
        <v>10</v>
      </c>
      <c r="F204" s="136" t="s">
        <v>11</v>
      </c>
      <c r="G204" s="138" t="s">
        <v>12</v>
      </c>
      <c r="H204" s="140" t="s">
        <v>13</v>
      </c>
      <c r="I204" s="140" t="s">
        <v>14</v>
      </c>
      <c r="J204" s="142" t="s">
        <v>15</v>
      </c>
      <c r="K204" s="144" t="s">
        <v>2</v>
      </c>
      <c r="L204" s="145"/>
      <c r="M204" s="160" t="s">
        <v>91</v>
      </c>
      <c r="N204" s="161"/>
      <c r="O204" s="160" t="s">
        <v>92</v>
      </c>
      <c r="P204" s="161"/>
      <c r="Q204" s="162" t="s">
        <v>93</v>
      </c>
      <c r="R204" s="163"/>
      <c r="S204" s="159" t="s">
        <v>94</v>
      </c>
      <c r="T204" s="117"/>
      <c r="U204" s="116" t="s">
        <v>2</v>
      </c>
      <c r="V204" s="117"/>
      <c r="W204" s="118" t="s">
        <v>95</v>
      </c>
      <c r="X204" s="120" t="s">
        <v>96</v>
      </c>
      <c r="Y204" s="122" t="s">
        <v>97</v>
      </c>
    </row>
    <row r="205" spans="1:38" ht="139.5" customHeight="1" thickBot="1" x14ac:dyDescent="0.3">
      <c r="A205" s="148"/>
      <c r="B205" s="149"/>
      <c r="C205" s="133"/>
      <c r="D205" s="135"/>
      <c r="E205" s="137"/>
      <c r="F205" s="137"/>
      <c r="G205" s="139"/>
      <c r="H205" s="141"/>
      <c r="I205" s="141"/>
      <c r="J205" s="143"/>
      <c r="K205" s="28" t="s">
        <v>16</v>
      </c>
      <c r="L205" s="29" t="s">
        <v>17</v>
      </c>
      <c r="M205" s="30" t="s">
        <v>18</v>
      </c>
      <c r="N205" s="31" t="s">
        <v>19</v>
      </c>
      <c r="O205" s="30" t="s">
        <v>20</v>
      </c>
      <c r="P205" s="31" t="s">
        <v>21</v>
      </c>
      <c r="Q205" s="32" t="s">
        <v>12</v>
      </c>
      <c r="R205" s="33" t="s">
        <v>13</v>
      </c>
      <c r="S205" s="34" t="s">
        <v>22</v>
      </c>
      <c r="T205" s="35" t="s">
        <v>23</v>
      </c>
      <c r="U205" s="36" t="s">
        <v>24</v>
      </c>
      <c r="V205" s="37" t="s">
        <v>25</v>
      </c>
      <c r="W205" s="119"/>
      <c r="X205" s="121"/>
      <c r="Y205" s="123"/>
    </row>
    <row r="206" spans="1:38" ht="38.25" customHeight="1" thickBot="1" x14ac:dyDescent="0.3">
      <c r="A206" s="124">
        <v>1</v>
      </c>
      <c r="B206" s="125"/>
      <c r="C206" s="38">
        <v>2</v>
      </c>
      <c r="D206" s="39">
        <v>3</v>
      </c>
      <c r="E206" s="40">
        <v>4</v>
      </c>
      <c r="F206" s="41">
        <v>5</v>
      </c>
      <c r="G206" s="42">
        <v>6</v>
      </c>
      <c r="H206" s="43">
        <v>7</v>
      </c>
      <c r="I206" s="43">
        <v>8</v>
      </c>
      <c r="J206" s="43">
        <v>9</v>
      </c>
      <c r="K206" s="43">
        <v>10</v>
      </c>
      <c r="L206" s="43">
        <v>11</v>
      </c>
      <c r="M206" s="44">
        <v>12</v>
      </c>
      <c r="N206" s="44">
        <v>13</v>
      </c>
      <c r="O206" s="44">
        <v>14</v>
      </c>
      <c r="P206" s="44">
        <v>15</v>
      </c>
      <c r="Q206" s="45">
        <v>16</v>
      </c>
      <c r="R206" s="45">
        <v>17</v>
      </c>
      <c r="S206" s="45">
        <v>18</v>
      </c>
      <c r="T206" s="45">
        <v>19</v>
      </c>
      <c r="U206" s="45">
        <v>20</v>
      </c>
      <c r="V206" s="45">
        <v>21</v>
      </c>
      <c r="W206" s="46">
        <v>22</v>
      </c>
      <c r="X206" s="46">
        <v>23</v>
      </c>
      <c r="Y206" s="47">
        <v>24</v>
      </c>
    </row>
    <row r="207" spans="1:38" ht="108.75" customHeight="1" x14ac:dyDescent="0.25">
      <c r="A207" s="48">
        <v>1</v>
      </c>
      <c r="B207" s="49" t="s">
        <v>98</v>
      </c>
      <c r="C207" s="126">
        <f>L220</f>
        <v>1404234.0999999999</v>
      </c>
      <c r="D207" s="128">
        <f>C207-V220</f>
        <v>154454.07999999984</v>
      </c>
      <c r="E207" s="50"/>
      <c r="F207" s="51"/>
      <c r="G207" s="52"/>
      <c r="H207" s="53"/>
      <c r="I207" s="52"/>
      <c r="J207" s="54"/>
      <c r="K207" s="55">
        <f>G207+I207</f>
        <v>0</v>
      </c>
      <c r="L207" s="56">
        <f>H207+J207</f>
        <v>0</v>
      </c>
      <c r="M207" s="57"/>
      <c r="N207" s="58"/>
      <c r="O207" s="57"/>
      <c r="P207" s="58"/>
      <c r="Q207" s="59"/>
      <c r="R207" s="60"/>
      <c r="S207" s="59"/>
      <c r="T207" s="60"/>
      <c r="U207" s="55">
        <f>Q207+S207</f>
        <v>0</v>
      </c>
      <c r="V207" s="61">
        <f>R207+T207</f>
        <v>0</v>
      </c>
      <c r="W207" s="62">
        <f>IFERROR(R207/H207,0)</f>
        <v>0</v>
      </c>
      <c r="X207" s="63">
        <f>IFERROR((T207+P207)/J207,0)</f>
        <v>0</v>
      </c>
      <c r="Y207" s="64">
        <f>IFERROR((V207+P207)/L207,0)</f>
        <v>0</v>
      </c>
      <c r="Z207" s="65"/>
    </row>
    <row r="208" spans="1:38" ht="87" customHeight="1" x14ac:dyDescent="0.25">
      <c r="A208" s="66">
        <v>2</v>
      </c>
      <c r="B208" s="67" t="s">
        <v>44</v>
      </c>
      <c r="C208" s="126"/>
      <c r="D208" s="128"/>
      <c r="E208" s="68"/>
      <c r="F208" s="69"/>
      <c r="G208" s="70"/>
      <c r="H208" s="71"/>
      <c r="I208" s="70"/>
      <c r="J208" s="72"/>
      <c r="K208" s="55">
        <f t="shared" ref="K208:L219" si="36">G208+I208</f>
        <v>0</v>
      </c>
      <c r="L208" s="56">
        <f t="shared" si="36"/>
        <v>0</v>
      </c>
      <c r="M208" s="73"/>
      <c r="N208" s="74"/>
      <c r="O208" s="73"/>
      <c r="P208" s="74"/>
      <c r="Q208" s="75"/>
      <c r="R208" s="76"/>
      <c r="S208" s="75"/>
      <c r="T208" s="76"/>
      <c r="U208" s="55">
        <f t="shared" ref="U208:V219" si="37">Q208+S208</f>
        <v>0</v>
      </c>
      <c r="V208" s="61">
        <f>R208+T208</f>
        <v>0</v>
      </c>
      <c r="W208" s="62">
        <f t="shared" ref="W208:W219" si="38">IFERROR(R208/H208,0)</f>
        <v>0</v>
      </c>
      <c r="X208" s="63">
        <f t="shared" ref="X208:X220" si="39">IFERROR((T208+P208)/J208,0)</f>
        <v>0</v>
      </c>
      <c r="Y208" s="64">
        <f t="shared" ref="Y208:Y220" si="40">IFERROR((V208+P208)/L208,0)</f>
        <v>0</v>
      </c>
      <c r="Z208" s="65"/>
    </row>
    <row r="209" spans="1:26" ht="85.5" customHeight="1" x14ac:dyDescent="0.25">
      <c r="A209" s="66">
        <v>3</v>
      </c>
      <c r="B209" s="67" t="s">
        <v>35</v>
      </c>
      <c r="C209" s="126"/>
      <c r="D209" s="128"/>
      <c r="E209" s="68"/>
      <c r="F209" s="69"/>
      <c r="G209" s="70"/>
      <c r="H209" s="71"/>
      <c r="I209" s="70"/>
      <c r="J209" s="72"/>
      <c r="K209" s="55">
        <f t="shared" si="36"/>
        <v>0</v>
      </c>
      <c r="L209" s="56">
        <f t="shared" si="36"/>
        <v>0</v>
      </c>
      <c r="M209" s="73"/>
      <c r="N209" s="74"/>
      <c r="O209" s="73"/>
      <c r="P209" s="74"/>
      <c r="Q209" s="75"/>
      <c r="R209" s="76"/>
      <c r="S209" s="75"/>
      <c r="T209" s="76"/>
      <c r="U209" s="55">
        <f t="shared" si="37"/>
        <v>0</v>
      </c>
      <c r="V209" s="61">
        <f t="shared" si="37"/>
        <v>0</v>
      </c>
      <c r="W209" s="62">
        <f t="shared" si="38"/>
        <v>0</v>
      </c>
      <c r="X209" s="63">
        <f t="shared" si="39"/>
        <v>0</v>
      </c>
      <c r="Y209" s="64">
        <f t="shared" si="40"/>
        <v>0</v>
      </c>
      <c r="Z209" s="65"/>
    </row>
    <row r="210" spans="1:26" ht="137.25" customHeight="1" x14ac:dyDescent="0.25">
      <c r="A210" s="66">
        <v>4</v>
      </c>
      <c r="B210" s="67" t="s">
        <v>37</v>
      </c>
      <c r="C210" s="126"/>
      <c r="D210" s="128"/>
      <c r="E210" s="68">
        <v>1</v>
      </c>
      <c r="F210" s="69">
        <v>58300</v>
      </c>
      <c r="G210" s="70">
        <v>1</v>
      </c>
      <c r="H210" s="71">
        <v>58300</v>
      </c>
      <c r="I210" s="70">
        <v>0</v>
      </c>
      <c r="J210" s="72">
        <v>0</v>
      </c>
      <c r="K210" s="55">
        <f t="shared" si="36"/>
        <v>1</v>
      </c>
      <c r="L210" s="56">
        <f t="shared" si="36"/>
        <v>58300</v>
      </c>
      <c r="M210" s="73">
        <v>0</v>
      </c>
      <c r="N210" s="74">
        <v>0</v>
      </c>
      <c r="O210" s="73">
        <v>0</v>
      </c>
      <c r="P210" s="74">
        <v>0</v>
      </c>
      <c r="Q210" s="75">
        <v>1</v>
      </c>
      <c r="R210" s="76">
        <v>58300</v>
      </c>
      <c r="S210" s="75">
        <v>0</v>
      </c>
      <c r="T210" s="76">
        <v>0</v>
      </c>
      <c r="U210" s="55">
        <f t="shared" si="37"/>
        <v>1</v>
      </c>
      <c r="V210" s="61">
        <f t="shared" si="37"/>
        <v>58300</v>
      </c>
      <c r="W210" s="62">
        <f t="shared" si="38"/>
        <v>1</v>
      </c>
      <c r="X210" s="63">
        <f t="shared" si="39"/>
        <v>0</v>
      </c>
      <c r="Y210" s="64">
        <f t="shared" si="40"/>
        <v>1</v>
      </c>
      <c r="Z210" s="65"/>
    </row>
    <row r="211" spans="1:26" ht="171.75" customHeight="1" x14ac:dyDescent="0.25">
      <c r="A211" s="66">
        <v>5</v>
      </c>
      <c r="B211" s="67" t="s">
        <v>63</v>
      </c>
      <c r="C211" s="126"/>
      <c r="D211" s="128"/>
      <c r="E211" s="68"/>
      <c r="F211" s="69"/>
      <c r="G211" s="70"/>
      <c r="H211" s="71"/>
      <c r="I211" s="70"/>
      <c r="J211" s="72"/>
      <c r="K211" s="55">
        <f t="shared" si="36"/>
        <v>0</v>
      </c>
      <c r="L211" s="56">
        <f t="shared" si="36"/>
        <v>0</v>
      </c>
      <c r="M211" s="73"/>
      <c r="N211" s="74"/>
      <c r="O211" s="73"/>
      <c r="P211" s="74"/>
      <c r="Q211" s="75"/>
      <c r="R211" s="76"/>
      <c r="S211" s="75"/>
      <c r="T211" s="76"/>
      <c r="U211" s="55">
        <f t="shared" si="37"/>
        <v>0</v>
      </c>
      <c r="V211" s="61">
        <f t="shared" si="37"/>
        <v>0</v>
      </c>
      <c r="W211" s="62">
        <f t="shared" si="38"/>
        <v>0</v>
      </c>
      <c r="X211" s="63">
        <f t="shared" si="39"/>
        <v>0</v>
      </c>
      <c r="Y211" s="64">
        <f t="shared" si="40"/>
        <v>0</v>
      </c>
      <c r="Z211" s="65"/>
    </row>
    <row r="212" spans="1:26" ht="116.25" customHeight="1" x14ac:dyDescent="0.25">
      <c r="A212" s="66">
        <v>6</v>
      </c>
      <c r="B212" s="67" t="s">
        <v>26</v>
      </c>
      <c r="C212" s="126"/>
      <c r="D212" s="128"/>
      <c r="E212" s="68">
        <v>14</v>
      </c>
      <c r="F212" s="69">
        <v>460576.8</v>
      </c>
      <c r="G212" s="70">
        <v>12</v>
      </c>
      <c r="H212" s="71">
        <v>317144.8</v>
      </c>
      <c r="I212" s="70">
        <v>1</v>
      </c>
      <c r="J212" s="72">
        <v>17850</v>
      </c>
      <c r="K212" s="55">
        <f t="shared" si="36"/>
        <v>13</v>
      </c>
      <c r="L212" s="56">
        <f t="shared" si="36"/>
        <v>334994.8</v>
      </c>
      <c r="M212" s="73">
        <v>0</v>
      </c>
      <c r="N212" s="74">
        <v>0</v>
      </c>
      <c r="O212" s="73">
        <v>0</v>
      </c>
      <c r="P212" s="74">
        <v>0</v>
      </c>
      <c r="Q212" s="75">
        <v>12</v>
      </c>
      <c r="R212" s="76">
        <v>308577.02</v>
      </c>
      <c r="S212" s="75">
        <v>1</v>
      </c>
      <c r="T212" s="76">
        <v>17850</v>
      </c>
      <c r="U212" s="55">
        <f t="shared" si="37"/>
        <v>13</v>
      </c>
      <c r="V212" s="61">
        <f t="shared" si="37"/>
        <v>326427.02</v>
      </c>
      <c r="W212" s="62">
        <f t="shared" si="38"/>
        <v>0.97298464297696208</v>
      </c>
      <c r="X212" s="63">
        <f t="shared" si="39"/>
        <v>1</v>
      </c>
      <c r="Y212" s="64">
        <f t="shared" si="40"/>
        <v>0.9744241403150139</v>
      </c>
      <c r="Z212" s="65"/>
    </row>
    <row r="213" spans="1:26" ht="65.25" customHeight="1" x14ac:dyDescent="0.25">
      <c r="A213" s="66">
        <v>7</v>
      </c>
      <c r="B213" s="67" t="s">
        <v>46</v>
      </c>
      <c r="C213" s="126"/>
      <c r="D213" s="128"/>
      <c r="E213" s="68"/>
      <c r="F213" s="69"/>
      <c r="G213" s="70"/>
      <c r="H213" s="71"/>
      <c r="I213" s="70"/>
      <c r="J213" s="72"/>
      <c r="K213" s="55">
        <f t="shared" si="36"/>
        <v>0</v>
      </c>
      <c r="L213" s="56">
        <f t="shared" si="36"/>
        <v>0</v>
      </c>
      <c r="M213" s="73"/>
      <c r="N213" s="74"/>
      <c r="O213" s="73"/>
      <c r="P213" s="74"/>
      <c r="Q213" s="75"/>
      <c r="R213" s="76"/>
      <c r="S213" s="75"/>
      <c r="T213" s="76"/>
      <c r="U213" s="55">
        <f t="shared" si="37"/>
        <v>0</v>
      </c>
      <c r="V213" s="61">
        <f t="shared" si="37"/>
        <v>0</v>
      </c>
      <c r="W213" s="62">
        <f t="shared" si="38"/>
        <v>0</v>
      </c>
      <c r="X213" s="63">
        <f t="shared" si="39"/>
        <v>0</v>
      </c>
      <c r="Y213" s="64">
        <f t="shared" si="40"/>
        <v>0</v>
      </c>
      <c r="Z213" s="65"/>
    </row>
    <row r="214" spans="1:26" ht="59.25" customHeight="1" x14ac:dyDescent="0.25">
      <c r="A214" s="66">
        <v>8</v>
      </c>
      <c r="B214" s="67" t="s">
        <v>99</v>
      </c>
      <c r="C214" s="126"/>
      <c r="D214" s="128"/>
      <c r="E214" s="68"/>
      <c r="F214" s="69"/>
      <c r="G214" s="70"/>
      <c r="H214" s="71"/>
      <c r="I214" s="70">
        <v>3</v>
      </c>
      <c r="J214" s="72">
        <v>89989.71</v>
      </c>
      <c r="K214" s="55">
        <f t="shared" si="36"/>
        <v>3</v>
      </c>
      <c r="L214" s="56">
        <f t="shared" si="36"/>
        <v>89989.71</v>
      </c>
      <c r="M214" s="73"/>
      <c r="N214" s="74"/>
      <c r="O214" s="73">
        <v>0</v>
      </c>
      <c r="P214" s="74">
        <v>0</v>
      </c>
      <c r="Q214" s="75"/>
      <c r="R214" s="76"/>
      <c r="S214" s="75">
        <v>3</v>
      </c>
      <c r="T214" s="76">
        <v>89527.71</v>
      </c>
      <c r="U214" s="55">
        <f t="shared" si="37"/>
        <v>3</v>
      </c>
      <c r="V214" s="61">
        <f t="shared" si="37"/>
        <v>89527.71</v>
      </c>
      <c r="W214" s="62">
        <f t="shared" si="38"/>
        <v>0</v>
      </c>
      <c r="X214" s="63">
        <f t="shared" si="39"/>
        <v>0.99486607968844443</v>
      </c>
      <c r="Y214" s="64">
        <f t="shared" si="40"/>
        <v>0.99486607968844443</v>
      </c>
      <c r="Z214" s="65"/>
    </row>
    <row r="215" spans="1:26" ht="71.25" customHeight="1" x14ac:dyDescent="0.25">
      <c r="A215" s="66">
        <v>9</v>
      </c>
      <c r="B215" s="67" t="s">
        <v>29</v>
      </c>
      <c r="C215" s="126"/>
      <c r="D215" s="128"/>
      <c r="E215" s="68">
        <v>1</v>
      </c>
      <c r="F215" s="69">
        <v>25118.080000000002</v>
      </c>
      <c r="G215" s="70">
        <v>1</v>
      </c>
      <c r="H215" s="71">
        <v>25118.080000000002</v>
      </c>
      <c r="I215" s="70">
        <v>3</v>
      </c>
      <c r="J215" s="72">
        <v>195420.66</v>
      </c>
      <c r="K215" s="55">
        <f t="shared" si="36"/>
        <v>4</v>
      </c>
      <c r="L215" s="56">
        <f t="shared" si="36"/>
        <v>220538.74</v>
      </c>
      <c r="M215" s="73">
        <v>0</v>
      </c>
      <c r="N215" s="74">
        <v>0</v>
      </c>
      <c r="O215" s="73">
        <v>0</v>
      </c>
      <c r="P215" s="74">
        <v>0</v>
      </c>
      <c r="Q215" s="75">
        <v>1</v>
      </c>
      <c r="R215" s="76">
        <v>25026.2</v>
      </c>
      <c r="S215" s="75">
        <v>3</v>
      </c>
      <c r="T215" s="76">
        <v>71411.05</v>
      </c>
      <c r="U215" s="55">
        <f t="shared" si="37"/>
        <v>4</v>
      </c>
      <c r="V215" s="61">
        <f t="shared" si="37"/>
        <v>96437.25</v>
      </c>
      <c r="W215" s="62">
        <f t="shared" si="38"/>
        <v>0.99634207710143441</v>
      </c>
      <c r="X215" s="63">
        <f t="shared" si="39"/>
        <v>0.36542221277934483</v>
      </c>
      <c r="Y215" s="64">
        <f t="shared" si="40"/>
        <v>0.43728031637434767</v>
      </c>
      <c r="Z215" s="65"/>
    </row>
    <row r="216" spans="1:26" ht="92.25" customHeight="1" x14ac:dyDescent="0.25">
      <c r="A216" s="66">
        <v>10</v>
      </c>
      <c r="B216" s="67" t="s">
        <v>30</v>
      </c>
      <c r="C216" s="126"/>
      <c r="D216" s="128"/>
      <c r="E216" s="68">
        <v>6</v>
      </c>
      <c r="F216" s="69">
        <v>193181.25</v>
      </c>
      <c r="G216" s="70">
        <v>5</v>
      </c>
      <c r="H216" s="71">
        <v>101481.25</v>
      </c>
      <c r="I216" s="70">
        <v>3</v>
      </c>
      <c r="J216" s="72">
        <v>119999.03999999999</v>
      </c>
      <c r="K216" s="55">
        <f t="shared" si="36"/>
        <v>8</v>
      </c>
      <c r="L216" s="56">
        <f t="shared" si="36"/>
        <v>221480.28999999998</v>
      </c>
      <c r="M216" s="73">
        <v>0</v>
      </c>
      <c r="N216" s="74">
        <v>0</v>
      </c>
      <c r="O216" s="73">
        <v>0</v>
      </c>
      <c r="P216" s="74">
        <v>0</v>
      </c>
      <c r="Q216" s="75">
        <v>5</v>
      </c>
      <c r="R216" s="76">
        <v>97615.8</v>
      </c>
      <c r="S216" s="75">
        <v>3</v>
      </c>
      <c r="T216" s="76">
        <v>116771.22</v>
      </c>
      <c r="U216" s="55">
        <f t="shared" si="37"/>
        <v>8</v>
      </c>
      <c r="V216" s="61">
        <f t="shared" si="37"/>
        <v>214387.02000000002</v>
      </c>
      <c r="W216" s="62">
        <f t="shared" si="38"/>
        <v>0.96190971238529288</v>
      </c>
      <c r="X216" s="63">
        <f t="shared" si="39"/>
        <v>0.97310128481027858</v>
      </c>
      <c r="Y216" s="64">
        <f t="shared" si="40"/>
        <v>0.96797335780985316</v>
      </c>
      <c r="Z216" s="65"/>
    </row>
    <row r="217" spans="1:26" ht="153.75" customHeight="1" x14ac:dyDescent="0.25">
      <c r="A217" s="66">
        <v>11</v>
      </c>
      <c r="B217" s="67" t="s">
        <v>31</v>
      </c>
      <c r="C217" s="126"/>
      <c r="D217" s="128"/>
      <c r="E217" s="68">
        <v>16</v>
      </c>
      <c r="F217" s="69">
        <v>313211.03999999998</v>
      </c>
      <c r="G217" s="70">
        <v>9</v>
      </c>
      <c r="H217" s="71">
        <v>176850.26</v>
      </c>
      <c r="I217" s="70">
        <v>2</v>
      </c>
      <c r="J217" s="72">
        <v>35800</v>
      </c>
      <c r="K217" s="55">
        <f t="shared" si="36"/>
        <v>11</v>
      </c>
      <c r="L217" s="56">
        <f t="shared" si="36"/>
        <v>212650.26</v>
      </c>
      <c r="M217" s="73">
        <v>0</v>
      </c>
      <c r="N217" s="74">
        <v>0</v>
      </c>
      <c r="O217" s="73">
        <v>0</v>
      </c>
      <c r="P217" s="74">
        <v>0</v>
      </c>
      <c r="Q217" s="75">
        <v>9</v>
      </c>
      <c r="R217" s="76">
        <v>173371.7</v>
      </c>
      <c r="S217" s="75">
        <v>2</v>
      </c>
      <c r="T217" s="76">
        <v>34469</v>
      </c>
      <c r="U217" s="55">
        <f t="shared" si="37"/>
        <v>11</v>
      </c>
      <c r="V217" s="61">
        <f t="shared" si="37"/>
        <v>207840.7</v>
      </c>
      <c r="W217" s="62">
        <f t="shared" si="38"/>
        <v>0.98033047845109189</v>
      </c>
      <c r="X217" s="63">
        <f t="shared" si="39"/>
        <v>0.96282122905027934</v>
      </c>
      <c r="Y217" s="64">
        <f t="shared" si="40"/>
        <v>0.9773827692474959</v>
      </c>
      <c r="Z217" s="65"/>
    </row>
    <row r="218" spans="1:26" ht="87" customHeight="1" x14ac:dyDescent="0.25">
      <c r="A218" s="66">
        <v>12</v>
      </c>
      <c r="B218" s="67" t="s">
        <v>40</v>
      </c>
      <c r="C218" s="126"/>
      <c r="D218" s="128"/>
      <c r="E218" s="68">
        <v>1</v>
      </c>
      <c r="F218" s="69">
        <v>8912.02</v>
      </c>
      <c r="G218" s="70">
        <v>1</v>
      </c>
      <c r="H218" s="71">
        <v>8912.02</v>
      </c>
      <c r="I218" s="70">
        <v>2</v>
      </c>
      <c r="J218" s="72">
        <v>112684.63</v>
      </c>
      <c r="K218" s="55">
        <f t="shared" si="36"/>
        <v>3</v>
      </c>
      <c r="L218" s="56">
        <f t="shared" si="36"/>
        <v>121596.65000000001</v>
      </c>
      <c r="M218" s="73">
        <v>0</v>
      </c>
      <c r="N218" s="74">
        <v>0</v>
      </c>
      <c r="O218" s="73">
        <v>0</v>
      </c>
      <c r="P218" s="74">
        <v>0</v>
      </c>
      <c r="Q218" s="75">
        <v>1</v>
      </c>
      <c r="R218" s="76">
        <v>8728.4</v>
      </c>
      <c r="S218" s="75">
        <v>2</v>
      </c>
      <c r="T218" s="76">
        <v>112530.63</v>
      </c>
      <c r="U218" s="55">
        <f t="shared" si="37"/>
        <v>3</v>
      </c>
      <c r="V218" s="61">
        <f t="shared" si="37"/>
        <v>121259.03</v>
      </c>
      <c r="W218" s="62">
        <f t="shared" si="38"/>
        <v>0.97939636580707845</v>
      </c>
      <c r="X218" s="63">
        <f t="shared" si="39"/>
        <v>0.99863335398980324</v>
      </c>
      <c r="Y218" s="64">
        <f t="shared" si="40"/>
        <v>0.99722344324453005</v>
      </c>
      <c r="Z218" s="65"/>
    </row>
    <row r="219" spans="1:26" ht="62.25" customHeight="1" thickBot="1" x14ac:dyDescent="0.3">
      <c r="A219" s="77">
        <v>13</v>
      </c>
      <c r="B219" s="78" t="s">
        <v>32</v>
      </c>
      <c r="C219" s="127"/>
      <c r="D219" s="129"/>
      <c r="E219" s="79">
        <v>10</v>
      </c>
      <c r="F219" s="80">
        <v>219072.36</v>
      </c>
      <c r="G219" s="81">
        <v>7</v>
      </c>
      <c r="H219" s="82">
        <v>144683.65</v>
      </c>
      <c r="I219" s="81">
        <v>0</v>
      </c>
      <c r="J219" s="83">
        <v>0</v>
      </c>
      <c r="K219" s="84">
        <f t="shared" si="36"/>
        <v>7</v>
      </c>
      <c r="L219" s="85">
        <f t="shared" si="36"/>
        <v>144683.65</v>
      </c>
      <c r="M219" s="86">
        <v>0</v>
      </c>
      <c r="N219" s="87">
        <v>0</v>
      </c>
      <c r="O219" s="86">
        <v>0</v>
      </c>
      <c r="P219" s="87">
        <v>0</v>
      </c>
      <c r="Q219" s="88">
        <v>7</v>
      </c>
      <c r="R219" s="89">
        <v>135601.29</v>
      </c>
      <c r="S219" s="88">
        <v>0</v>
      </c>
      <c r="T219" s="89">
        <v>0</v>
      </c>
      <c r="U219" s="55">
        <f t="shared" si="37"/>
        <v>7</v>
      </c>
      <c r="V219" s="61">
        <f t="shared" si="37"/>
        <v>135601.29</v>
      </c>
      <c r="W219" s="62">
        <f t="shared" si="38"/>
        <v>0.937226079104308</v>
      </c>
      <c r="X219" s="63">
        <f t="shared" si="39"/>
        <v>0</v>
      </c>
      <c r="Y219" s="64">
        <f t="shared" si="40"/>
        <v>0.937226079104308</v>
      </c>
      <c r="Z219" s="65"/>
    </row>
    <row r="220" spans="1:26" ht="29.25" customHeight="1" thickBot="1" x14ac:dyDescent="0.3">
      <c r="A220" s="164" t="s">
        <v>100</v>
      </c>
      <c r="B220" s="165"/>
      <c r="C220" s="90">
        <f>C207</f>
        <v>1404234.0999999999</v>
      </c>
      <c r="D220" s="90">
        <f>D207</f>
        <v>154454.07999999984</v>
      </c>
      <c r="E220" s="91">
        <f>SUM(E207:E219)</f>
        <v>49</v>
      </c>
      <c r="F220" s="92">
        <f>SUM(F207:F219)</f>
        <v>1278371.5499999998</v>
      </c>
      <c r="G220" s="91">
        <f>SUM(G207:G219)</f>
        <v>36</v>
      </c>
      <c r="H220" s="92">
        <f>SUM(H207:H219)</f>
        <v>832490.06</v>
      </c>
      <c r="I220" s="91">
        <f t="shared" ref="I220:V220" si="41">SUM(I207:I219)</f>
        <v>14</v>
      </c>
      <c r="J220" s="92">
        <f t="shared" si="41"/>
        <v>571744.04</v>
      </c>
      <c r="K220" s="91">
        <f t="shared" si="41"/>
        <v>50</v>
      </c>
      <c r="L220" s="92">
        <f t="shared" si="41"/>
        <v>1404234.0999999999</v>
      </c>
      <c r="M220" s="91">
        <f t="shared" si="41"/>
        <v>0</v>
      </c>
      <c r="N220" s="93">
        <f t="shared" si="41"/>
        <v>0</v>
      </c>
      <c r="O220" s="94">
        <f t="shared" si="41"/>
        <v>0</v>
      </c>
      <c r="P220" s="95">
        <f t="shared" si="41"/>
        <v>0</v>
      </c>
      <c r="Q220" s="94">
        <f t="shared" si="41"/>
        <v>36</v>
      </c>
      <c r="R220" s="96">
        <f t="shared" si="41"/>
        <v>807220.41</v>
      </c>
      <c r="S220" s="94">
        <f t="shared" si="41"/>
        <v>14</v>
      </c>
      <c r="T220" s="96">
        <f t="shared" si="41"/>
        <v>442559.61</v>
      </c>
      <c r="U220" s="94">
        <f t="shared" si="41"/>
        <v>50</v>
      </c>
      <c r="V220" s="96">
        <f t="shared" si="41"/>
        <v>1249780.02</v>
      </c>
      <c r="W220" s="97">
        <f>IFERROR(R220/H220,0)</f>
        <v>0.96964570363759051</v>
      </c>
      <c r="X220" s="98">
        <f t="shared" si="39"/>
        <v>0.77405198661974672</v>
      </c>
      <c r="Y220" s="98">
        <f t="shared" si="40"/>
        <v>0.89000831129225544</v>
      </c>
    </row>
    <row r="221" spans="1:26" ht="29.25" customHeight="1" thickBot="1" x14ac:dyDescent="0.45">
      <c r="A221" s="99"/>
      <c r="B221" s="99"/>
      <c r="C221" s="100"/>
      <c r="D221" s="100"/>
      <c r="E221" s="101"/>
      <c r="F221" s="100"/>
      <c r="G221" s="101"/>
      <c r="H221" s="102"/>
      <c r="I221" s="103"/>
      <c r="J221" s="102"/>
      <c r="K221" s="104"/>
      <c r="L221" s="102"/>
      <c r="M221" s="103"/>
      <c r="N221" s="102"/>
      <c r="O221" s="103"/>
      <c r="P221" s="102"/>
      <c r="Q221" s="103"/>
      <c r="R221" s="102"/>
      <c r="S221" s="103"/>
      <c r="T221" s="105" t="s">
        <v>101</v>
      </c>
      <c r="U221" s="106">
        <v>4.1475999999999997</v>
      </c>
      <c r="V221" s="107">
        <f>V220/U221</f>
        <v>301326.0729096345</v>
      </c>
      <c r="W221" s="108"/>
      <c r="X221" s="108"/>
      <c r="Y221" s="109"/>
    </row>
    <row r="222" spans="1:26" ht="15.75" thickTop="1" x14ac:dyDescent="0.25">
      <c r="A222" s="166" t="s">
        <v>102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8"/>
      <c r="P222" s="115"/>
      <c r="U222" s="20"/>
    </row>
    <row r="223" spans="1:26" ht="18.75" x14ac:dyDescent="0.3">
      <c r="A223" s="169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1"/>
      <c r="P223" s="115"/>
      <c r="T223" s="110"/>
      <c r="U223" s="20"/>
    </row>
    <row r="224" spans="1:26" ht="15.75" x14ac:dyDescent="0.25">
      <c r="A224" s="169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1"/>
      <c r="P224" s="115"/>
      <c r="S224" s="111"/>
      <c r="T224" s="112"/>
      <c r="U224" s="20"/>
    </row>
    <row r="225" spans="1:38" ht="15.75" x14ac:dyDescent="0.25">
      <c r="A225" s="169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1"/>
      <c r="P225" s="115"/>
      <c r="S225" s="111"/>
      <c r="T225" s="113"/>
      <c r="U225" s="20"/>
    </row>
    <row r="226" spans="1:38" ht="15.75" x14ac:dyDescent="0.25">
      <c r="A226" s="169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1"/>
      <c r="P226" s="115"/>
      <c r="S226" s="111"/>
      <c r="T226" s="113"/>
      <c r="U226" s="20"/>
    </row>
    <row r="227" spans="1:38" ht="15.75" x14ac:dyDescent="0.25">
      <c r="A227" s="169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1"/>
      <c r="P227" s="115"/>
      <c r="S227" s="111"/>
      <c r="T227" s="113"/>
      <c r="U227" s="20"/>
    </row>
    <row r="228" spans="1:38" ht="15.75" x14ac:dyDescent="0.25">
      <c r="A228" s="169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1"/>
      <c r="P228" s="115"/>
      <c r="S228" s="111"/>
      <c r="T228" s="114"/>
      <c r="U228" s="20"/>
    </row>
    <row r="229" spans="1:38" x14ac:dyDescent="0.25">
      <c r="A229" s="169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1"/>
      <c r="P229" s="115"/>
      <c r="U229" s="20"/>
    </row>
    <row r="230" spans="1:38" ht="15.75" thickBot="1" x14ac:dyDescent="0.3">
      <c r="A230" s="172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4"/>
      <c r="P230" s="115"/>
      <c r="U230" s="20"/>
    </row>
    <row r="231" spans="1:38" ht="15.75" thickTop="1" x14ac:dyDescent="0.25">
      <c r="K231" s="20"/>
      <c r="U231" s="20"/>
    </row>
    <row r="234" spans="1:38" ht="26.25" x14ac:dyDescent="0.4">
      <c r="A234" s="23"/>
      <c r="B234" s="24" t="s">
        <v>109</v>
      </c>
      <c r="C234" s="25"/>
      <c r="D234" s="25"/>
      <c r="E234" s="25"/>
      <c r="F234" s="26"/>
      <c r="G234" s="25"/>
      <c r="H234" s="26"/>
      <c r="I234" s="27"/>
      <c r="J234" s="26"/>
      <c r="K234" s="27"/>
      <c r="L234" s="26"/>
      <c r="M234" s="27"/>
      <c r="N234" s="26"/>
      <c r="O234" s="25"/>
      <c r="P234" s="26"/>
      <c r="Q234" s="25"/>
      <c r="R234" s="26"/>
      <c r="S234" s="27"/>
      <c r="T234" s="26"/>
      <c r="U234" s="25"/>
      <c r="V234" s="26"/>
      <c r="W234" s="26"/>
      <c r="X234" s="27"/>
      <c r="Y234" s="26"/>
      <c r="Z234" s="26"/>
      <c r="AA234" s="27"/>
      <c r="AB234" s="25"/>
      <c r="AC234" s="25"/>
      <c r="AD234" s="25"/>
      <c r="AE234" s="25"/>
      <c r="AF234" s="25"/>
      <c r="AG234" s="27"/>
      <c r="AH234" s="25"/>
      <c r="AI234" s="25"/>
      <c r="AJ234" s="25"/>
      <c r="AK234" s="25"/>
      <c r="AL234" s="25"/>
    </row>
    <row r="235" spans="1:38" ht="15.75" thickBot="1" x14ac:dyDescent="0.3"/>
    <row r="236" spans="1:38" ht="52.5" customHeight="1" thickBot="1" x14ac:dyDescent="0.3">
      <c r="A236" s="146" t="s">
        <v>7</v>
      </c>
      <c r="B236" s="147"/>
      <c r="C236" s="150" t="s">
        <v>85</v>
      </c>
      <c r="D236" s="151"/>
      <c r="E236" s="152" t="s">
        <v>0</v>
      </c>
      <c r="F236" s="153"/>
      <c r="G236" s="154" t="s">
        <v>1</v>
      </c>
      <c r="H236" s="154"/>
      <c r="I236" s="154"/>
      <c r="J236" s="154"/>
      <c r="K236" s="154"/>
      <c r="L236" s="155"/>
      <c r="M236" s="156" t="s">
        <v>86</v>
      </c>
      <c r="N236" s="157"/>
      <c r="O236" s="157"/>
      <c r="P236" s="158"/>
      <c r="Q236" s="116" t="s">
        <v>87</v>
      </c>
      <c r="R236" s="159"/>
      <c r="S236" s="159"/>
      <c r="T236" s="159"/>
      <c r="U236" s="159"/>
      <c r="V236" s="117"/>
      <c r="W236" s="130" t="s">
        <v>88</v>
      </c>
      <c r="X236" s="131"/>
      <c r="Y236" s="122"/>
    </row>
    <row r="237" spans="1:38" ht="52.5" customHeight="1" thickBot="1" x14ac:dyDescent="0.3">
      <c r="A237" s="148"/>
      <c r="B237" s="149"/>
      <c r="C237" s="132" t="s">
        <v>89</v>
      </c>
      <c r="D237" s="134" t="s">
        <v>90</v>
      </c>
      <c r="E237" s="136" t="s">
        <v>10</v>
      </c>
      <c r="F237" s="136" t="s">
        <v>11</v>
      </c>
      <c r="G237" s="138" t="s">
        <v>12</v>
      </c>
      <c r="H237" s="140" t="s">
        <v>13</v>
      </c>
      <c r="I237" s="140" t="s">
        <v>14</v>
      </c>
      <c r="J237" s="142" t="s">
        <v>15</v>
      </c>
      <c r="K237" s="144" t="s">
        <v>2</v>
      </c>
      <c r="L237" s="145"/>
      <c r="M237" s="160" t="s">
        <v>91</v>
      </c>
      <c r="N237" s="161"/>
      <c r="O237" s="160" t="s">
        <v>92</v>
      </c>
      <c r="P237" s="161"/>
      <c r="Q237" s="162" t="s">
        <v>93</v>
      </c>
      <c r="R237" s="163"/>
      <c r="S237" s="159" t="s">
        <v>94</v>
      </c>
      <c r="T237" s="117"/>
      <c r="U237" s="116" t="s">
        <v>2</v>
      </c>
      <c r="V237" s="117"/>
      <c r="W237" s="118" t="s">
        <v>95</v>
      </c>
      <c r="X237" s="120" t="s">
        <v>96</v>
      </c>
      <c r="Y237" s="122" t="s">
        <v>97</v>
      </c>
    </row>
    <row r="238" spans="1:38" ht="139.5" customHeight="1" thickBot="1" x14ac:dyDescent="0.3">
      <c r="A238" s="148"/>
      <c r="B238" s="149"/>
      <c r="C238" s="133"/>
      <c r="D238" s="135"/>
      <c r="E238" s="137"/>
      <c r="F238" s="137"/>
      <c r="G238" s="139"/>
      <c r="H238" s="141"/>
      <c r="I238" s="141"/>
      <c r="J238" s="143"/>
      <c r="K238" s="28" t="s">
        <v>16</v>
      </c>
      <c r="L238" s="29" t="s">
        <v>17</v>
      </c>
      <c r="M238" s="30" t="s">
        <v>18</v>
      </c>
      <c r="N238" s="31" t="s">
        <v>19</v>
      </c>
      <c r="O238" s="30" t="s">
        <v>20</v>
      </c>
      <c r="P238" s="31" t="s">
        <v>21</v>
      </c>
      <c r="Q238" s="32" t="s">
        <v>12</v>
      </c>
      <c r="R238" s="33" t="s">
        <v>13</v>
      </c>
      <c r="S238" s="34" t="s">
        <v>22</v>
      </c>
      <c r="T238" s="35" t="s">
        <v>23</v>
      </c>
      <c r="U238" s="36" t="s">
        <v>24</v>
      </c>
      <c r="V238" s="37" t="s">
        <v>25</v>
      </c>
      <c r="W238" s="119"/>
      <c r="X238" s="121"/>
      <c r="Y238" s="123"/>
    </row>
    <row r="239" spans="1:38" ht="38.25" customHeight="1" thickBot="1" x14ac:dyDescent="0.3">
      <c r="A239" s="124">
        <v>1</v>
      </c>
      <c r="B239" s="125"/>
      <c r="C239" s="38">
        <v>2</v>
      </c>
      <c r="D239" s="39">
        <v>3</v>
      </c>
      <c r="E239" s="40">
        <v>4</v>
      </c>
      <c r="F239" s="41">
        <v>5</v>
      </c>
      <c r="G239" s="42">
        <v>6</v>
      </c>
      <c r="H239" s="43">
        <v>7</v>
      </c>
      <c r="I239" s="43">
        <v>8</v>
      </c>
      <c r="J239" s="43">
        <v>9</v>
      </c>
      <c r="K239" s="43">
        <v>10</v>
      </c>
      <c r="L239" s="43">
        <v>11</v>
      </c>
      <c r="M239" s="44">
        <v>12</v>
      </c>
      <c r="N239" s="44">
        <v>13</v>
      </c>
      <c r="O239" s="44">
        <v>14</v>
      </c>
      <c r="P239" s="44">
        <v>15</v>
      </c>
      <c r="Q239" s="45">
        <v>16</v>
      </c>
      <c r="R239" s="45">
        <v>17</v>
      </c>
      <c r="S239" s="45">
        <v>18</v>
      </c>
      <c r="T239" s="45">
        <v>19</v>
      </c>
      <c r="U239" s="45">
        <v>20</v>
      </c>
      <c r="V239" s="45">
        <v>21</v>
      </c>
      <c r="W239" s="46">
        <v>22</v>
      </c>
      <c r="X239" s="46">
        <v>23</v>
      </c>
      <c r="Y239" s="47">
        <v>24</v>
      </c>
    </row>
    <row r="240" spans="1:38" ht="108.75" customHeight="1" x14ac:dyDescent="0.25">
      <c r="A240" s="48">
        <v>1</v>
      </c>
      <c r="B240" s="49" t="s">
        <v>98</v>
      </c>
      <c r="C240" s="126">
        <f>L253</f>
        <v>495232.76</v>
      </c>
      <c r="D240" s="128">
        <f>C240-V253</f>
        <v>77840.19</v>
      </c>
      <c r="E240" s="50"/>
      <c r="F240" s="51"/>
      <c r="G240" s="52"/>
      <c r="H240" s="53"/>
      <c r="I240" s="52"/>
      <c r="J240" s="54"/>
      <c r="K240" s="55">
        <f>G240+I240</f>
        <v>0</v>
      </c>
      <c r="L240" s="56">
        <f>H240+J240</f>
        <v>0</v>
      </c>
      <c r="M240" s="57"/>
      <c r="N240" s="58"/>
      <c r="O240" s="57"/>
      <c r="P240" s="58"/>
      <c r="Q240" s="59"/>
      <c r="R240" s="60"/>
      <c r="S240" s="59"/>
      <c r="T240" s="60"/>
      <c r="U240" s="55">
        <f>Q240+S240</f>
        <v>0</v>
      </c>
      <c r="V240" s="61">
        <f>R240+T240</f>
        <v>0</v>
      </c>
      <c r="W240" s="62">
        <f>IFERROR(R240/H240,0)</f>
        <v>0</v>
      </c>
      <c r="X240" s="63">
        <f>IFERROR((T240+P240)/J240,0)</f>
        <v>0</v>
      </c>
      <c r="Y240" s="64">
        <f>IFERROR((V240+P240)/L240,0)</f>
        <v>0</v>
      </c>
      <c r="Z240" s="65"/>
    </row>
    <row r="241" spans="1:26" ht="87" customHeight="1" x14ac:dyDescent="0.25">
      <c r="A241" s="66">
        <v>2</v>
      </c>
      <c r="B241" s="67" t="s">
        <v>44</v>
      </c>
      <c r="C241" s="126"/>
      <c r="D241" s="128"/>
      <c r="E241" s="68"/>
      <c r="F241" s="69"/>
      <c r="G241" s="70"/>
      <c r="H241" s="71"/>
      <c r="I241" s="70"/>
      <c r="J241" s="72"/>
      <c r="K241" s="55">
        <f t="shared" ref="K241:L252" si="42">G241+I241</f>
        <v>0</v>
      </c>
      <c r="L241" s="56">
        <f t="shared" si="42"/>
        <v>0</v>
      </c>
      <c r="M241" s="73"/>
      <c r="N241" s="74"/>
      <c r="O241" s="73"/>
      <c r="P241" s="74"/>
      <c r="Q241" s="75"/>
      <c r="R241" s="76"/>
      <c r="S241" s="75"/>
      <c r="T241" s="76"/>
      <c r="U241" s="55">
        <f t="shared" ref="U241:V252" si="43">Q241+S241</f>
        <v>0</v>
      </c>
      <c r="V241" s="61">
        <f>R241+T241</f>
        <v>0</v>
      </c>
      <c r="W241" s="62">
        <f t="shared" ref="W241:W252" si="44">IFERROR(R241/H241,0)</f>
        <v>0</v>
      </c>
      <c r="X241" s="63">
        <f t="shared" ref="X241:X253" si="45">IFERROR((T241+P241)/J241,0)</f>
        <v>0</v>
      </c>
      <c r="Y241" s="64">
        <f t="shared" ref="Y241:Y253" si="46">IFERROR((V241+P241)/L241,0)</f>
        <v>0</v>
      </c>
      <c r="Z241" s="65"/>
    </row>
    <row r="242" spans="1:26" ht="85.5" customHeight="1" x14ac:dyDescent="0.25">
      <c r="A242" s="66">
        <v>3</v>
      </c>
      <c r="B242" s="67" t="s">
        <v>35</v>
      </c>
      <c r="C242" s="126"/>
      <c r="D242" s="128"/>
      <c r="E242" s="68"/>
      <c r="F242" s="69"/>
      <c r="G242" s="70"/>
      <c r="H242" s="71"/>
      <c r="I242" s="70"/>
      <c r="J242" s="72"/>
      <c r="K242" s="55">
        <f t="shared" si="42"/>
        <v>0</v>
      </c>
      <c r="L242" s="56">
        <f t="shared" si="42"/>
        <v>0</v>
      </c>
      <c r="M242" s="73"/>
      <c r="N242" s="74"/>
      <c r="O242" s="73"/>
      <c r="P242" s="74"/>
      <c r="Q242" s="75"/>
      <c r="R242" s="76"/>
      <c r="S242" s="75"/>
      <c r="T242" s="76"/>
      <c r="U242" s="55">
        <f t="shared" si="43"/>
        <v>0</v>
      </c>
      <c r="V242" s="61">
        <f t="shared" si="43"/>
        <v>0</v>
      </c>
      <c r="W242" s="62">
        <f t="shared" si="44"/>
        <v>0</v>
      </c>
      <c r="X242" s="63">
        <f t="shared" si="45"/>
        <v>0</v>
      </c>
      <c r="Y242" s="64">
        <f t="shared" si="46"/>
        <v>0</v>
      </c>
      <c r="Z242" s="65"/>
    </row>
    <row r="243" spans="1:26" ht="137.25" customHeight="1" x14ac:dyDescent="0.25">
      <c r="A243" s="66">
        <v>4</v>
      </c>
      <c r="B243" s="67" t="s">
        <v>37</v>
      </c>
      <c r="C243" s="126"/>
      <c r="D243" s="128"/>
      <c r="E243" s="68">
        <v>1</v>
      </c>
      <c r="F243" s="69">
        <v>70000</v>
      </c>
      <c r="G243" s="70">
        <v>1</v>
      </c>
      <c r="H243" s="71">
        <v>70000</v>
      </c>
      <c r="I243" s="70">
        <v>1</v>
      </c>
      <c r="J243" s="72">
        <v>50000</v>
      </c>
      <c r="K243" s="55">
        <f t="shared" si="42"/>
        <v>2</v>
      </c>
      <c r="L243" s="56">
        <f t="shared" si="42"/>
        <v>120000</v>
      </c>
      <c r="M243" s="73">
        <v>0</v>
      </c>
      <c r="N243" s="74">
        <v>0</v>
      </c>
      <c r="O243" s="73">
        <v>0</v>
      </c>
      <c r="P243" s="74">
        <v>0</v>
      </c>
      <c r="Q243" s="75">
        <v>1</v>
      </c>
      <c r="R243" s="76">
        <v>69999.990000000005</v>
      </c>
      <c r="S243" s="75">
        <v>1</v>
      </c>
      <c r="T243" s="76">
        <v>15100.24</v>
      </c>
      <c r="U243" s="55">
        <f t="shared" si="43"/>
        <v>2</v>
      </c>
      <c r="V243" s="61">
        <f t="shared" si="43"/>
        <v>85100.23000000001</v>
      </c>
      <c r="W243" s="62">
        <f t="shared" si="44"/>
        <v>0.99999985714285722</v>
      </c>
      <c r="X243" s="63">
        <f t="shared" si="45"/>
        <v>0.30200480000000002</v>
      </c>
      <c r="Y243" s="64">
        <f t="shared" si="46"/>
        <v>0.70916858333333344</v>
      </c>
      <c r="Z243" s="65"/>
    </row>
    <row r="244" spans="1:26" ht="171.75" customHeight="1" x14ac:dyDescent="0.25">
      <c r="A244" s="66">
        <v>5</v>
      </c>
      <c r="B244" s="67" t="s">
        <v>63</v>
      </c>
      <c r="C244" s="126"/>
      <c r="D244" s="128"/>
      <c r="E244" s="68"/>
      <c r="F244" s="69"/>
      <c r="G244" s="70"/>
      <c r="H244" s="71"/>
      <c r="I244" s="70"/>
      <c r="J244" s="72"/>
      <c r="K244" s="55">
        <f t="shared" si="42"/>
        <v>0</v>
      </c>
      <c r="L244" s="56">
        <f t="shared" si="42"/>
        <v>0</v>
      </c>
      <c r="M244" s="73"/>
      <c r="N244" s="74"/>
      <c r="O244" s="73"/>
      <c r="P244" s="74"/>
      <c r="Q244" s="75"/>
      <c r="R244" s="76"/>
      <c r="S244" s="75"/>
      <c r="T244" s="76"/>
      <c r="U244" s="55">
        <f t="shared" si="43"/>
        <v>0</v>
      </c>
      <c r="V244" s="61">
        <f t="shared" si="43"/>
        <v>0</v>
      </c>
      <c r="W244" s="62">
        <f t="shared" si="44"/>
        <v>0</v>
      </c>
      <c r="X244" s="63">
        <f t="shared" si="45"/>
        <v>0</v>
      </c>
      <c r="Y244" s="64">
        <f t="shared" si="46"/>
        <v>0</v>
      </c>
      <c r="Z244" s="65"/>
    </row>
    <row r="245" spans="1:26" ht="116.25" customHeight="1" x14ac:dyDescent="0.25">
      <c r="A245" s="66">
        <v>6</v>
      </c>
      <c r="B245" s="67" t="s">
        <v>26</v>
      </c>
      <c r="C245" s="126"/>
      <c r="D245" s="128"/>
      <c r="E245" s="68">
        <v>10</v>
      </c>
      <c r="F245" s="69">
        <v>180899.26</v>
      </c>
      <c r="G245" s="70">
        <v>9</v>
      </c>
      <c r="H245" s="71">
        <v>117829.26</v>
      </c>
      <c r="I245" s="70">
        <v>5</v>
      </c>
      <c r="J245" s="72">
        <v>160000</v>
      </c>
      <c r="K245" s="55">
        <f t="shared" si="42"/>
        <v>14</v>
      </c>
      <c r="L245" s="56">
        <f t="shared" si="42"/>
        <v>277829.26</v>
      </c>
      <c r="M245" s="73">
        <v>0</v>
      </c>
      <c r="N245" s="74">
        <v>0</v>
      </c>
      <c r="O245" s="73">
        <v>0</v>
      </c>
      <c r="P245" s="74">
        <v>0</v>
      </c>
      <c r="Q245" s="75">
        <v>9</v>
      </c>
      <c r="R245" s="76">
        <v>107367.12</v>
      </c>
      <c r="S245" s="75">
        <v>5</v>
      </c>
      <c r="T245" s="76">
        <v>146783.97</v>
      </c>
      <c r="U245" s="55">
        <f t="shared" si="43"/>
        <v>14</v>
      </c>
      <c r="V245" s="61">
        <f t="shared" si="43"/>
        <v>254151.09</v>
      </c>
      <c r="W245" s="62">
        <f t="shared" si="44"/>
        <v>0.91120932101245478</v>
      </c>
      <c r="X245" s="63">
        <f t="shared" si="45"/>
        <v>0.91739981250000002</v>
      </c>
      <c r="Y245" s="64">
        <f t="shared" si="46"/>
        <v>0.91477438337488282</v>
      </c>
      <c r="Z245" s="65"/>
    </row>
    <row r="246" spans="1:26" ht="65.25" customHeight="1" x14ac:dyDescent="0.25">
      <c r="A246" s="66">
        <v>7</v>
      </c>
      <c r="B246" s="67" t="s">
        <v>46</v>
      </c>
      <c r="C246" s="126"/>
      <c r="D246" s="128"/>
      <c r="E246" s="68"/>
      <c r="F246" s="69"/>
      <c r="G246" s="70"/>
      <c r="H246" s="71"/>
      <c r="I246" s="70"/>
      <c r="J246" s="72"/>
      <c r="K246" s="55">
        <f t="shared" si="42"/>
        <v>0</v>
      </c>
      <c r="L246" s="56">
        <f t="shared" si="42"/>
        <v>0</v>
      </c>
      <c r="M246" s="73"/>
      <c r="N246" s="74"/>
      <c r="O246" s="73"/>
      <c r="P246" s="74"/>
      <c r="Q246" s="75"/>
      <c r="R246" s="76"/>
      <c r="S246" s="75"/>
      <c r="T246" s="76"/>
      <c r="U246" s="55">
        <f t="shared" si="43"/>
        <v>0</v>
      </c>
      <c r="V246" s="61">
        <f t="shared" si="43"/>
        <v>0</v>
      </c>
      <c r="W246" s="62">
        <f t="shared" si="44"/>
        <v>0</v>
      </c>
      <c r="X246" s="63">
        <f t="shared" si="45"/>
        <v>0</v>
      </c>
      <c r="Y246" s="64">
        <f t="shared" si="46"/>
        <v>0</v>
      </c>
      <c r="Z246" s="65"/>
    </row>
    <row r="247" spans="1:26" ht="59.25" customHeight="1" x14ac:dyDescent="0.25">
      <c r="A247" s="66">
        <v>8</v>
      </c>
      <c r="B247" s="67" t="s">
        <v>99</v>
      </c>
      <c r="C247" s="126"/>
      <c r="D247" s="128"/>
      <c r="E247" s="68"/>
      <c r="F247" s="69"/>
      <c r="G247" s="70"/>
      <c r="H247" s="71"/>
      <c r="I247" s="70">
        <v>5</v>
      </c>
      <c r="J247" s="72">
        <v>46800</v>
      </c>
      <c r="K247" s="55">
        <f t="shared" si="42"/>
        <v>5</v>
      </c>
      <c r="L247" s="56">
        <f t="shared" si="42"/>
        <v>46800</v>
      </c>
      <c r="M247" s="73"/>
      <c r="N247" s="74"/>
      <c r="O247" s="73">
        <v>0</v>
      </c>
      <c r="P247" s="74">
        <v>0</v>
      </c>
      <c r="Q247" s="75"/>
      <c r="R247" s="76"/>
      <c r="S247" s="75">
        <v>5</v>
      </c>
      <c r="T247" s="76">
        <v>27800</v>
      </c>
      <c r="U247" s="55">
        <f t="shared" si="43"/>
        <v>5</v>
      </c>
      <c r="V247" s="61">
        <f t="shared" si="43"/>
        <v>27800</v>
      </c>
      <c r="W247" s="62">
        <f t="shared" si="44"/>
        <v>0</v>
      </c>
      <c r="X247" s="63">
        <f t="shared" si="45"/>
        <v>0.59401709401709402</v>
      </c>
      <c r="Y247" s="64">
        <f t="shared" si="46"/>
        <v>0.59401709401709402</v>
      </c>
      <c r="Z247" s="65"/>
    </row>
    <row r="248" spans="1:26" ht="71.25" customHeight="1" x14ac:dyDescent="0.25">
      <c r="A248" s="66">
        <v>9</v>
      </c>
      <c r="B248" s="67" t="s">
        <v>29</v>
      </c>
      <c r="C248" s="126"/>
      <c r="D248" s="128"/>
      <c r="E248" s="68"/>
      <c r="F248" s="69"/>
      <c r="G248" s="70"/>
      <c r="H248" s="71"/>
      <c r="I248" s="70"/>
      <c r="J248" s="72"/>
      <c r="K248" s="55">
        <f t="shared" si="42"/>
        <v>0</v>
      </c>
      <c r="L248" s="56">
        <f t="shared" si="42"/>
        <v>0</v>
      </c>
      <c r="M248" s="73"/>
      <c r="N248" s="74"/>
      <c r="O248" s="73"/>
      <c r="P248" s="74"/>
      <c r="Q248" s="75"/>
      <c r="R248" s="76"/>
      <c r="S248" s="75"/>
      <c r="T248" s="76"/>
      <c r="U248" s="55">
        <f t="shared" si="43"/>
        <v>0</v>
      </c>
      <c r="V248" s="61">
        <f t="shared" si="43"/>
        <v>0</v>
      </c>
      <c r="W248" s="62">
        <f t="shared" si="44"/>
        <v>0</v>
      </c>
      <c r="X248" s="63">
        <f t="shared" si="45"/>
        <v>0</v>
      </c>
      <c r="Y248" s="64">
        <f t="shared" si="46"/>
        <v>0</v>
      </c>
      <c r="Z248" s="65"/>
    </row>
    <row r="249" spans="1:26" ht="92.25" customHeight="1" x14ac:dyDescent="0.25">
      <c r="A249" s="66">
        <v>10</v>
      </c>
      <c r="B249" s="67" t="s">
        <v>30</v>
      </c>
      <c r="C249" s="126"/>
      <c r="D249" s="128"/>
      <c r="E249" s="68">
        <v>1</v>
      </c>
      <c r="F249" s="69">
        <v>8409</v>
      </c>
      <c r="G249" s="70">
        <v>0</v>
      </c>
      <c r="H249" s="71">
        <v>0</v>
      </c>
      <c r="I249" s="70">
        <v>1</v>
      </c>
      <c r="J249" s="72">
        <v>25000</v>
      </c>
      <c r="K249" s="55">
        <f t="shared" si="42"/>
        <v>1</v>
      </c>
      <c r="L249" s="56">
        <f t="shared" si="42"/>
        <v>25000</v>
      </c>
      <c r="M249" s="73">
        <v>0</v>
      </c>
      <c r="N249" s="74">
        <v>0</v>
      </c>
      <c r="O249" s="73">
        <v>0</v>
      </c>
      <c r="P249" s="74">
        <v>0</v>
      </c>
      <c r="Q249" s="75">
        <v>0</v>
      </c>
      <c r="R249" s="76">
        <v>0</v>
      </c>
      <c r="S249" s="75">
        <v>1</v>
      </c>
      <c r="T249" s="76">
        <v>24999.75</v>
      </c>
      <c r="U249" s="55">
        <f t="shared" si="43"/>
        <v>1</v>
      </c>
      <c r="V249" s="61">
        <f t="shared" si="43"/>
        <v>24999.75</v>
      </c>
      <c r="W249" s="62">
        <f t="shared" si="44"/>
        <v>0</v>
      </c>
      <c r="X249" s="63">
        <f t="shared" si="45"/>
        <v>0.99999000000000005</v>
      </c>
      <c r="Y249" s="64">
        <f t="shared" si="46"/>
        <v>0.99999000000000005</v>
      </c>
      <c r="Z249" s="65"/>
    </row>
    <row r="250" spans="1:26" ht="153.75" customHeight="1" x14ac:dyDescent="0.25">
      <c r="A250" s="66">
        <v>11</v>
      </c>
      <c r="B250" s="67" t="s">
        <v>31</v>
      </c>
      <c r="C250" s="126"/>
      <c r="D250" s="128"/>
      <c r="E250" s="68">
        <v>3</v>
      </c>
      <c r="F250" s="69">
        <v>33404</v>
      </c>
      <c r="G250" s="70">
        <v>2</v>
      </c>
      <c r="H250" s="71">
        <v>13603.5</v>
      </c>
      <c r="I250" s="70">
        <v>1</v>
      </c>
      <c r="J250" s="72">
        <v>12000</v>
      </c>
      <c r="K250" s="55">
        <f t="shared" si="42"/>
        <v>3</v>
      </c>
      <c r="L250" s="56">
        <f t="shared" si="42"/>
        <v>25603.5</v>
      </c>
      <c r="M250" s="73">
        <v>0</v>
      </c>
      <c r="N250" s="74">
        <v>0</v>
      </c>
      <c r="O250" s="73">
        <v>0</v>
      </c>
      <c r="P250" s="74">
        <v>0</v>
      </c>
      <c r="Q250" s="75">
        <v>2</v>
      </c>
      <c r="R250" s="76">
        <v>13341.5</v>
      </c>
      <c r="S250" s="75">
        <v>1</v>
      </c>
      <c r="T250" s="76">
        <v>12000</v>
      </c>
      <c r="U250" s="55">
        <f t="shared" si="43"/>
        <v>3</v>
      </c>
      <c r="V250" s="61">
        <f t="shared" si="43"/>
        <v>25341.5</v>
      </c>
      <c r="W250" s="62">
        <f t="shared" si="44"/>
        <v>0.9807402506707833</v>
      </c>
      <c r="X250" s="63">
        <f t="shared" si="45"/>
        <v>1</v>
      </c>
      <c r="Y250" s="64">
        <f t="shared" si="46"/>
        <v>0.98976702403968209</v>
      </c>
      <c r="Z250" s="65"/>
    </row>
    <row r="251" spans="1:26" ht="87" customHeight="1" x14ac:dyDescent="0.25">
      <c r="A251" s="66">
        <v>12</v>
      </c>
      <c r="B251" s="67" t="s">
        <v>40</v>
      </c>
      <c r="C251" s="126"/>
      <c r="D251" s="128"/>
      <c r="E251" s="68"/>
      <c r="F251" s="69"/>
      <c r="G251" s="70"/>
      <c r="H251" s="71"/>
      <c r="I251" s="70"/>
      <c r="J251" s="72"/>
      <c r="K251" s="55">
        <f t="shared" si="42"/>
        <v>0</v>
      </c>
      <c r="L251" s="56">
        <f t="shared" si="42"/>
        <v>0</v>
      </c>
      <c r="M251" s="73"/>
      <c r="N251" s="74"/>
      <c r="O251" s="73"/>
      <c r="P251" s="74"/>
      <c r="Q251" s="75"/>
      <c r="R251" s="76"/>
      <c r="S251" s="75"/>
      <c r="T251" s="76"/>
      <c r="U251" s="55">
        <f t="shared" si="43"/>
        <v>0</v>
      </c>
      <c r="V251" s="61">
        <f t="shared" si="43"/>
        <v>0</v>
      </c>
      <c r="W251" s="62">
        <f t="shared" si="44"/>
        <v>0</v>
      </c>
      <c r="X251" s="63">
        <f t="shared" si="45"/>
        <v>0</v>
      </c>
      <c r="Y251" s="64">
        <f t="shared" si="46"/>
        <v>0</v>
      </c>
      <c r="Z251" s="65"/>
    </row>
    <row r="252" spans="1:26" ht="62.25" customHeight="1" thickBot="1" x14ac:dyDescent="0.3">
      <c r="A252" s="77">
        <v>13</v>
      </c>
      <c r="B252" s="78" t="s">
        <v>32</v>
      </c>
      <c r="C252" s="127"/>
      <c r="D252" s="129"/>
      <c r="E252" s="79">
        <v>1</v>
      </c>
      <c r="F252" s="80">
        <v>13630</v>
      </c>
      <c r="G252" s="81">
        <v>0</v>
      </c>
      <c r="H252" s="82">
        <v>0</v>
      </c>
      <c r="I252" s="81">
        <v>0</v>
      </c>
      <c r="J252" s="83">
        <v>0</v>
      </c>
      <c r="K252" s="84">
        <f t="shared" si="42"/>
        <v>0</v>
      </c>
      <c r="L252" s="85">
        <f t="shared" si="42"/>
        <v>0</v>
      </c>
      <c r="M252" s="86">
        <v>0</v>
      </c>
      <c r="N252" s="87">
        <v>0</v>
      </c>
      <c r="O252" s="86">
        <v>0</v>
      </c>
      <c r="P252" s="87">
        <v>0</v>
      </c>
      <c r="Q252" s="88">
        <v>0</v>
      </c>
      <c r="R252" s="89">
        <v>0</v>
      </c>
      <c r="S252" s="88">
        <v>0</v>
      </c>
      <c r="T252" s="89">
        <v>0</v>
      </c>
      <c r="U252" s="55">
        <f t="shared" si="43"/>
        <v>0</v>
      </c>
      <c r="V252" s="61">
        <f t="shared" si="43"/>
        <v>0</v>
      </c>
      <c r="W252" s="62">
        <f t="shared" si="44"/>
        <v>0</v>
      </c>
      <c r="X252" s="63">
        <f t="shared" si="45"/>
        <v>0</v>
      </c>
      <c r="Y252" s="64">
        <f t="shared" si="46"/>
        <v>0</v>
      </c>
      <c r="Z252" s="65"/>
    </row>
    <row r="253" spans="1:26" ht="29.25" customHeight="1" thickBot="1" x14ac:dyDescent="0.3">
      <c r="A253" s="164" t="s">
        <v>100</v>
      </c>
      <c r="B253" s="165"/>
      <c r="C253" s="90">
        <f>C240</f>
        <v>495232.76</v>
      </c>
      <c r="D253" s="90">
        <f>D240</f>
        <v>77840.19</v>
      </c>
      <c r="E253" s="91">
        <f>SUM(E240:E252)</f>
        <v>16</v>
      </c>
      <c r="F253" s="92">
        <f>SUM(F240:F252)</f>
        <v>306342.26</v>
      </c>
      <c r="G253" s="91">
        <f>SUM(G240:G252)</f>
        <v>12</v>
      </c>
      <c r="H253" s="92">
        <f>SUM(H240:H252)</f>
        <v>201432.76</v>
      </c>
      <c r="I253" s="91">
        <f t="shared" ref="I253:V253" si="47">SUM(I240:I252)</f>
        <v>13</v>
      </c>
      <c r="J253" s="92">
        <f t="shared" si="47"/>
        <v>293800</v>
      </c>
      <c r="K253" s="91">
        <f t="shared" si="47"/>
        <v>25</v>
      </c>
      <c r="L253" s="92">
        <f t="shared" si="47"/>
        <v>495232.76</v>
      </c>
      <c r="M253" s="91">
        <f t="shared" si="47"/>
        <v>0</v>
      </c>
      <c r="N253" s="93">
        <f t="shared" si="47"/>
        <v>0</v>
      </c>
      <c r="O253" s="94">
        <f t="shared" si="47"/>
        <v>0</v>
      </c>
      <c r="P253" s="95">
        <f t="shared" si="47"/>
        <v>0</v>
      </c>
      <c r="Q253" s="94">
        <f t="shared" si="47"/>
        <v>12</v>
      </c>
      <c r="R253" s="96">
        <f t="shared" si="47"/>
        <v>190708.61</v>
      </c>
      <c r="S253" s="94">
        <f t="shared" si="47"/>
        <v>13</v>
      </c>
      <c r="T253" s="96">
        <f t="shared" si="47"/>
        <v>226683.96</v>
      </c>
      <c r="U253" s="94">
        <f t="shared" si="47"/>
        <v>25</v>
      </c>
      <c r="V253" s="96">
        <f t="shared" si="47"/>
        <v>417392.57</v>
      </c>
      <c r="W253" s="97">
        <f>IFERROR(R253/H253,0)</f>
        <v>0.94676064608358634</v>
      </c>
      <c r="X253" s="98">
        <f t="shared" si="45"/>
        <v>0.77155874744724295</v>
      </c>
      <c r="Y253" s="98">
        <f t="shared" si="46"/>
        <v>0.84282099996777271</v>
      </c>
    </row>
    <row r="254" spans="1:26" ht="29.25" customHeight="1" thickBot="1" x14ac:dyDescent="0.45">
      <c r="A254" s="99"/>
      <c r="B254" s="99"/>
      <c r="C254" s="100"/>
      <c r="D254" s="100"/>
      <c r="E254" s="101"/>
      <c r="F254" s="100"/>
      <c r="G254" s="101"/>
      <c r="H254" s="102"/>
      <c r="I254" s="103"/>
      <c r="J254" s="102"/>
      <c r="K254" s="104"/>
      <c r="L254" s="102"/>
      <c r="M254" s="103"/>
      <c r="N254" s="102"/>
      <c r="O254" s="103"/>
      <c r="P254" s="102"/>
      <c r="Q254" s="103"/>
      <c r="R254" s="102"/>
      <c r="S254" s="103"/>
      <c r="T254" s="105" t="s">
        <v>101</v>
      </c>
      <c r="U254" s="106">
        <v>4.1475999999999997</v>
      </c>
      <c r="V254" s="107">
        <f>V253/U254</f>
        <v>100634.72128459833</v>
      </c>
      <c r="W254" s="108"/>
      <c r="X254" s="108"/>
      <c r="Y254" s="109"/>
    </row>
    <row r="255" spans="1:26" ht="15.75" thickTop="1" x14ac:dyDescent="0.25">
      <c r="A255" s="166" t="s">
        <v>102</v>
      </c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8"/>
      <c r="P255" s="115"/>
      <c r="U255" s="20"/>
    </row>
    <row r="256" spans="1:26" ht="18.75" x14ac:dyDescent="0.3">
      <c r="A256" s="169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1"/>
      <c r="P256" s="115"/>
      <c r="T256" s="110"/>
      <c r="U256" s="20"/>
    </row>
    <row r="257" spans="1:38" ht="15.75" x14ac:dyDescent="0.25">
      <c r="A257" s="169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1"/>
      <c r="P257" s="115"/>
      <c r="S257" s="111"/>
      <c r="T257" s="112"/>
      <c r="U257" s="20"/>
    </row>
    <row r="258" spans="1:38" ht="15.75" x14ac:dyDescent="0.25">
      <c r="A258" s="169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1"/>
      <c r="P258" s="115"/>
      <c r="S258" s="111"/>
      <c r="T258" s="113"/>
      <c r="U258" s="20"/>
    </row>
    <row r="259" spans="1:38" ht="15.75" x14ac:dyDescent="0.25">
      <c r="A259" s="169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1"/>
      <c r="P259" s="115"/>
      <c r="S259" s="111"/>
      <c r="T259" s="113"/>
      <c r="U259" s="20"/>
    </row>
    <row r="260" spans="1:38" ht="15.75" x14ac:dyDescent="0.25">
      <c r="A260" s="169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1"/>
      <c r="P260" s="115"/>
      <c r="S260" s="111"/>
      <c r="T260" s="113"/>
      <c r="U260" s="20"/>
    </row>
    <row r="261" spans="1:38" ht="15.75" x14ac:dyDescent="0.25">
      <c r="A261" s="169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1"/>
      <c r="P261" s="115"/>
      <c r="S261" s="111"/>
      <c r="T261" s="114"/>
      <c r="U261" s="20"/>
    </row>
    <row r="262" spans="1:38" x14ac:dyDescent="0.25">
      <c r="A262" s="169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1"/>
      <c r="P262" s="115"/>
      <c r="U262" s="20"/>
    </row>
    <row r="263" spans="1:38" ht="15.75" thickBot="1" x14ac:dyDescent="0.3">
      <c r="A263" s="172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4"/>
      <c r="P263" s="115"/>
      <c r="U263" s="20"/>
    </row>
    <row r="264" spans="1:38" ht="15.75" thickTop="1" x14ac:dyDescent="0.25">
      <c r="K264" s="20"/>
      <c r="U264" s="20"/>
    </row>
    <row r="267" spans="1:38" ht="26.25" x14ac:dyDescent="0.4">
      <c r="A267" s="23"/>
      <c r="B267" s="24" t="s">
        <v>110</v>
      </c>
      <c r="C267" s="25"/>
      <c r="D267" s="25"/>
      <c r="E267" s="25"/>
      <c r="F267" s="26"/>
      <c r="G267" s="25"/>
      <c r="H267" s="26"/>
      <c r="I267" s="27"/>
      <c r="J267" s="26"/>
      <c r="K267" s="27"/>
      <c r="L267" s="26"/>
      <c r="M267" s="27"/>
      <c r="N267" s="26"/>
      <c r="O267" s="25"/>
      <c r="P267" s="26"/>
      <c r="Q267" s="25"/>
      <c r="R267" s="26"/>
      <c r="S267" s="27"/>
      <c r="T267" s="26"/>
      <c r="U267" s="25"/>
      <c r="V267" s="26"/>
      <c r="W267" s="26"/>
      <c r="X267" s="27"/>
      <c r="Y267" s="26"/>
      <c r="Z267" s="26"/>
      <c r="AA267" s="27"/>
      <c r="AB267" s="25"/>
      <c r="AC267" s="25"/>
      <c r="AD267" s="25"/>
      <c r="AE267" s="25"/>
      <c r="AF267" s="25"/>
      <c r="AG267" s="27"/>
      <c r="AH267" s="25"/>
      <c r="AI267" s="25"/>
      <c r="AJ267" s="25"/>
      <c r="AK267" s="25"/>
      <c r="AL267" s="25"/>
    </row>
    <row r="268" spans="1:38" ht="15.75" thickBot="1" x14ac:dyDescent="0.3"/>
    <row r="269" spans="1:38" ht="52.5" customHeight="1" thickBot="1" x14ac:dyDescent="0.3">
      <c r="A269" s="146" t="s">
        <v>7</v>
      </c>
      <c r="B269" s="147"/>
      <c r="C269" s="150" t="s">
        <v>85</v>
      </c>
      <c r="D269" s="151"/>
      <c r="E269" s="152" t="s">
        <v>0</v>
      </c>
      <c r="F269" s="153"/>
      <c r="G269" s="154" t="s">
        <v>1</v>
      </c>
      <c r="H269" s="154"/>
      <c r="I269" s="154"/>
      <c r="J269" s="154"/>
      <c r="K269" s="154"/>
      <c r="L269" s="155"/>
      <c r="M269" s="156" t="s">
        <v>86</v>
      </c>
      <c r="N269" s="157"/>
      <c r="O269" s="157"/>
      <c r="P269" s="158"/>
      <c r="Q269" s="116" t="s">
        <v>87</v>
      </c>
      <c r="R269" s="159"/>
      <c r="S269" s="159"/>
      <c r="T269" s="159"/>
      <c r="U269" s="159"/>
      <c r="V269" s="117"/>
      <c r="W269" s="130" t="s">
        <v>88</v>
      </c>
      <c r="X269" s="131"/>
      <c r="Y269" s="122"/>
    </row>
    <row r="270" spans="1:38" ht="52.5" customHeight="1" thickBot="1" x14ac:dyDescent="0.3">
      <c r="A270" s="148"/>
      <c r="B270" s="149"/>
      <c r="C270" s="132" t="s">
        <v>89</v>
      </c>
      <c r="D270" s="134" t="s">
        <v>90</v>
      </c>
      <c r="E270" s="136" t="s">
        <v>10</v>
      </c>
      <c r="F270" s="136" t="s">
        <v>11</v>
      </c>
      <c r="G270" s="138" t="s">
        <v>12</v>
      </c>
      <c r="H270" s="140" t="s">
        <v>13</v>
      </c>
      <c r="I270" s="140" t="s">
        <v>14</v>
      </c>
      <c r="J270" s="142" t="s">
        <v>15</v>
      </c>
      <c r="K270" s="144" t="s">
        <v>2</v>
      </c>
      <c r="L270" s="145"/>
      <c r="M270" s="160" t="s">
        <v>91</v>
      </c>
      <c r="N270" s="161"/>
      <c r="O270" s="160" t="s">
        <v>92</v>
      </c>
      <c r="P270" s="161"/>
      <c r="Q270" s="162" t="s">
        <v>93</v>
      </c>
      <c r="R270" s="163"/>
      <c r="S270" s="159" t="s">
        <v>94</v>
      </c>
      <c r="T270" s="117"/>
      <c r="U270" s="116" t="s">
        <v>2</v>
      </c>
      <c r="V270" s="117"/>
      <c r="W270" s="118" t="s">
        <v>95</v>
      </c>
      <c r="X270" s="120" t="s">
        <v>96</v>
      </c>
      <c r="Y270" s="122" t="s">
        <v>97</v>
      </c>
    </row>
    <row r="271" spans="1:38" ht="139.5" customHeight="1" thickBot="1" x14ac:dyDescent="0.3">
      <c r="A271" s="148"/>
      <c r="B271" s="149"/>
      <c r="C271" s="133"/>
      <c r="D271" s="135"/>
      <c r="E271" s="137"/>
      <c r="F271" s="137"/>
      <c r="G271" s="139"/>
      <c r="H271" s="141"/>
      <c r="I271" s="141"/>
      <c r="J271" s="143"/>
      <c r="K271" s="28" t="s">
        <v>16</v>
      </c>
      <c r="L271" s="29" t="s">
        <v>17</v>
      </c>
      <c r="M271" s="30" t="s">
        <v>18</v>
      </c>
      <c r="N271" s="31" t="s">
        <v>19</v>
      </c>
      <c r="O271" s="30" t="s">
        <v>20</v>
      </c>
      <c r="P271" s="31" t="s">
        <v>21</v>
      </c>
      <c r="Q271" s="32" t="s">
        <v>12</v>
      </c>
      <c r="R271" s="33" t="s">
        <v>13</v>
      </c>
      <c r="S271" s="34" t="s">
        <v>22</v>
      </c>
      <c r="T271" s="35" t="s">
        <v>23</v>
      </c>
      <c r="U271" s="36" t="s">
        <v>24</v>
      </c>
      <c r="V271" s="37" t="s">
        <v>25</v>
      </c>
      <c r="W271" s="119"/>
      <c r="X271" s="121"/>
      <c r="Y271" s="123"/>
    </row>
    <row r="272" spans="1:38" ht="38.25" customHeight="1" thickBot="1" x14ac:dyDescent="0.3">
      <c r="A272" s="124">
        <v>1</v>
      </c>
      <c r="B272" s="125"/>
      <c r="C272" s="38">
        <v>2</v>
      </c>
      <c r="D272" s="39">
        <v>3</v>
      </c>
      <c r="E272" s="40">
        <v>4</v>
      </c>
      <c r="F272" s="41">
        <v>5</v>
      </c>
      <c r="G272" s="42">
        <v>6</v>
      </c>
      <c r="H272" s="43">
        <v>7</v>
      </c>
      <c r="I272" s="43">
        <v>8</v>
      </c>
      <c r="J272" s="43">
        <v>9</v>
      </c>
      <c r="K272" s="43">
        <v>10</v>
      </c>
      <c r="L272" s="43">
        <v>11</v>
      </c>
      <c r="M272" s="44">
        <v>12</v>
      </c>
      <c r="N272" s="44">
        <v>13</v>
      </c>
      <c r="O272" s="44">
        <v>14</v>
      </c>
      <c r="P272" s="44">
        <v>15</v>
      </c>
      <c r="Q272" s="45">
        <v>16</v>
      </c>
      <c r="R272" s="45">
        <v>17</v>
      </c>
      <c r="S272" s="45">
        <v>18</v>
      </c>
      <c r="T272" s="45">
        <v>19</v>
      </c>
      <c r="U272" s="45">
        <v>20</v>
      </c>
      <c r="V272" s="45">
        <v>21</v>
      </c>
      <c r="W272" s="46">
        <v>22</v>
      </c>
      <c r="X272" s="46">
        <v>23</v>
      </c>
      <c r="Y272" s="47">
        <v>24</v>
      </c>
    </row>
    <row r="273" spans="1:26" ht="108.75" customHeight="1" x14ac:dyDescent="0.25">
      <c r="A273" s="48">
        <v>1</v>
      </c>
      <c r="B273" s="49" t="s">
        <v>98</v>
      </c>
      <c r="C273" s="126">
        <f>L286</f>
        <v>743492.58</v>
      </c>
      <c r="D273" s="128">
        <f>C273-V286</f>
        <v>41052.130000000005</v>
      </c>
      <c r="E273" s="50"/>
      <c r="F273" s="51"/>
      <c r="G273" s="52"/>
      <c r="H273" s="53"/>
      <c r="I273" s="52"/>
      <c r="J273" s="54"/>
      <c r="K273" s="55">
        <f>G273+I273</f>
        <v>0</v>
      </c>
      <c r="L273" s="56">
        <f>H273+J273</f>
        <v>0</v>
      </c>
      <c r="M273" s="57"/>
      <c r="N273" s="58"/>
      <c r="O273" s="57"/>
      <c r="P273" s="58"/>
      <c r="Q273" s="59"/>
      <c r="R273" s="60"/>
      <c r="S273" s="59"/>
      <c r="T273" s="60"/>
      <c r="U273" s="55">
        <f>Q273+S273</f>
        <v>0</v>
      </c>
      <c r="V273" s="61">
        <f>R273+T273</f>
        <v>0</v>
      </c>
      <c r="W273" s="62">
        <f>IFERROR(R273/H273,0)</f>
        <v>0</v>
      </c>
      <c r="X273" s="63">
        <f>IFERROR((T273+P273)/J273,0)</f>
        <v>0</v>
      </c>
      <c r="Y273" s="64">
        <f>IFERROR((V273+P273)/L273,0)</f>
        <v>0</v>
      </c>
      <c r="Z273" s="65"/>
    </row>
    <row r="274" spans="1:26" ht="87" customHeight="1" x14ac:dyDescent="0.25">
      <c r="A274" s="66">
        <v>2</v>
      </c>
      <c r="B274" s="67" t="s">
        <v>44</v>
      </c>
      <c r="C274" s="126"/>
      <c r="D274" s="128"/>
      <c r="E274" s="68"/>
      <c r="F274" s="69"/>
      <c r="G274" s="70"/>
      <c r="H274" s="71"/>
      <c r="I274" s="70"/>
      <c r="J274" s="72"/>
      <c r="K274" s="55">
        <f t="shared" ref="K274:L285" si="48">G274+I274</f>
        <v>0</v>
      </c>
      <c r="L274" s="56">
        <f t="shared" si="48"/>
        <v>0</v>
      </c>
      <c r="M274" s="73"/>
      <c r="N274" s="74"/>
      <c r="O274" s="73"/>
      <c r="P274" s="74"/>
      <c r="Q274" s="75"/>
      <c r="R274" s="76"/>
      <c r="S274" s="75"/>
      <c r="T274" s="76"/>
      <c r="U274" s="55">
        <f t="shared" ref="U274:V285" si="49">Q274+S274</f>
        <v>0</v>
      </c>
      <c r="V274" s="61">
        <f>R274+T274</f>
        <v>0</v>
      </c>
      <c r="W274" s="62">
        <f t="shared" ref="W274:W285" si="50">IFERROR(R274/H274,0)</f>
        <v>0</v>
      </c>
      <c r="X274" s="63">
        <f t="shared" ref="X274:X286" si="51">IFERROR((T274+P274)/J274,0)</f>
        <v>0</v>
      </c>
      <c r="Y274" s="64">
        <f t="shared" ref="Y274:Y286" si="52">IFERROR((V274+P274)/L274,0)</f>
        <v>0</v>
      </c>
      <c r="Z274" s="65"/>
    </row>
    <row r="275" spans="1:26" ht="85.5" customHeight="1" x14ac:dyDescent="0.25">
      <c r="A275" s="66">
        <v>3</v>
      </c>
      <c r="B275" s="67" t="s">
        <v>35</v>
      </c>
      <c r="C275" s="126"/>
      <c r="D275" s="128"/>
      <c r="E275" s="68"/>
      <c r="F275" s="69"/>
      <c r="G275" s="70"/>
      <c r="H275" s="71"/>
      <c r="I275" s="70"/>
      <c r="J275" s="72"/>
      <c r="K275" s="55">
        <f t="shared" si="48"/>
        <v>0</v>
      </c>
      <c r="L275" s="56">
        <f t="shared" si="48"/>
        <v>0</v>
      </c>
      <c r="M275" s="73"/>
      <c r="N275" s="74"/>
      <c r="O275" s="73"/>
      <c r="P275" s="74"/>
      <c r="Q275" s="75"/>
      <c r="R275" s="76"/>
      <c r="S275" s="75"/>
      <c r="T275" s="76"/>
      <c r="U275" s="55">
        <f t="shared" si="49"/>
        <v>0</v>
      </c>
      <c r="V275" s="61">
        <f t="shared" si="49"/>
        <v>0</v>
      </c>
      <c r="W275" s="62">
        <f t="shared" si="50"/>
        <v>0</v>
      </c>
      <c r="X275" s="63">
        <f t="shared" si="51"/>
        <v>0</v>
      </c>
      <c r="Y275" s="64">
        <f t="shared" si="52"/>
        <v>0</v>
      </c>
      <c r="Z275" s="65"/>
    </row>
    <row r="276" spans="1:26" ht="137.25" customHeight="1" x14ac:dyDescent="0.25">
      <c r="A276" s="66">
        <v>4</v>
      </c>
      <c r="B276" s="67" t="s">
        <v>37</v>
      </c>
      <c r="C276" s="126"/>
      <c r="D276" s="128"/>
      <c r="E276" s="68">
        <v>3</v>
      </c>
      <c r="F276" s="69">
        <v>68155</v>
      </c>
      <c r="G276" s="70">
        <v>1</v>
      </c>
      <c r="H276" s="71">
        <v>34930</v>
      </c>
      <c r="I276" s="70">
        <v>0</v>
      </c>
      <c r="J276" s="72">
        <v>0</v>
      </c>
      <c r="K276" s="55">
        <f t="shared" si="48"/>
        <v>1</v>
      </c>
      <c r="L276" s="56">
        <f t="shared" si="48"/>
        <v>34930</v>
      </c>
      <c r="M276" s="73">
        <v>0</v>
      </c>
      <c r="N276" s="74">
        <v>0</v>
      </c>
      <c r="O276" s="73">
        <v>0</v>
      </c>
      <c r="P276" s="74">
        <v>0</v>
      </c>
      <c r="Q276" s="75">
        <v>1</v>
      </c>
      <c r="R276" s="76">
        <v>34930</v>
      </c>
      <c r="S276" s="75">
        <v>0</v>
      </c>
      <c r="T276" s="76">
        <v>0</v>
      </c>
      <c r="U276" s="55">
        <f t="shared" si="49"/>
        <v>1</v>
      </c>
      <c r="V276" s="61">
        <f t="shared" si="49"/>
        <v>34930</v>
      </c>
      <c r="W276" s="62">
        <f t="shared" si="50"/>
        <v>1</v>
      </c>
      <c r="X276" s="63">
        <f t="shared" si="51"/>
        <v>0</v>
      </c>
      <c r="Y276" s="64">
        <f t="shared" si="52"/>
        <v>1</v>
      </c>
      <c r="Z276" s="65"/>
    </row>
    <row r="277" spans="1:26" ht="171.75" customHeight="1" x14ac:dyDescent="0.25">
      <c r="A277" s="66">
        <v>5</v>
      </c>
      <c r="B277" s="67" t="s">
        <v>63</v>
      </c>
      <c r="C277" s="126"/>
      <c r="D277" s="128"/>
      <c r="E277" s="68"/>
      <c r="F277" s="69"/>
      <c r="G277" s="70"/>
      <c r="H277" s="71"/>
      <c r="I277" s="70"/>
      <c r="J277" s="72"/>
      <c r="K277" s="55">
        <f t="shared" si="48"/>
        <v>0</v>
      </c>
      <c r="L277" s="56">
        <f t="shared" si="48"/>
        <v>0</v>
      </c>
      <c r="M277" s="73"/>
      <c r="N277" s="74"/>
      <c r="O277" s="73"/>
      <c r="P277" s="74"/>
      <c r="Q277" s="75"/>
      <c r="R277" s="76"/>
      <c r="S277" s="75"/>
      <c r="T277" s="76"/>
      <c r="U277" s="55">
        <f t="shared" si="49"/>
        <v>0</v>
      </c>
      <c r="V277" s="61">
        <f t="shared" si="49"/>
        <v>0</v>
      </c>
      <c r="W277" s="62">
        <f t="shared" si="50"/>
        <v>0</v>
      </c>
      <c r="X277" s="63">
        <f t="shared" si="51"/>
        <v>0</v>
      </c>
      <c r="Y277" s="64">
        <f t="shared" si="52"/>
        <v>0</v>
      </c>
      <c r="Z277" s="65"/>
    </row>
    <row r="278" spans="1:26" ht="116.25" customHeight="1" x14ac:dyDescent="0.25">
      <c r="A278" s="66">
        <v>6</v>
      </c>
      <c r="B278" s="67" t="s">
        <v>26</v>
      </c>
      <c r="C278" s="126"/>
      <c r="D278" s="128"/>
      <c r="E278" s="68"/>
      <c r="F278" s="69"/>
      <c r="G278" s="70"/>
      <c r="H278" s="71"/>
      <c r="I278" s="70"/>
      <c r="J278" s="72"/>
      <c r="K278" s="55">
        <f t="shared" si="48"/>
        <v>0</v>
      </c>
      <c r="L278" s="56">
        <f t="shared" si="48"/>
        <v>0</v>
      </c>
      <c r="M278" s="73"/>
      <c r="N278" s="74"/>
      <c r="O278" s="73"/>
      <c r="P278" s="74"/>
      <c r="Q278" s="75"/>
      <c r="R278" s="76"/>
      <c r="S278" s="75"/>
      <c r="T278" s="76"/>
      <c r="U278" s="55">
        <f t="shared" si="49"/>
        <v>0</v>
      </c>
      <c r="V278" s="61">
        <f t="shared" si="49"/>
        <v>0</v>
      </c>
      <c r="W278" s="62">
        <f t="shared" si="50"/>
        <v>0</v>
      </c>
      <c r="X278" s="63">
        <f t="shared" si="51"/>
        <v>0</v>
      </c>
      <c r="Y278" s="64">
        <f t="shared" si="52"/>
        <v>0</v>
      </c>
      <c r="Z278" s="65"/>
    </row>
    <row r="279" spans="1:26" ht="65.25" customHeight="1" x14ac:dyDescent="0.25">
      <c r="A279" s="66">
        <v>7</v>
      </c>
      <c r="B279" s="67" t="s">
        <v>46</v>
      </c>
      <c r="C279" s="126"/>
      <c r="D279" s="128"/>
      <c r="E279" s="68"/>
      <c r="F279" s="69"/>
      <c r="G279" s="70"/>
      <c r="H279" s="71"/>
      <c r="I279" s="70"/>
      <c r="J279" s="72"/>
      <c r="K279" s="55">
        <f t="shared" si="48"/>
        <v>0</v>
      </c>
      <c r="L279" s="56">
        <f t="shared" si="48"/>
        <v>0</v>
      </c>
      <c r="M279" s="73"/>
      <c r="N279" s="74"/>
      <c r="O279" s="73"/>
      <c r="P279" s="74"/>
      <c r="Q279" s="75"/>
      <c r="R279" s="76"/>
      <c r="S279" s="75"/>
      <c r="T279" s="76"/>
      <c r="U279" s="55">
        <f t="shared" si="49"/>
        <v>0</v>
      </c>
      <c r="V279" s="61">
        <f t="shared" si="49"/>
        <v>0</v>
      </c>
      <c r="W279" s="62">
        <f t="shared" si="50"/>
        <v>0</v>
      </c>
      <c r="X279" s="63">
        <f t="shared" si="51"/>
        <v>0</v>
      </c>
      <c r="Y279" s="64">
        <f t="shared" si="52"/>
        <v>0</v>
      </c>
      <c r="Z279" s="65"/>
    </row>
    <row r="280" spans="1:26" ht="59.25" customHeight="1" x14ac:dyDescent="0.25">
      <c r="A280" s="66">
        <v>8</v>
      </c>
      <c r="B280" s="67" t="s">
        <v>99</v>
      </c>
      <c r="C280" s="126"/>
      <c r="D280" s="128"/>
      <c r="E280" s="68"/>
      <c r="F280" s="69"/>
      <c r="G280" s="70"/>
      <c r="H280" s="71"/>
      <c r="I280" s="70">
        <v>5</v>
      </c>
      <c r="J280" s="72">
        <v>85098.89</v>
      </c>
      <c r="K280" s="55">
        <f t="shared" si="48"/>
        <v>5</v>
      </c>
      <c r="L280" s="56">
        <f t="shared" si="48"/>
        <v>85098.89</v>
      </c>
      <c r="M280" s="73"/>
      <c r="N280" s="74"/>
      <c r="O280" s="73">
        <v>0</v>
      </c>
      <c r="P280" s="74">
        <v>0</v>
      </c>
      <c r="Q280" s="75"/>
      <c r="R280" s="76"/>
      <c r="S280" s="75">
        <v>5</v>
      </c>
      <c r="T280" s="76">
        <v>71352</v>
      </c>
      <c r="U280" s="55">
        <f t="shared" si="49"/>
        <v>5</v>
      </c>
      <c r="V280" s="61">
        <f t="shared" si="49"/>
        <v>71352</v>
      </c>
      <c r="W280" s="62">
        <f t="shared" si="50"/>
        <v>0</v>
      </c>
      <c r="X280" s="63">
        <f t="shared" si="51"/>
        <v>0.83845982009871101</v>
      </c>
      <c r="Y280" s="64">
        <f t="shared" si="52"/>
        <v>0.83845982009871101</v>
      </c>
      <c r="Z280" s="65"/>
    </row>
    <row r="281" spans="1:26" ht="71.25" customHeight="1" x14ac:dyDescent="0.25">
      <c r="A281" s="66">
        <v>9</v>
      </c>
      <c r="B281" s="67" t="s">
        <v>29</v>
      </c>
      <c r="C281" s="126"/>
      <c r="D281" s="128"/>
      <c r="E281" s="68">
        <v>1</v>
      </c>
      <c r="F281" s="69">
        <v>34902.57</v>
      </c>
      <c r="G281" s="70">
        <v>0</v>
      </c>
      <c r="H281" s="71">
        <v>0</v>
      </c>
      <c r="I281" s="70">
        <v>0</v>
      </c>
      <c r="J281" s="72">
        <v>0</v>
      </c>
      <c r="K281" s="55">
        <f t="shared" si="48"/>
        <v>0</v>
      </c>
      <c r="L281" s="56">
        <f t="shared" si="48"/>
        <v>0</v>
      </c>
      <c r="M281" s="73">
        <v>0</v>
      </c>
      <c r="N281" s="74">
        <v>0</v>
      </c>
      <c r="O281" s="73">
        <v>0</v>
      </c>
      <c r="P281" s="74">
        <v>0</v>
      </c>
      <c r="Q281" s="75">
        <v>0</v>
      </c>
      <c r="R281" s="76">
        <v>0</v>
      </c>
      <c r="S281" s="75">
        <v>0</v>
      </c>
      <c r="T281" s="76">
        <v>0</v>
      </c>
      <c r="U281" s="55">
        <f t="shared" si="49"/>
        <v>0</v>
      </c>
      <c r="V281" s="61">
        <f t="shared" si="49"/>
        <v>0</v>
      </c>
      <c r="W281" s="62">
        <f t="shared" si="50"/>
        <v>0</v>
      </c>
      <c r="X281" s="63">
        <f t="shared" si="51"/>
        <v>0</v>
      </c>
      <c r="Y281" s="64">
        <f t="shared" si="52"/>
        <v>0</v>
      </c>
      <c r="Z281" s="65"/>
    </row>
    <row r="282" spans="1:26" ht="92.25" customHeight="1" x14ac:dyDescent="0.25">
      <c r="A282" s="66">
        <v>10</v>
      </c>
      <c r="B282" s="67" t="s">
        <v>30</v>
      </c>
      <c r="C282" s="126"/>
      <c r="D282" s="128"/>
      <c r="E282" s="68">
        <v>5</v>
      </c>
      <c r="F282" s="69">
        <v>198112.01</v>
      </c>
      <c r="G282" s="70">
        <v>3</v>
      </c>
      <c r="H282" s="71">
        <v>116757.34</v>
      </c>
      <c r="I282" s="70">
        <v>1</v>
      </c>
      <c r="J282" s="72">
        <v>300000</v>
      </c>
      <c r="K282" s="55">
        <f t="shared" si="48"/>
        <v>4</v>
      </c>
      <c r="L282" s="56">
        <f t="shared" si="48"/>
        <v>416757.33999999997</v>
      </c>
      <c r="M282" s="73">
        <v>0</v>
      </c>
      <c r="N282" s="74">
        <v>0</v>
      </c>
      <c r="O282" s="73">
        <v>0</v>
      </c>
      <c r="P282" s="74">
        <v>0</v>
      </c>
      <c r="Q282" s="75">
        <v>3</v>
      </c>
      <c r="R282" s="76">
        <v>110588.61</v>
      </c>
      <c r="S282" s="75">
        <v>1</v>
      </c>
      <c r="T282" s="76">
        <v>290087.71000000002</v>
      </c>
      <c r="U282" s="55">
        <f t="shared" si="49"/>
        <v>4</v>
      </c>
      <c r="V282" s="61">
        <f t="shared" si="49"/>
        <v>400676.32</v>
      </c>
      <c r="W282" s="62">
        <f t="shared" si="50"/>
        <v>0.94716623383163756</v>
      </c>
      <c r="X282" s="63">
        <f t="shared" si="51"/>
        <v>0.96695903333333344</v>
      </c>
      <c r="Y282" s="64">
        <f t="shared" si="52"/>
        <v>0.96141394894208709</v>
      </c>
      <c r="Z282" s="65"/>
    </row>
    <row r="283" spans="1:26" ht="153.75" customHeight="1" x14ac:dyDescent="0.25">
      <c r="A283" s="66">
        <v>11</v>
      </c>
      <c r="B283" s="67" t="s">
        <v>31</v>
      </c>
      <c r="C283" s="126"/>
      <c r="D283" s="128"/>
      <c r="E283" s="68">
        <v>5</v>
      </c>
      <c r="F283" s="69">
        <v>81196.320000000007</v>
      </c>
      <c r="G283" s="70">
        <v>4</v>
      </c>
      <c r="H283" s="71">
        <v>35268.769999999997</v>
      </c>
      <c r="I283" s="70">
        <v>0</v>
      </c>
      <c r="J283" s="72">
        <v>0</v>
      </c>
      <c r="K283" s="55">
        <f t="shared" si="48"/>
        <v>4</v>
      </c>
      <c r="L283" s="56">
        <f t="shared" si="48"/>
        <v>35268.769999999997</v>
      </c>
      <c r="M283" s="73">
        <v>0</v>
      </c>
      <c r="N283" s="74">
        <v>0</v>
      </c>
      <c r="O283" s="73">
        <v>0</v>
      </c>
      <c r="P283" s="74">
        <v>0</v>
      </c>
      <c r="Q283" s="75">
        <v>4</v>
      </c>
      <c r="R283" s="76">
        <v>31317.82</v>
      </c>
      <c r="S283" s="75">
        <v>0</v>
      </c>
      <c r="T283" s="76">
        <v>0</v>
      </c>
      <c r="U283" s="55">
        <f t="shared" si="49"/>
        <v>4</v>
      </c>
      <c r="V283" s="61">
        <f t="shared" si="49"/>
        <v>31317.82</v>
      </c>
      <c r="W283" s="62">
        <f t="shared" si="50"/>
        <v>0.88797596287026748</v>
      </c>
      <c r="X283" s="63">
        <f t="shared" si="51"/>
        <v>0</v>
      </c>
      <c r="Y283" s="64">
        <f t="shared" si="52"/>
        <v>0.88797596287026748</v>
      </c>
      <c r="Z283" s="65"/>
    </row>
    <row r="284" spans="1:26" ht="87" customHeight="1" x14ac:dyDescent="0.25">
      <c r="A284" s="66">
        <v>12</v>
      </c>
      <c r="B284" s="67" t="s">
        <v>40</v>
      </c>
      <c r="C284" s="126"/>
      <c r="D284" s="128"/>
      <c r="E284" s="68">
        <v>2</v>
      </c>
      <c r="F284" s="69">
        <v>54645</v>
      </c>
      <c r="G284" s="70">
        <v>1</v>
      </c>
      <c r="H284" s="71">
        <v>4959</v>
      </c>
      <c r="I284" s="70">
        <v>0</v>
      </c>
      <c r="J284" s="72">
        <v>0</v>
      </c>
      <c r="K284" s="55">
        <f t="shared" si="48"/>
        <v>1</v>
      </c>
      <c r="L284" s="56">
        <f t="shared" si="48"/>
        <v>4959</v>
      </c>
      <c r="M284" s="73">
        <v>0</v>
      </c>
      <c r="N284" s="74">
        <v>0</v>
      </c>
      <c r="O284" s="73">
        <v>0</v>
      </c>
      <c r="P284" s="74">
        <v>0</v>
      </c>
      <c r="Q284" s="75">
        <v>1</v>
      </c>
      <c r="R284" s="76">
        <v>4959</v>
      </c>
      <c r="S284" s="75">
        <v>0</v>
      </c>
      <c r="T284" s="76">
        <v>0</v>
      </c>
      <c r="U284" s="55">
        <f t="shared" si="49"/>
        <v>1</v>
      </c>
      <c r="V284" s="61">
        <f t="shared" si="49"/>
        <v>4959</v>
      </c>
      <c r="W284" s="62">
        <f t="shared" si="50"/>
        <v>1</v>
      </c>
      <c r="X284" s="63">
        <f t="shared" si="51"/>
        <v>0</v>
      </c>
      <c r="Y284" s="64">
        <f t="shared" si="52"/>
        <v>1</v>
      </c>
      <c r="Z284" s="65"/>
    </row>
    <row r="285" spans="1:26" ht="62.25" customHeight="1" thickBot="1" x14ac:dyDescent="0.3">
      <c r="A285" s="77">
        <v>13</v>
      </c>
      <c r="B285" s="78" t="s">
        <v>32</v>
      </c>
      <c r="C285" s="127"/>
      <c r="D285" s="129"/>
      <c r="E285" s="79">
        <v>16</v>
      </c>
      <c r="F285" s="80">
        <v>317157.57</v>
      </c>
      <c r="G285" s="81">
        <v>8</v>
      </c>
      <c r="H285" s="82">
        <v>156478.57999999999</v>
      </c>
      <c r="I285" s="81">
        <v>1</v>
      </c>
      <c r="J285" s="83">
        <v>10000</v>
      </c>
      <c r="K285" s="84">
        <f t="shared" si="48"/>
        <v>9</v>
      </c>
      <c r="L285" s="85">
        <f t="shared" si="48"/>
        <v>166478.57999999999</v>
      </c>
      <c r="M285" s="86">
        <v>0</v>
      </c>
      <c r="N285" s="87">
        <v>0</v>
      </c>
      <c r="O285" s="86">
        <v>0</v>
      </c>
      <c r="P285" s="87">
        <v>0</v>
      </c>
      <c r="Q285" s="88">
        <v>8</v>
      </c>
      <c r="R285" s="89">
        <v>150312.31</v>
      </c>
      <c r="S285" s="88">
        <v>1</v>
      </c>
      <c r="T285" s="89">
        <v>8893</v>
      </c>
      <c r="U285" s="55">
        <f t="shared" si="49"/>
        <v>9</v>
      </c>
      <c r="V285" s="61">
        <f t="shared" si="49"/>
        <v>159205.31</v>
      </c>
      <c r="W285" s="62">
        <f t="shared" si="50"/>
        <v>0.96059352021215949</v>
      </c>
      <c r="X285" s="63">
        <f t="shared" si="51"/>
        <v>0.88929999999999998</v>
      </c>
      <c r="Y285" s="64">
        <f t="shared" si="52"/>
        <v>0.95631107617568589</v>
      </c>
      <c r="Z285" s="65"/>
    </row>
    <row r="286" spans="1:26" ht="29.25" customHeight="1" thickBot="1" x14ac:dyDescent="0.3">
      <c r="A286" s="164" t="s">
        <v>100</v>
      </c>
      <c r="B286" s="165"/>
      <c r="C286" s="90">
        <f>C273</f>
        <v>743492.58</v>
      </c>
      <c r="D286" s="90">
        <f>D273</f>
        <v>41052.130000000005</v>
      </c>
      <c r="E286" s="91">
        <f>SUM(E273:E285)</f>
        <v>32</v>
      </c>
      <c r="F286" s="92">
        <f>SUM(F273:F285)</f>
        <v>754168.47</v>
      </c>
      <c r="G286" s="91">
        <f>SUM(G273:G285)</f>
        <v>17</v>
      </c>
      <c r="H286" s="92">
        <f>SUM(H273:H285)</f>
        <v>348393.68999999994</v>
      </c>
      <c r="I286" s="91">
        <f t="shared" ref="I286:V286" si="53">SUM(I273:I285)</f>
        <v>7</v>
      </c>
      <c r="J286" s="92">
        <f t="shared" si="53"/>
        <v>395098.89</v>
      </c>
      <c r="K286" s="91">
        <f t="shared" si="53"/>
        <v>24</v>
      </c>
      <c r="L286" s="92">
        <f t="shared" si="53"/>
        <v>743492.58</v>
      </c>
      <c r="M286" s="91">
        <f t="shared" si="53"/>
        <v>0</v>
      </c>
      <c r="N286" s="93">
        <f t="shared" si="53"/>
        <v>0</v>
      </c>
      <c r="O286" s="94">
        <f t="shared" si="53"/>
        <v>0</v>
      </c>
      <c r="P286" s="95">
        <f t="shared" si="53"/>
        <v>0</v>
      </c>
      <c r="Q286" s="94">
        <f t="shared" si="53"/>
        <v>17</v>
      </c>
      <c r="R286" s="96">
        <f t="shared" si="53"/>
        <v>332107.74</v>
      </c>
      <c r="S286" s="94">
        <f t="shared" si="53"/>
        <v>7</v>
      </c>
      <c r="T286" s="96">
        <f t="shared" si="53"/>
        <v>370332.71</v>
      </c>
      <c r="U286" s="94">
        <f t="shared" si="53"/>
        <v>24</v>
      </c>
      <c r="V286" s="96">
        <f t="shared" si="53"/>
        <v>702440.45</v>
      </c>
      <c r="W286" s="97">
        <f>IFERROR(R286/H286,0)</f>
        <v>0.95325417633137977</v>
      </c>
      <c r="X286" s="98">
        <f t="shared" si="51"/>
        <v>0.93731650321771343</v>
      </c>
      <c r="Y286" s="98">
        <f t="shared" si="52"/>
        <v>0.94478474822169711</v>
      </c>
    </row>
    <row r="287" spans="1:26" ht="29.25" customHeight="1" thickBot="1" x14ac:dyDescent="0.45">
      <c r="A287" s="99"/>
      <c r="B287" s="99"/>
      <c r="C287" s="100"/>
      <c r="D287" s="100"/>
      <c r="E287" s="101"/>
      <c r="F287" s="100"/>
      <c r="G287" s="101"/>
      <c r="H287" s="102"/>
      <c r="I287" s="103"/>
      <c r="J287" s="102"/>
      <c r="K287" s="104"/>
      <c r="L287" s="102"/>
      <c r="M287" s="103"/>
      <c r="N287" s="102"/>
      <c r="O287" s="103"/>
      <c r="P287" s="102"/>
      <c r="Q287" s="103"/>
      <c r="R287" s="102"/>
      <c r="S287" s="103"/>
      <c r="T287" s="105" t="s">
        <v>101</v>
      </c>
      <c r="U287" s="106">
        <v>4.1475999999999997</v>
      </c>
      <c r="V287" s="107">
        <f>V286/U287</f>
        <v>169360.70257498312</v>
      </c>
      <c r="W287" s="108"/>
      <c r="X287" s="108"/>
      <c r="Y287" s="109"/>
    </row>
    <row r="288" spans="1:26" ht="15.75" thickTop="1" x14ac:dyDescent="0.25">
      <c r="A288" s="166" t="s">
        <v>102</v>
      </c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8"/>
      <c r="P288" s="115"/>
      <c r="U288" s="20"/>
    </row>
    <row r="289" spans="1:38" ht="18.75" x14ac:dyDescent="0.3">
      <c r="A289" s="169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1"/>
      <c r="P289" s="115"/>
      <c r="T289" s="110"/>
      <c r="U289" s="20"/>
    </row>
    <row r="290" spans="1:38" ht="15.75" x14ac:dyDescent="0.25">
      <c r="A290" s="169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1"/>
      <c r="P290" s="115"/>
      <c r="S290" s="111"/>
      <c r="T290" s="112"/>
      <c r="U290" s="20"/>
    </row>
    <row r="291" spans="1:38" ht="15.75" x14ac:dyDescent="0.25">
      <c r="A291" s="169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1"/>
      <c r="P291" s="115"/>
      <c r="S291" s="111"/>
      <c r="T291" s="113"/>
      <c r="U291" s="20"/>
    </row>
    <row r="292" spans="1:38" ht="15.75" x14ac:dyDescent="0.25">
      <c r="A292" s="169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1"/>
      <c r="P292" s="115"/>
      <c r="S292" s="111"/>
      <c r="T292" s="113"/>
      <c r="U292" s="20"/>
    </row>
    <row r="293" spans="1:38" ht="15.75" x14ac:dyDescent="0.25">
      <c r="A293" s="169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1"/>
      <c r="P293" s="115"/>
      <c r="S293" s="111"/>
      <c r="T293" s="113"/>
      <c r="U293" s="20"/>
    </row>
    <row r="294" spans="1:38" ht="15.75" x14ac:dyDescent="0.25">
      <c r="A294" s="169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1"/>
      <c r="P294" s="115"/>
      <c r="S294" s="111"/>
      <c r="T294" s="114"/>
      <c r="U294" s="20"/>
    </row>
    <row r="295" spans="1:38" x14ac:dyDescent="0.25">
      <c r="A295" s="169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1"/>
      <c r="P295" s="115"/>
      <c r="U295" s="20"/>
    </row>
    <row r="296" spans="1:38" ht="15.75" thickBot="1" x14ac:dyDescent="0.3">
      <c r="A296" s="172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4"/>
      <c r="P296" s="115"/>
      <c r="U296" s="20"/>
    </row>
    <row r="297" spans="1:38" ht="15.75" thickTop="1" x14ac:dyDescent="0.25">
      <c r="K297" s="20"/>
      <c r="U297" s="20"/>
    </row>
    <row r="300" spans="1:38" ht="26.25" x14ac:dyDescent="0.4">
      <c r="A300" s="23"/>
      <c r="B300" s="24" t="s">
        <v>111</v>
      </c>
      <c r="C300" s="25"/>
      <c r="D300" s="25"/>
      <c r="E300" s="25"/>
      <c r="F300" s="26"/>
      <c r="G300" s="25"/>
      <c r="H300" s="26"/>
      <c r="I300" s="27"/>
      <c r="J300" s="26"/>
      <c r="K300" s="27"/>
      <c r="L300" s="26"/>
      <c r="M300" s="27"/>
      <c r="N300" s="26"/>
      <c r="O300" s="25"/>
      <c r="P300" s="26"/>
      <c r="Q300" s="25"/>
      <c r="R300" s="26"/>
      <c r="S300" s="27"/>
      <c r="T300" s="26"/>
      <c r="U300" s="25"/>
      <c r="V300" s="26"/>
      <c r="W300" s="26"/>
      <c r="X300" s="27"/>
      <c r="Y300" s="26"/>
      <c r="Z300" s="26"/>
      <c r="AA300" s="27"/>
      <c r="AB300" s="25"/>
      <c r="AC300" s="25"/>
      <c r="AD300" s="25"/>
      <c r="AE300" s="25"/>
      <c r="AF300" s="25"/>
      <c r="AG300" s="27"/>
      <c r="AH300" s="25"/>
      <c r="AI300" s="25"/>
      <c r="AJ300" s="25"/>
      <c r="AK300" s="25"/>
      <c r="AL300" s="25"/>
    </row>
    <row r="301" spans="1:38" ht="15.75" thickBot="1" x14ac:dyDescent="0.3"/>
    <row r="302" spans="1:38" ht="52.5" customHeight="1" thickBot="1" x14ac:dyDescent="0.3">
      <c r="A302" s="146" t="s">
        <v>7</v>
      </c>
      <c r="B302" s="147"/>
      <c r="C302" s="150" t="s">
        <v>85</v>
      </c>
      <c r="D302" s="151"/>
      <c r="E302" s="152" t="s">
        <v>0</v>
      </c>
      <c r="F302" s="153"/>
      <c r="G302" s="154" t="s">
        <v>1</v>
      </c>
      <c r="H302" s="154"/>
      <c r="I302" s="154"/>
      <c r="J302" s="154"/>
      <c r="K302" s="154"/>
      <c r="L302" s="155"/>
      <c r="M302" s="156" t="s">
        <v>86</v>
      </c>
      <c r="N302" s="157"/>
      <c r="O302" s="157"/>
      <c r="P302" s="158"/>
      <c r="Q302" s="116" t="s">
        <v>87</v>
      </c>
      <c r="R302" s="159"/>
      <c r="S302" s="159"/>
      <c r="T302" s="159"/>
      <c r="U302" s="159"/>
      <c r="V302" s="117"/>
      <c r="W302" s="130" t="s">
        <v>88</v>
      </c>
      <c r="X302" s="131"/>
      <c r="Y302" s="122"/>
    </row>
    <row r="303" spans="1:38" ht="52.5" customHeight="1" thickBot="1" x14ac:dyDescent="0.3">
      <c r="A303" s="148"/>
      <c r="B303" s="149"/>
      <c r="C303" s="132" t="s">
        <v>89</v>
      </c>
      <c r="D303" s="134" t="s">
        <v>90</v>
      </c>
      <c r="E303" s="136" t="s">
        <v>10</v>
      </c>
      <c r="F303" s="136" t="s">
        <v>11</v>
      </c>
      <c r="G303" s="138" t="s">
        <v>12</v>
      </c>
      <c r="H303" s="140" t="s">
        <v>13</v>
      </c>
      <c r="I303" s="140" t="s">
        <v>14</v>
      </c>
      <c r="J303" s="142" t="s">
        <v>15</v>
      </c>
      <c r="K303" s="144" t="s">
        <v>2</v>
      </c>
      <c r="L303" s="145"/>
      <c r="M303" s="160" t="s">
        <v>91</v>
      </c>
      <c r="N303" s="161"/>
      <c r="O303" s="160" t="s">
        <v>92</v>
      </c>
      <c r="P303" s="161"/>
      <c r="Q303" s="162" t="s">
        <v>93</v>
      </c>
      <c r="R303" s="163"/>
      <c r="S303" s="159" t="s">
        <v>94</v>
      </c>
      <c r="T303" s="117"/>
      <c r="U303" s="116" t="s">
        <v>2</v>
      </c>
      <c r="V303" s="117"/>
      <c r="W303" s="118" t="s">
        <v>95</v>
      </c>
      <c r="X303" s="120" t="s">
        <v>96</v>
      </c>
      <c r="Y303" s="122" t="s">
        <v>97</v>
      </c>
    </row>
    <row r="304" spans="1:38" ht="139.5" customHeight="1" thickBot="1" x14ac:dyDescent="0.3">
      <c r="A304" s="148"/>
      <c r="B304" s="149"/>
      <c r="C304" s="133"/>
      <c r="D304" s="135"/>
      <c r="E304" s="137"/>
      <c r="F304" s="137"/>
      <c r="G304" s="139"/>
      <c r="H304" s="141"/>
      <c r="I304" s="141"/>
      <c r="J304" s="143"/>
      <c r="K304" s="28" t="s">
        <v>16</v>
      </c>
      <c r="L304" s="29" t="s">
        <v>17</v>
      </c>
      <c r="M304" s="30" t="s">
        <v>18</v>
      </c>
      <c r="N304" s="31" t="s">
        <v>19</v>
      </c>
      <c r="O304" s="30" t="s">
        <v>20</v>
      </c>
      <c r="P304" s="31" t="s">
        <v>21</v>
      </c>
      <c r="Q304" s="32" t="s">
        <v>12</v>
      </c>
      <c r="R304" s="33" t="s">
        <v>13</v>
      </c>
      <c r="S304" s="34" t="s">
        <v>22</v>
      </c>
      <c r="T304" s="35" t="s">
        <v>23</v>
      </c>
      <c r="U304" s="36" t="s">
        <v>24</v>
      </c>
      <c r="V304" s="37" t="s">
        <v>25</v>
      </c>
      <c r="W304" s="119"/>
      <c r="X304" s="121"/>
      <c r="Y304" s="123"/>
    </row>
    <row r="305" spans="1:26" ht="38.25" customHeight="1" thickBot="1" x14ac:dyDescent="0.3">
      <c r="A305" s="124">
        <v>1</v>
      </c>
      <c r="B305" s="125"/>
      <c r="C305" s="38">
        <v>2</v>
      </c>
      <c r="D305" s="39">
        <v>3</v>
      </c>
      <c r="E305" s="40">
        <v>4</v>
      </c>
      <c r="F305" s="41">
        <v>5</v>
      </c>
      <c r="G305" s="42">
        <v>6</v>
      </c>
      <c r="H305" s="43">
        <v>7</v>
      </c>
      <c r="I305" s="43">
        <v>8</v>
      </c>
      <c r="J305" s="43">
        <v>9</v>
      </c>
      <c r="K305" s="43">
        <v>10</v>
      </c>
      <c r="L305" s="43">
        <v>11</v>
      </c>
      <c r="M305" s="44">
        <v>12</v>
      </c>
      <c r="N305" s="44">
        <v>13</v>
      </c>
      <c r="O305" s="44">
        <v>14</v>
      </c>
      <c r="P305" s="44">
        <v>15</v>
      </c>
      <c r="Q305" s="45">
        <v>16</v>
      </c>
      <c r="R305" s="45">
        <v>17</v>
      </c>
      <c r="S305" s="45">
        <v>18</v>
      </c>
      <c r="T305" s="45">
        <v>19</v>
      </c>
      <c r="U305" s="45">
        <v>20</v>
      </c>
      <c r="V305" s="45">
        <v>21</v>
      </c>
      <c r="W305" s="46">
        <v>22</v>
      </c>
      <c r="X305" s="46">
        <v>23</v>
      </c>
      <c r="Y305" s="47">
        <v>24</v>
      </c>
    </row>
    <row r="306" spans="1:26" ht="108.75" customHeight="1" x14ac:dyDescent="0.25">
      <c r="A306" s="48">
        <v>1</v>
      </c>
      <c r="B306" s="49" t="s">
        <v>98</v>
      </c>
      <c r="C306" s="126">
        <f>L319</f>
        <v>982104.60000000009</v>
      </c>
      <c r="D306" s="128">
        <f>C306-V319</f>
        <v>80550.140000000014</v>
      </c>
      <c r="E306" s="50"/>
      <c r="F306" s="51"/>
      <c r="G306" s="52"/>
      <c r="H306" s="53"/>
      <c r="I306" s="52"/>
      <c r="J306" s="54"/>
      <c r="K306" s="55">
        <f>G306+I306</f>
        <v>0</v>
      </c>
      <c r="L306" s="56">
        <f>H306+J306</f>
        <v>0</v>
      </c>
      <c r="M306" s="57"/>
      <c r="N306" s="58"/>
      <c r="O306" s="57"/>
      <c r="P306" s="58"/>
      <c r="Q306" s="59"/>
      <c r="R306" s="60"/>
      <c r="S306" s="59"/>
      <c r="T306" s="60"/>
      <c r="U306" s="55">
        <f>Q306+S306</f>
        <v>0</v>
      </c>
      <c r="V306" s="61">
        <f>R306+T306</f>
        <v>0</v>
      </c>
      <c r="W306" s="62">
        <f>IFERROR(R306/H306,0)</f>
        <v>0</v>
      </c>
      <c r="X306" s="63">
        <f>IFERROR((T306+P306)/J306,0)</f>
        <v>0</v>
      </c>
      <c r="Y306" s="64">
        <f>IFERROR((V306+P306)/L306,0)</f>
        <v>0</v>
      </c>
      <c r="Z306" s="65"/>
    </row>
    <row r="307" spans="1:26" ht="87" customHeight="1" x14ac:dyDescent="0.25">
      <c r="A307" s="66">
        <v>2</v>
      </c>
      <c r="B307" s="67" t="s">
        <v>44</v>
      </c>
      <c r="C307" s="126"/>
      <c r="D307" s="128"/>
      <c r="E307" s="68"/>
      <c r="F307" s="69"/>
      <c r="G307" s="70"/>
      <c r="H307" s="71"/>
      <c r="I307" s="70"/>
      <c r="J307" s="72"/>
      <c r="K307" s="55">
        <f t="shared" ref="K307:L318" si="54">G307+I307</f>
        <v>0</v>
      </c>
      <c r="L307" s="56">
        <f t="shared" si="54"/>
        <v>0</v>
      </c>
      <c r="M307" s="73"/>
      <c r="N307" s="74"/>
      <c r="O307" s="73"/>
      <c r="P307" s="74"/>
      <c r="Q307" s="75"/>
      <c r="R307" s="76"/>
      <c r="S307" s="75"/>
      <c r="T307" s="76"/>
      <c r="U307" s="55">
        <f t="shared" ref="U307:V318" si="55">Q307+S307</f>
        <v>0</v>
      </c>
      <c r="V307" s="61">
        <f>R307+T307</f>
        <v>0</v>
      </c>
      <c r="W307" s="62">
        <f t="shared" ref="W307:W318" si="56">IFERROR(R307/H307,0)</f>
        <v>0</v>
      </c>
      <c r="X307" s="63">
        <f t="shared" ref="X307:X319" si="57">IFERROR((T307+P307)/J307,0)</f>
        <v>0</v>
      </c>
      <c r="Y307" s="64">
        <f t="shared" ref="Y307:Y319" si="58">IFERROR((V307+P307)/L307,0)</f>
        <v>0</v>
      </c>
      <c r="Z307" s="65"/>
    </row>
    <row r="308" spans="1:26" ht="85.5" customHeight="1" x14ac:dyDescent="0.25">
      <c r="A308" s="66">
        <v>3</v>
      </c>
      <c r="B308" s="67" t="s">
        <v>35</v>
      </c>
      <c r="C308" s="126"/>
      <c r="D308" s="128"/>
      <c r="E308" s="68">
        <v>0</v>
      </c>
      <c r="F308" s="69">
        <v>0</v>
      </c>
      <c r="G308" s="70">
        <v>0</v>
      </c>
      <c r="H308" s="71">
        <v>0</v>
      </c>
      <c r="I308" s="70">
        <v>1</v>
      </c>
      <c r="J308" s="72">
        <v>75750</v>
      </c>
      <c r="K308" s="55">
        <f t="shared" si="54"/>
        <v>1</v>
      </c>
      <c r="L308" s="56">
        <f t="shared" si="54"/>
        <v>75750</v>
      </c>
      <c r="M308" s="73">
        <v>0</v>
      </c>
      <c r="N308" s="74">
        <v>0</v>
      </c>
      <c r="O308" s="73">
        <v>0</v>
      </c>
      <c r="P308" s="74">
        <v>0</v>
      </c>
      <c r="Q308" s="75">
        <v>0</v>
      </c>
      <c r="R308" s="76">
        <v>0</v>
      </c>
      <c r="S308" s="75">
        <v>1</v>
      </c>
      <c r="T308" s="76">
        <v>75748.009999999995</v>
      </c>
      <c r="U308" s="55">
        <f t="shared" si="55"/>
        <v>1</v>
      </c>
      <c r="V308" s="61">
        <f t="shared" si="55"/>
        <v>75748.009999999995</v>
      </c>
      <c r="W308" s="62">
        <f t="shared" si="56"/>
        <v>0</v>
      </c>
      <c r="X308" s="63">
        <f t="shared" si="57"/>
        <v>0.99997372937293727</v>
      </c>
      <c r="Y308" s="64">
        <f t="shared" si="58"/>
        <v>0.99997372937293727</v>
      </c>
      <c r="Z308" s="65"/>
    </row>
    <row r="309" spans="1:26" ht="137.25" customHeight="1" x14ac:dyDescent="0.25">
      <c r="A309" s="66">
        <v>4</v>
      </c>
      <c r="B309" s="67" t="s">
        <v>37</v>
      </c>
      <c r="C309" s="126"/>
      <c r="D309" s="128"/>
      <c r="E309" s="68">
        <v>5</v>
      </c>
      <c r="F309" s="69">
        <v>126706.3</v>
      </c>
      <c r="G309" s="70">
        <v>5</v>
      </c>
      <c r="H309" s="71">
        <v>126706.3</v>
      </c>
      <c r="I309" s="70">
        <v>1</v>
      </c>
      <c r="J309" s="72">
        <v>25250</v>
      </c>
      <c r="K309" s="55">
        <f t="shared" si="54"/>
        <v>6</v>
      </c>
      <c r="L309" s="56">
        <f t="shared" si="54"/>
        <v>151956.29999999999</v>
      </c>
      <c r="M309" s="73">
        <v>0</v>
      </c>
      <c r="N309" s="74">
        <v>0</v>
      </c>
      <c r="O309" s="73">
        <v>0</v>
      </c>
      <c r="P309" s="74">
        <v>0</v>
      </c>
      <c r="Q309" s="75">
        <v>5</v>
      </c>
      <c r="R309" s="76">
        <v>126493.64</v>
      </c>
      <c r="S309" s="75">
        <v>1</v>
      </c>
      <c r="T309" s="76">
        <v>23765</v>
      </c>
      <c r="U309" s="55">
        <f t="shared" si="55"/>
        <v>6</v>
      </c>
      <c r="V309" s="61">
        <f t="shared" si="55"/>
        <v>150258.64000000001</v>
      </c>
      <c r="W309" s="62">
        <f t="shared" si="56"/>
        <v>0.99832163041616717</v>
      </c>
      <c r="X309" s="63">
        <f t="shared" si="57"/>
        <v>0.94118811881188114</v>
      </c>
      <c r="Y309" s="64">
        <f t="shared" si="58"/>
        <v>0.98882797225254904</v>
      </c>
      <c r="Z309" s="65"/>
    </row>
    <row r="310" spans="1:26" ht="171.75" customHeight="1" x14ac:dyDescent="0.25">
      <c r="A310" s="66">
        <v>5</v>
      </c>
      <c r="B310" s="67" t="s">
        <v>63</v>
      </c>
      <c r="C310" s="126"/>
      <c r="D310" s="128"/>
      <c r="E310" s="68"/>
      <c r="F310" s="69"/>
      <c r="G310" s="70"/>
      <c r="H310" s="71"/>
      <c r="I310" s="70"/>
      <c r="J310" s="72"/>
      <c r="K310" s="55">
        <f t="shared" si="54"/>
        <v>0</v>
      </c>
      <c r="L310" s="56">
        <f t="shared" si="54"/>
        <v>0</v>
      </c>
      <c r="M310" s="73"/>
      <c r="N310" s="74"/>
      <c r="O310" s="73"/>
      <c r="P310" s="74"/>
      <c r="Q310" s="75"/>
      <c r="R310" s="76"/>
      <c r="S310" s="75"/>
      <c r="T310" s="76"/>
      <c r="U310" s="55">
        <f t="shared" si="55"/>
        <v>0</v>
      </c>
      <c r="V310" s="61">
        <f t="shared" si="55"/>
        <v>0</v>
      </c>
      <c r="W310" s="62">
        <f t="shared" si="56"/>
        <v>0</v>
      </c>
      <c r="X310" s="63">
        <f t="shared" si="57"/>
        <v>0</v>
      </c>
      <c r="Y310" s="64">
        <f t="shared" si="58"/>
        <v>0</v>
      </c>
      <c r="Z310" s="65"/>
    </row>
    <row r="311" spans="1:26" ht="116.25" customHeight="1" x14ac:dyDescent="0.25">
      <c r="A311" s="66">
        <v>6</v>
      </c>
      <c r="B311" s="67" t="s">
        <v>26</v>
      </c>
      <c r="C311" s="126"/>
      <c r="D311" s="128"/>
      <c r="E311" s="68">
        <v>20</v>
      </c>
      <c r="F311" s="69">
        <v>872927.62</v>
      </c>
      <c r="G311" s="70">
        <v>3</v>
      </c>
      <c r="H311" s="71">
        <v>229866.76</v>
      </c>
      <c r="I311" s="70">
        <v>5</v>
      </c>
      <c r="J311" s="72">
        <v>75535</v>
      </c>
      <c r="K311" s="55">
        <f t="shared" si="54"/>
        <v>8</v>
      </c>
      <c r="L311" s="56">
        <f t="shared" si="54"/>
        <v>305401.76</v>
      </c>
      <c r="M311" s="73">
        <v>0</v>
      </c>
      <c r="N311" s="74">
        <v>0</v>
      </c>
      <c r="O311" s="73">
        <v>0</v>
      </c>
      <c r="P311" s="74">
        <v>0</v>
      </c>
      <c r="Q311" s="75">
        <v>2</v>
      </c>
      <c r="R311" s="76">
        <v>199529.39</v>
      </c>
      <c r="S311" s="75">
        <v>5</v>
      </c>
      <c r="T311" s="76">
        <v>75416.350000000006</v>
      </c>
      <c r="U311" s="55">
        <f t="shared" si="55"/>
        <v>7</v>
      </c>
      <c r="V311" s="61">
        <f t="shared" si="55"/>
        <v>274945.74</v>
      </c>
      <c r="W311" s="62">
        <f t="shared" si="56"/>
        <v>0.86802193583796117</v>
      </c>
      <c r="X311" s="63">
        <f t="shared" si="57"/>
        <v>0.99842920500430277</v>
      </c>
      <c r="Y311" s="64">
        <f t="shared" si="58"/>
        <v>0.90027555833339001</v>
      </c>
      <c r="Z311" s="65"/>
    </row>
    <row r="312" spans="1:26" ht="65.25" customHeight="1" x14ac:dyDescent="0.25">
      <c r="A312" s="66">
        <v>7</v>
      </c>
      <c r="B312" s="67" t="s">
        <v>46</v>
      </c>
      <c r="C312" s="126"/>
      <c r="D312" s="128"/>
      <c r="E312" s="68"/>
      <c r="F312" s="69"/>
      <c r="G312" s="70"/>
      <c r="H312" s="71"/>
      <c r="I312" s="70"/>
      <c r="J312" s="72"/>
      <c r="K312" s="55">
        <f t="shared" si="54"/>
        <v>0</v>
      </c>
      <c r="L312" s="56">
        <f t="shared" si="54"/>
        <v>0</v>
      </c>
      <c r="M312" s="73"/>
      <c r="N312" s="74"/>
      <c r="O312" s="73"/>
      <c r="P312" s="74"/>
      <c r="Q312" s="75"/>
      <c r="R312" s="76"/>
      <c r="S312" s="75"/>
      <c r="T312" s="76"/>
      <c r="U312" s="55">
        <f t="shared" si="55"/>
        <v>0</v>
      </c>
      <c r="V312" s="61">
        <f t="shared" si="55"/>
        <v>0</v>
      </c>
      <c r="W312" s="62">
        <f t="shared" si="56"/>
        <v>0</v>
      </c>
      <c r="X312" s="63">
        <f t="shared" si="57"/>
        <v>0</v>
      </c>
      <c r="Y312" s="64">
        <f t="shared" si="58"/>
        <v>0</v>
      </c>
      <c r="Z312" s="65"/>
    </row>
    <row r="313" spans="1:26" ht="59.25" customHeight="1" x14ac:dyDescent="0.25">
      <c r="A313" s="66">
        <v>8</v>
      </c>
      <c r="B313" s="67" t="s">
        <v>99</v>
      </c>
      <c r="C313" s="126"/>
      <c r="D313" s="128"/>
      <c r="E313" s="68"/>
      <c r="F313" s="69"/>
      <c r="G313" s="70"/>
      <c r="H313" s="71"/>
      <c r="I313" s="70">
        <v>4</v>
      </c>
      <c r="J313" s="72">
        <v>58151.65</v>
      </c>
      <c r="K313" s="55">
        <f t="shared" si="54"/>
        <v>4</v>
      </c>
      <c r="L313" s="56">
        <f t="shared" si="54"/>
        <v>58151.65</v>
      </c>
      <c r="M313" s="73"/>
      <c r="N313" s="74"/>
      <c r="O313" s="73">
        <v>0</v>
      </c>
      <c r="P313" s="74">
        <v>0</v>
      </c>
      <c r="Q313" s="75"/>
      <c r="R313" s="76"/>
      <c r="S313" s="75">
        <v>4</v>
      </c>
      <c r="T313" s="76">
        <v>31390.16</v>
      </c>
      <c r="U313" s="55">
        <f t="shared" si="55"/>
        <v>4</v>
      </c>
      <c r="V313" s="61">
        <f t="shared" si="55"/>
        <v>31390.16</v>
      </c>
      <c r="W313" s="62">
        <f t="shared" si="56"/>
        <v>0</v>
      </c>
      <c r="X313" s="63">
        <f t="shared" si="57"/>
        <v>0.53979826883673976</v>
      </c>
      <c r="Y313" s="64">
        <f t="shared" si="58"/>
        <v>0.53979826883673976</v>
      </c>
      <c r="Z313" s="65"/>
    </row>
    <row r="314" spans="1:26" ht="71.25" customHeight="1" x14ac:dyDescent="0.25">
      <c r="A314" s="66">
        <v>9</v>
      </c>
      <c r="B314" s="67" t="s">
        <v>29</v>
      </c>
      <c r="C314" s="126"/>
      <c r="D314" s="128"/>
      <c r="E314" s="68">
        <v>5</v>
      </c>
      <c r="F314" s="69">
        <v>125424.3</v>
      </c>
      <c r="G314" s="70">
        <v>4</v>
      </c>
      <c r="H314" s="71">
        <v>115196.4</v>
      </c>
      <c r="I314" s="70">
        <v>1</v>
      </c>
      <c r="J314" s="72">
        <v>50500</v>
      </c>
      <c r="K314" s="55">
        <f t="shared" si="54"/>
        <v>5</v>
      </c>
      <c r="L314" s="56">
        <f t="shared" si="54"/>
        <v>165696.4</v>
      </c>
      <c r="M314" s="73">
        <v>0</v>
      </c>
      <c r="N314" s="74">
        <v>0</v>
      </c>
      <c r="O314" s="73">
        <v>0</v>
      </c>
      <c r="P314" s="74">
        <v>0</v>
      </c>
      <c r="Q314" s="75">
        <v>4</v>
      </c>
      <c r="R314" s="76">
        <v>115086.24</v>
      </c>
      <c r="S314" s="75">
        <v>1</v>
      </c>
      <c r="T314" s="76">
        <v>52256.93</v>
      </c>
      <c r="U314" s="55">
        <f t="shared" si="55"/>
        <v>5</v>
      </c>
      <c r="V314" s="61">
        <f t="shared" si="55"/>
        <v>167343.17000000001</v>
      </c>
      <c r="W314" s="62">
        <f t="shared" si="56"/>
        <v>0.99904372011625375</v>
      </c>
      <c r="X314" s="63">
        <f t="shared" si="57"/>
        <v>1.0347906930693069</v>
      </c>
      <c r="Y314" s="64">
        <f t="shared" si="58"/>
        <v>1.0099384778426086</v>
      </c>
      <c r="Z314" s="65"/>
    </row>
    <row r="315" spans="1:26" ht="92.25" customHeight="1" x14ac:dyDescent="0.25">
      <c r="A315" s="66">
        <v>10</v>
      </c>
      <c r="B315" s="67" t="s">
        <v>30</v>
      </c>
      <c r="C315" s="126"/>
      <c r="D315" s="128"/>
      <c r="E315" s="68">
        <v>4</v>
      </c>
      <c r="F315" s="69">
        <v>56244.61</v>
      </c>
      <c r="G315" s="70">
        <v>3</v>
      </c>
      <c r="H315" s="71">
        <v>37551.379999999997</v>
      </c>
      <c r="I315" s="70">
        <v>1</v>
      </c>
      <c r="J315" s="72">
        <v>12625</v>
      </c>
      <c r="K315" s="55">
        <f t="shared" si="54"/>
        <v>4</v>
      </c>
      <c r="L315" s="56">
        <f t="shared" si="54"/>
        <v>50176.38</v>
      </c>
      <c r="M315" s="73">
        <v>0</v>
      </c>
      <c r="N315" s="74">
        <v>0</v>
      </c>
      <c r="O315" s="73">
        <v>0</v>
      </c>
      <c r="P315" s="74">
        <v>0</v>
      </c>
      <c r="Q315" s="75">
        <v>3</v>
      </c>
      <c r="R315" s="76">
        <v>37378.68</v>
      </c>
      <c r="S315" s="75">
        <v>1</v>
      </c>
      <c r="T315" s="76">
        <v>12209.09</v>
      </c>
      <c r="U315" s="55">
        <f t="shared" si="55"/>
        <v>4</v>
      </c>
      <c r="V315" s="61">
        <f t="shared" si="55"/>
        <v>49587.770000000004</v>
      </c>
      <c r="W315" s="62">
        <f t="shared" si="56"/>
        <v>0.99540096795377431</v>
      </c>
      <c r="X315" s="63">
        <f t="shared" si="57"/>
        <v>0.96705663366336636</v>
      </c>
      <c r="Y315" s="64">
        <f t="shared" si="58"/>
        <v>0.98826918163486499</v>
      </c>
      <c r="Z315" s="65"/>
    </row>
    <row r="316" spans="1:26" ht="153.75" customHeight="1" x14ac:dyDescent="0.25">
      <c r="A316" s="66">
        <v>11</v>
      </c>
      <c r="B316" s="67" t="s">
        <v>31</v>
      </c>
      <c r="C316" s="126"/>
      <c r="D316" s="128"/>
      <c r="E316" s="68">
        <v>6</v>
      </c>
      <c r="F316" s="69">
        <v>66192.570000000007</v>
      </c>
      <c r="G316" s="70">
        <v>3</v>
      </c>
      <c r="H316" s="71">
        <v>43402.91</v>
      </c>
      <c r="I316" s="70">
        <v>1</v>
      </c>
      <c r="J316" s="72">
        <v>27500</v>
      </c>
      <c r="K316" s="55">
        <f t="shared" si="54"/>
        <v>4</v>
      </c>
      <c r="L316" s="56">
        <f t="shared" si="54"/>
        <v>70902.91</v>
      </c>
      <c r="M316" s="73">
        <v>0</v>
      </c>
      <c r="N316" s="74">
        <v>0</v>
      </c>
      <c r="O316" s="73">
        <v>0</v>
      </c>
      <c r="P316" s="74">
        <v>0</v>
      </c>
      <c r="Q316" s="75">
        <v>2</v>
      </c>
      <c r="R316" s="76">
        <v>34857.519999999997</v>
      </c>
      <c r="S316" s="75">
        <v>1</v>
      </c>
      <c r="T316" s="76">
        <v>27400</v>
      </c>
      <c r="U316" s="55">
        <f t="shared" si="55"/>
        <v>3</v>
      </c>
      <c r="V316" s="61">
        <f t="shared" si="55"/>
        <v>62257.52</v>
      </c>
      <c r="W316" s="62">
        <f t="shared" si="56"/>
        <v>0.80311481419102992</v>
      </c>
      <c r="X316" s="63">
        <f t="shared" si="57"/>
        <v>0.99636363636363634</v>
      </c>
      <c r="Y316" s="64">
        <f t="shared" si="58"/>
        <v>0.87806720485802336</v>
      </c>
      <c r="Z316" s="65"/>
    </row>
    <row r="317" spans="1:26" ht="87" customHeight="1" x14ac:dyDescent="0.25">
      <c r="A317" s="66">
        <v>12</v>
      </c>
      <c r="B317" s="67" t="s">
        <v>40</v>
      </c>
      <c r="C317" s="126"/>
      <c r="D317" s="128"/>
      <c r="E317" s="68">
        <v>1</v>
      </c>
      <c r="F317" s="69">
        <v>40000</v>
      </c>
      <c r="G317" s="70">
        <v>1</v>
      </c>
      <c r="H317" s="71">
        <v>40000</v>
      </c>
      <c r="I317" s="70">
        <v>1</v>
      </c>
      <c r="J317" s="72">
        <v>12625</v>
      </c>
      <c r="K317" s="55">
        <f t="shared" si="54"/>
        <v>2</v>
      </c>
      <c r="L317" s="56">
        <f t="shared" si="54"/>
        <v>52625</v>
      </c>
      <c r="M317" s="73">
        <v>0</v>
      </c>
      <c r="N317" s="74">
        <v>0</v>
      </c>
      <c r="O317" s="73">
        <v>0</v>
      </c>
      <c r="P317" s="74">
        <v>0</v>
      </c>
      <c r="Q317" s="75">
        <v>1</v>
      </c>
      <c r="R317" s="76">
        <v>40000</v>
      </c>
      <c r="S317" s="75">
        <v>1</v>
      </c>
      <c r="T317" s="76">
        <v>8500</v>
      </c>
      <c r="U317" s="55">
        <f t="shared" si="55"/>
        <v>2</v>
      </c>
      <c r="V317" s="61">
        <f t="shared" si="55"/>
        <v>48500</v>
      </c>
      <c r="W317" s="62">
        <f t="shared" si="56"/>
        <v>1</v>
      </c>
      <c r="X317" s="63">
        <f t="shared" si="57"/>
        <v>0.67326732673267331</v>
      </c>
      <c r="Y317" s="64">
        <f t="shared" si="58"/>
        <v>0.92161520190023749</v>
      </c>
      <c r="Z317" s="65"/>
    </row>
    <row r="318" spans="1:26" ht="62.25" customHeight="1" thickBot="1" x14ac:dyDescent="0.3">
      <c r="A318" s="77">
        <v>13</v>
      </c>
      <c r="B318" s="78" t="s">
        <v>32</v>
      </c>
      <c r="C318" s="127"/>
      <c r="D318" s="129"/>
      <c r="E318" s="79">
        <v>8</v>
      </c>
      <c r="F318" s="80">
        <v>230668.2</v>
      </c>
      <c r="G318" s="81">
        <v>4</v>
      </c>
      <c r="H318" s="82">
        <v>38819.199999999997</v>
      </c>
      <c r="I318" s="81">
        <v>1</v>
      </c>
      <c r="J318" s="83">
        <v>12625</v>
      </c>
      <c r="K318" s="84">
        <f t="shared" si="54"/>
        <v>5</v>
      </c>
      <c r="L318" s="85">
        <f t="shared" si="54"/>
        <v>51444.2</v>
      </c>
      <c r="M318" s="86">
        <v>0</v>
      </c>
      <c r="N318" s="87">
        <v>0</v>
      </c>
      <c r="O318" s="86">
        <v>0</v>
      </c>
      <c r="P318" s="87">
        <v>0</v>
      </c>
      <c r="Q318" s="88">
        <v>4</v>
      </c>
      <c r="R318" s="89">
        <v>37527.949999999997</v>
      </c>
      <c r="S318" s="88">
        <v>1</v>
      </c>
      <c r="T318" s="89">
        <v>3995.5</v>
      </c>
      <c r="U318" s="55">
        <f t="shared" si="55"/>
        <v>5</v>
      </c>
      <c r="V318" s="61">
        <f t="shared" si="55"/>
        <v>41523.449999999997</v>
      </c>
      <c r="W318" s="62">
        <f t="shared" si="56"/>
        <v>0.96673682095457913</v>
      </c>
      <c r="X318" s="63">
        <f t="shared" si="57"/>
        <v>0.31647524752475248</v>
      </c>
      <c r="Y318" s="64">
        <f t="shared" si="58"/>
        <v>0.80715513119068816</v>
      </c>
      <c r="Z318" s="65"/>
    </row>
    <row r="319" spans="1:26" ht="29.25" customHeight="1" thickBot="1" x14ac:dyDescent="0.3">
      <c r="A319" s="164" t="s">
        <v>100</v>
      </c>
      <c r="B319" s="165"/>
      <c r="C319" s="90">
        <f>C306</f>
        <v>982104.60000000009</v>
      </c>
      <c r="D319" s="90">
        <f>D306</f>
        <v>80550.140000000014</v>
      </c>
      <c r="E319" s="91">
        <f>SUM(E306:E318)</f>
        <v>49</v>
      </c>
      <c r="F319" s="92">
        <f>SUM(F306:F318)</f>
        <v>1518163.6</v>
      </c>
      <c r="G319" s="91">
        <f>SUM(G306:G318)</f>
        <v>23</v>
      </c>
      <c r="H319" s="92">
        <f>SUM(H306:H318)</f>
        <v>631542.94999999995</v>
      </c>
      <c r="I319" s="91">
        <f t="shared" ref="I319:V319" si="59">SUM(I306:I318)</f>
        <v>16</v>
      </c>
      <c r="J319" s="92">
        <f t="shared" si="59"/>
        <v>350561.65</v>
      </c>
      <c r="K319" s="91">
        <f t="shared" si="59"/>
        <v>39</v>
      </c>
      <c r="L319" s="92">
        <f t="shared" si="59"/>
        <v>982104.60000000009</v>
      </c>
      <c r="M319" s="91">
        <f t="shared" si="59"/>
        <v>0</v>
      </c>
      <c r="N319" s="93">
        <f t="shared" si="59"/>
        <v>0</v>
      </c>
      <c r="O319" s="94">
        <f t="shared" si="59"/>
        <v>0</v>
      </c>
      <c r="P319" s="95">
        <f t="shared" si="59"/>
        <v>0</v>
      </c>
      <c r="Q319" s="94">
        <f t="shared" si="59"/>
        <v>21</v>
      </c>
      <c r="R319" s="96">
        <f t="shared" si="59"/>
        <v>590873.41999999993</v>
      </c>
      <c r="S319" s="94">
        <f t="shared" si="59"/>
        <v>16</v>
      </c>
      <c r="T319" s="96">
        <f t="shared" si="59"/>
        <v>310681.03999999998</v>
      </c>
      <c r="U319" s="94">
        <f t="shared" si="59"/>
        <v>37</v>
      </c>
      <c r="V319" s="96">
        <f t="shared" si="59"/>
        <v>901554.46000000008</v>
      </c>
      <c r="W319" s="97">
        <f>IFERROR(R319/H319,0)</f>
        <v>0.93560290713402783</v>
      </c>
      <c r="X319" s="98">
        <f t="shared" si="57"/>
        <v>0.88623795557785612</v>
      </c>
      <c r="Y319" s="98">
        <f t="shared" si="58"/>
        <v>0.91798211717977896</v>
      </c>
    </row>
    <row r="320" spans="1:26" ht="29.25" customHeight="1" thickBot="1" x14ac:dyDescent="0.45">
      <c r="A320" s="99"/>
      <c r="B320" s="99"/>
      <c r="C320" s="100"/>
      <c r="D320" s="100"/>
      <c r="E320" s="101"/>
      <c r="F320" s="100"/>
      <c r="G320" s="101"/>
      <c r="H320" s="102"/>
      <c r="I320" s="103"/>
      <c r="J320" s="102"/>
      <c r="K320" s="104"/>
      <c r="L320" s="102"/>
      <c r="M320" s="103"/>
      <c r="N320" s="102"/>
      <c r="O320" s="103"/>
      <c r="P320" s="102"/>
      <c r="Q320" s="103"/>
      <c r="R320" s="102"/>
      <c r="S320" s="103"/>
      <c r="T320" s="105" t="s">
        <v>101</v>
      </c>
      <c r="U320" s="106">
        <v>4.1475999999999997</v>
      </c>
      <c r="V320" s="107">
        <f>V319/U320</f>
        <v>217367.74520204458</v>
      </c>
      <c r="W320" s="108"/>
      <c r="X320" s="108"/>
      <c r="Y320" s="109"/>
    </row>
    <row r="321" spans="1:38" ht="15.75" thickTop="1" x14ac:dyDescent="0.25">
      <c r="A321" s="166" t="s">
        <v>102</v>
      </c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8"/>
      <c r="P321" s="115"/>
      <c r="U321" s="20"/>
    </row>
    <row r="322" spans="1:38" ht="18.75" x14ac:dyDescent="0.3">
      <c r="A322" s="169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1"/>
      <c r="P322" s="115"/>
      <c r="T322" s="110"/>
      <c r="U322" s="20"/>
    </row>
    <row r="323" spans="1:38" ht="15.75" x14ac:dyDescent="0.25">
      <c r="A323" s="169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1"/>
      <c r="P323" s="115"/>
      <c r="S323" s="111"/>
      <c r="T323" s="112"/>
      <c r="U323" s="20"/>
    </row>
    <row r="324" spans="1:38" ht="15.75" x14ac:dyDescent="0.25">
      <c r="A324" s="169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1"/>
      <c r="P324" s="115"/>
      <c r="S324" s="111"/>
      <c r="T324" s="113"/>
      <c r="U324" s="20"/>
    </row>
    <row r="325" spans="1:38" ht="15.75" x14ac:dyDescent="0.25">
      <c r="A325" s="169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1"/>
      <c r="P325" s="115"/>
      <c r="S325" s="111"/>
      <c r="T325" s="113"/>
      <c r="U325" s="20"/>
    </row>
    <row r="326" spans="1:38" ht="15.75" x14ac:dyDescent="0.25">
      <c r="A326" s="169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1"/>
      <c r="P326" s="115"/>
      <c r="S326" s="111"/>
      <c r="T326" s="113"/>
      <c r="U326" s="20"/>
    </row>
    <row r="327" spans="1:38" ht="15.75" x14ac:dyDescent="0.25">
      <c r="A327" s="169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1"/>
      <c r="P327" s="115"/>
      <c r="S327" s="111"/>
      <c r="T327" s="114"/>
      <c r="U327" s="20"/>
    </row>
    <row r="328" spans="1:38" x14ac:dyDescent="0.25">
      <c r="A328" s="169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1"/>
      <c r="P328" s="115"/>
      <c r="U328" s="20"/>
    </row>
    <row r="329" spans="1:38" ht="15.75" thickBot="1" x14ac:dyDescent="0.3">
      <c r="A329" s="172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4"/>
      <c r="P329" s="115"/>
      <c r="U329" s="20"/>
    </row>
    <row r="330" spans="1:38" ht="15.75" thickTop="1" x14ac:dyDescent="0.25">
      <c r="K330" s="20"/>
      <c r="U330" s="20"/>
    </row>
    <row r="333" spans="1:38" ht="26.25" x14ac:dyDescent="0.4">
      <c r="A333" s="23"/>
      <c r="B333" s="24" t="s">
        <v>112</v>
      </c>
      <c r="C333" s="25"/>
      <c r="D333" s="25"/>
      <c r="E333" s="25"/>
      <c r="F333" s="26"/>
      <c r="G333" s="25"/>
      <c r="H333" s="26"/>
      <c r="I333" s="27"/>
      <c r="J333" s="26"/>
      <c r="K333" s="27"/>
      <c r="L333" s="26"/>
      <c r="M333" s="27"/>
      <c r="N333" s="26"/>
      <c r="O333" s="25"/>
      <c r="P333" s="26"/>
      <c r="Q333" s="25"/>
      <c r="R333" s="26"/>
      <c r="S333" s="27"/>
      <c r="T333" s="26"/>
      <c r="U333" s="25"/>
      <c r="V333" s="26"/>
      <c r="W333" s="26"/>
      <c r="X333" s="27"/>
      <c r="Y333" s="26"/>
      <c r="Z333" s="26"/>
      <c r="AA333" s="27"/>
      <c r="AB333" s="25"/>
      <c r="AC333" s="25"/>
      <c r="AD333" s="25"/>
      <c r="AE333" s="25"/>
      <c r="AF333" s="25"/>
      <c r="AG333" s="27"/>
      <c r="AH333" s="25"/>
      <c r="AI333" s="25"/>
      <c r="AJ333" s="25"/>
      <c r="AK333" s="25"/>
      <c r="AL333" s="25"/>
    </row>
    <row r="334" spans="1:38" ht="15.75" thickBot="1" x14ac:dyDescent="0.3"/>
    <row r="335" spans="1:38" ht="52.5" customHeight="1" thickBot="1" x14ac:dyDescent="0.3">
      <c r="A335" s="146" t="s">
        <v>7</v>
      </c>
      <c r="B335" s="147"/>
      <c r="C335" s="150" t="s">
        <v>85</v>
      </c>
      <c r="D335" s="151"/>
      <c r="E335" s="152" t="s">
        <v>0</v>
      </c>
      <c r="F335" s="153"/>
      <c r="G335" s="154" t="s">
        <v>1</v>
      </c>
      <c r="H335" s="154"/>
      <c r="I335" s="154"/>
      <c r="J335" s="154"/>
      <c r="K335" s="154"/>
      <c r="L335" s="155"/>
      <c r="M335" s="156" t="s">
        <v>86</v>
      </c>
      <c r="N335" s="157"/>
      <c r="O335" s="157"/>
      <c r="P335" s="158"/>
      <c r="Q335" s="116" t="s">
        <v>87</v>
      </c>
      <c r="R335" s="159"/>
      <c r="S335" s="159"/>
      <c r="T335" s="159"/>
      <c r="U335" s="159"/>
      <c r="V335" s="117"/>
      <c r="W335" s="130" t="s">
        <v>88</v>
      </c>
      <c r="X335" s="131"/>
      <c r="Y335" s="122"/>
    </row>
    <row r="336" spans="1:38" ht="52.5" customHeight="1" thickBot="1" x14ac:dyDescent="0.3">
      <c r="A336" s="148"/>
      <c r="B336" s="149"/>
      <c r="C336" s="132" t="s">
        <v>89</v>
      </c>
      <c r="D336" s="134" t="s">
        <v>90</v>
      </c>
      <c r="E336" s="136" t="s">
        <v>10</v>
      </c>
      <c r="F336" s="136" t="s">
        <v>11</v>
      </c>
      <c r="G336" s="138" t="s">
        <v>12</v>
      </c>
      <c r="H336" s="140" t="s">
        <v>13</v>
      </c>
      <c r="I336" s="140" t="s">
        <v>14</v>
      </c>
      <c r="J336" s="142" t="s">
        <v>15</v>
      </c>
      <c r="K336" s="144" t="s">
        <v>2</v>
      </c>
      <c r="L336" s="145"/>
      <c r="M336" s="160" t="s">
        <v>91</v>
      </c>
      <c r="N336" s="161"/>
      <c r="O336" s="160" t="s">
        <v>92</v>
      </c>
      <c r="P336" s="161"/>
      <c r="Q336" s="162" t="s">
        <v>93</v>
      </c>
      <c r="R336" s="163"/>
      <c r="S336" s="159" t="s">
        <v>94</v>
      </c>
      <c r="T336" s="117"/>
      <c r="U336" s="116" t="s">
        <v>2</v>
      </c>
      <c r="V336" s="117"/>
      <c r="W336" s="118" t="s">
        <v>95</v>
      </c>
      <c r="X336" s="120" t="s">
        <v>96</v>
      </c>
      <c r="Y336" s="122" t="s">
        <v>97</v>
      </c>
    </row>
    <row r="337" spans="1:26" ht="139.5" customHeight="1" thickBot="1" x14ac:dyDescent="0.3">
      <c r="A337" s="148"/>
      <c r="B337" s="149"/>
      <c r="C337" s="133"/>
      <c r="D337" s="135"/>
      <c r="E337" s="137"/>
      <c r="F337" s="137"/>
      <c r="G337" s="139"/>
      <c r="H337" s="141"/>
      <c r="I337" s="141"/>
      <c r="J337" s="143"/>
      <c r="K337" s="28" t="s">
        <v>16</v>
      </c>
      <c r="L337" s="29" t="s">
        <v>17</v>
      </c>
      <c r="M337" s="30" t="s">
        <v>18</v>
      </c>
      <c r="N337" s="31" t="s">
        <v>19</v>
      </c>
      <c r="O337" s="30" t="s">
        <v>20</v>
      </c>
      <c r="P337" s="31" t="s">
        <v>21</v>
      </c>
      <c r="Q337" s="32" t="s">
        <v>12</v>
      </c>
      <c r="R337" s="33" t="s">
        <v>13</v>
      </c>
      <c r="S337" s="34" t="s">
        <v>22</v>
      </c>
      <c r="T337" s="35" t="s">
        <v>23</v>
      </c>
      <c r="U337" s="36" t="s">
        <v>24</v>
      </c>
      <c r="V337" s="37" t="s">
        <v>25</v>
      </c>
      <c r="W337" s="119"/>
      <c r="X337" s="121"/>
      <c r="Y337" s="123"/>
    </row>
    <row r="338" spans="1:26" ht="38.25" customHeight="1" thickBot="1" x14ac:dyDescent="0.3">
      <c r="A338" s="124">
        <v>1</v>
      </c>
      <c r="B338" s="125"/>
      <c r="C338" s="38">
        <v>2</v>
      </c>
      <c r="D338" s="39">
        <v>3</v>
      </c>
      <c r="E338" s="40">
        <v>4</v>
      </c>
      <c r="F338" s="41">
        <v>5</v>
      </c>
      <c r="G338" s="42">
        <v>6</v>
      </c>
      <c r="H338" s="43">
        <v>7</v>
      </c>
      <c r="I338" s="43">
        <v>8</v>
      </c>
      <c r="J338" s="43">
        <v>9</v>
      </c>
      <c r="K338" s="43">
        <v>10</v>
      </c>
      <c r="L338" s="43">
        <v>11</v>
      </c>
      <c r="M338" s="44">
        <v>12</v>
      </c>
      <c r="N338" s="44">
        <v>13</v>
      </c>
      <c r="O338" s="44">
        <v>14</v>
      </c>
      <c r="P338" s="44">
        <v>15</v>
      </c>
      <c r="Q338" s="45">
        <v>16</v>
      </c>
      <c r="R338" s="45">
        <v>17</v>
      </c>
      <c r="S338" s="45">
        <v>18</v>
      </c>
      <c r="T338" s="45">
        <v>19</v>
      </c>
      <c r="U338" s="45">
        <v>20</v>
      </c>
      <c r="V338" s="45">
        <v>21</v>
      </c>
      <c r="W338" s="46">
        <v>22</v>
      </c>
      <c r="X338" s="46">
        <v>23</v>
      </c>
      <c r="Y338" s="47">
        <v>24</v>
      </c>
    </row>
    <row r="339" spans="1:26" ht="108.75" customHeight="1" x14ac:dyDescent="0.25">
      <c r="A339" s="48">
        <v>1</v>
      </c>
      <c r="B339" s="49" t="s">
        <v>98</v>
      </c>
      <c r="C339" s="126">
        <f>L352</f>
        <v>910870.32</v>
      </c>
      <c r="D339" s="128">
        <f>C339-V352</f>
        <v>91726.150000000023</v>
      </c>
      <c r="E339" s="50"/>
      <c r="F339" s="51"/>
      <c r="G339" s="52"/>
      <c r="H339" s="53"/>
      <c r="I339" s="52"/>
      <c r="J339" s="54"/>
      <c r="K339" s="55">
        <f>G339+I339</f>
        <v>0</v>
      </c>
      <c r="L339" s="56">
        <f>H339+J339</f>
        <v>0</v>
      </c>
      <c r="M339" s="57"/>
      <c r="N339" s="58"/>
      <c r="O339" s="57"/>
      <c r="P339" s="58"/>
      <c r="Q339" s="59"/>
      <c r="R339" s="60"/>
      <c r="S339" s="59"/>
      <c r="T339" s="60"/>
      <c r="U339" s="55">
        <f>Q339+S339</f>
        <v>0</v>
      </c>
      <c r="V339" s="61">
        <f>R339+T339</f>
        <v>0</v>
      </c>
      <c r="W339" s="62">
        <f>IFERROR(R339/H339,0)</f>
        <v>0</v>
      </c>
      <c r="X339" s="63">
        <f>IFERROR((T339+P339)/J339,0)</f>
        <v>0</v>
      </c>
      <c r="Y339" s="64">
        <f>IFERROR((V339+P339)/L339,0)</f>
        <v>0</v>
      </c>
      <c r="Z339" s="65"/>
    </row>
    <row r="340" spans="1:26" ht="87" customHeight="1" x14ac:dyDescent="0.25">
      <c r="A340" s="66">
        <v>2</v>
      </c>
      <c r="B340" s="67" t="s">
        <v>44</v>
      </c>
      <c r="C340" s="126"/>
      <c r="D340" s="128"/>
      <c r="E340" s="68"/>
      <c r="F340" s="69"/>
      <c r="G340" s="70"/>
      <c r="H340" s="71"/>
      <c r="I340" s="70"/>
      <c r="J340" s="72"/>
      <c r="K340" s="55">
        <f t="shared" ref="K340:L351" si="60">G340+I340</f>
        <v>0</v>
      </c>
      <c r="L340" s="56">
        <f t="shared" si="60"/>
        <v>0</v>
      </c>
      <c r="M340" s="73"/>
      <c r="N340" s="74"/>
      <c r="O340" s="73"/>
      <c r="P340" s="74"/>
      <c r="Q340" s="75"/>
      <c r="R340" s="76"/>
      <c r="S340" s="75"/>
      <c r="T340" s="76"/>
      <c r="U340" s="55">
        <f t="shared" ref="U340:V351" si="61">Q340+S340</f>
        <v>0</v>
      </c>
      <c r="V340" s="61">
        <f>R340+T340</f>
        <v>0</v>
      </c>
      <c r="W340" s="62">
        <f t="shared" ref="W340:W351" si="62">IFERROR(R340/H340,0)</f>
        <v>0</v>
      </c>
      <c r="X340" s="63">
        <f t="shared" ref="X340:X352" si="63">IFERROR((T340+P340)/J340,0)</f>
        <v>0</v>
      </c>
      <c r="Y340" s="64">
        <f t="shared" ref="Y340:Y352" si="64">IFERROR((V340+P340)/L340,0)</f>
        <v>0</v>
      </c>
      <c r="Z340" s="65"/>
    </row>
    <row r="341" spans="1:26" ht="85.5" customHeight="1" x14ac:dyDescent="0.25">
      <c r="A341" s="66">
        <v>3</v>
      </c>
      <c r="B341" s="67" t="s">
        <v>35</v>
      </c>
      <c r="C341" s="126"/>
      <c r="D341" s="128"/>
      <c r="E341" s="68">
        <v>0</v>
      </c>
      <c r="F341" s="69">
        <v>0</v>
      </c>
      <c r="G341" s="70">
        <v>0</v>
      </c>
      <c r="H341" s="71">
        <v>0</v>
      </c>
      <c r="I341" s="70">
        <v>1</v>
      </c>
      <c r="J341" s="72">
        <v>50000</v>
      </c>
      <c r="K341" s="55">
        <f t="shared" si="60"/>
        <v>1</v>
      </c>
      <c r="L341" s="56">
        <f t="shared" si="60"/>
        <v>50000</v>
      </c>
      <c r="M341" s="73">
        <v>0</v>
      </c>
      <c r="N341" s="74">
        <v>0</v>
      </c>
      <c r="O341" s="73">
        <v>0</v>
      </c>
      <c r="P341" s="74">
        <v>0</v>
      </c>
      <c r="Q341" s="75">
        <v>0</v>
      </c>
      <c r="R341" s="76">
        <v>0</v>
      </c>
      <c r="S341" s="75">
        <v>1</v>
      </c>
      <c r="T341" s="76">
        <v>40029.050000000003</v>
      </c>
      <c r="U341" s="55">
        <f t="shared" si="61"/>
        <v>1</v>
      </c>
      <c r="V341" s="61">
        <f t="shared" si="61"/>
        <v>40029.050000000003</v>
      </c>
      <c r="W341" s="62">
        <f t="shared" si="62"/>
        <v>0</v>
      </c>
      <c r="X341" s="63">
        <f t="shared" si="63"/>
        <v>0.8005810000000001</v>
      </c>
      <c r="Y341" s="64">
        <f t="shared" si="64"/>
        <v>0.8005810000000001</v>
      </c>
      <c r="Z341" s="65"/>
    </row>
    <row r="342" spans="1:26" ht="137.25" customHeight="1" x14ac:dyDescent="0.25">
      <c r="A342" s="66">
        <v>4</v>
      </c>
      <c r="B342" s="67" t="s">
        <v>37</v>
      </c>
      <c r="C342" s="126"/>
      <c r="D342" s="128"/>
      <c r="E342" s="68">
        <v>5</v>
      </c>
      <c r="F342" s="69">
        <v>193649.4</v>
      </c>
      <c r="G342" s="70">
        <v>5</v>
      </c>
      <c r="H342" s="71">
        <v>193649.4</v>
      </c>
      <c r="I342" s="70">
        <v>0</v>
      </c>
      <c r="J342" s="72">
        <v>0</v>
      </c>
      <c r="K342" s="55">
        <f t="shared" si="60"/>
        <v>5</v>
      </c>
      <c r="L342" s="56">
        <f t="shared" si="60"/>
        <v>193649.4</v>
      </c>
      <c r="M342" s="73">
        <v>0</v>
      </c>
      <c r="N342" s="74">
        <v>0</v>
      </c>
      <c r="O342" s="73">
        <v>0</v>
      </c>
      <c r="P342" s="74">
        <v>0</v>
      </c>
      <c r="Q342" s="75">
        <v>5</v>
      </c>
      <c r="R342" s="76">
        <v>189091</v>
      </c>
      <c r="S342" s="75">
        <v>0</v>
      </c>
      <c r="T342" s="76">
        <v>0</v>
      </c>
      <c r="U342" s="55">
        <f t="shared" si="61"/>
        <v>5</v>
      </c>
      <c r="V342" s="61">
        <f t="shared" si="61"/>
        <v>189091</v>
      </c>
      <c r="W342" s="62">
        <f t="shared" si="62"/>
        <v>0.97646055190462766</v>
      </c>
      <c r="X342" s="63">
        <f t="shared" si="63"/>
        <v>0</v>
      </c>
      <c r="Y342" s="64">
        <f t="shared" si="64"/>
        <v>0.97646055190462766</v>
      </c>
      <c r="Z342" s="65"/>
    </row>
    <row r="343" spans="1:26" ht="171.75" customHeight="1" x14ac:dyDescent="0.25">
      <c r="A343" s="66">
        <v>5</v>
      </c>
      <c r="B343" s="67" t="s">
        <v>63</v>
      </c>
      <c r="C343" s="126"/>
      <c r="D343" s="128"/>
      <c r="E343" s="68"/>
      <c r="F343" s="69"/>
      <c r="G343" s="70"/>
      <c r="H343" s="71"/>
      <c r="I343" s="70"/>
      <c r="J343" s="72"/>
      <c r="K343" s="55">
        <f t="shared" si="60"/>
        <v>0</v>
      </c>
      <c r="L343" s="56">
        <f t="shared" si="60"/>
        <v>0</v>
      </c>
      <c r="M343" s="73"/>
      <c r="N343" s="74"/>
      <c r="O343" s="73"/>
      <c r="P343" s="74"/>
      <c r="Q343" s="75"/>
      <c r="R343" s="76"/>
      <c r="S343" s="75"/>
      <c r="T343" s="76"/>
      <c r="U343" s="55">
        <f t="shared" si="61"/>
        <v>0</v>
      </c>
      <c r="V343" s="61">
        <f t="shared" si="61"/>
        <v>0</v>
      </c>
      <c r="W343" s="62">
        <f t="shared" si="62"/>
        <v>0</v>
      </c>
      <c r="X343" s="63">
        <f t="shared" si="63"/>
        <v>0</v>
      </c>
      <c r="Y343" s="64">
        <f t="shared" si="64"/>
        <v>0</v>
      </c>
      <c r="Z343" s="65"/>
    </row>
    <row r="344" spans="1:26" ht="116.25" customHeight="1" x14ac:dyDescent="0.25">
      <c r="A344" s="66">
        <v>6</v>
      </c>
      <c r="B344" s="67" t="s">
        <v>26</v>
      </c>
      <c r="C344" s="126"/>
      <c r="D344" s="128"/>
      <c r="E344" s="68">
        <v>9</v>
      </c>
      <c r="F344" s="69">
        <v>429993.28</v>
      </c>
      <c r="G344" s="70">
        <v>9</v>
      </c>
      <c r="H344" s="71">
        <v>399093.19</v>
      </c>
      <c r="I344" s="70">
        <v>0</v>
      </c>
      <c r="J344" s="72">
        <v>0</v>
      </c>
      <c r="K344" s="55">
        <f t="shared" si="60"/>
        <v>9</v>
      </c>
      <c r="L344" s="56">
        <f t="shared" si="60"/>
        <v>399093.19</v>
      </c>
      <c r="M344" s="73">
        <v>0</v>
      </c>
      <c r="N344" s="74">
        <v>0</v>
      </c>
      <c r="O344" s="73">
        <v>0</v>
      </c>
      <c r="P344" s="74">
        <v>0</v>
      </c>
      <c r="Q344" s="75">
        <v>9</v>
      </c>
      <c r="R344" s="76">
        <v>372401.63</v>
      </c>
      <c r="S344" s="75">
        <v>0</v>
      </c>
      <c r="T344" s="76">
        <v>0</v>
      </c>
      <c r="U344" s="55">
        <f t="shared" si="61"/>
        <v>9</v>
      </c>
      <c r="V344" s="61">
        <f t="shared" si="61"/>
        <v>372401.63</v>
      </c>
      <c r="W344" s="62">
        <f t="shared" si="62"/>
        <v>0.9331194801895768</v>
      </c>
      <c r="X344" s="63">
        <f t="shared" si="63"/>
        <v>0</v>
      </c>
      <c r="Y344" s="64">
        <f t="shared" si="64"/>
        <v>0.9331194801895768</v>
      </c>
      <c r="Z344" s="65"/>
    </row>
    <row r="345" spans="1:26" ht="65.25" customHeight="1" x14ac:dyDescent="0.25">
      <c r="A345" s="66">
        <v>7</v>
      </c>
      <c r="B345" s="67" t="s">
        <v>46</v>
      </c>
      <c r="C345" s="126"/>
      <c r="D345" s="128"/>
      <c r="E345" s="68"/>
      <c r="F345" s="69"/>
      <c r="G345" s="70"/>
      <c r="H345" s="71"/>
      <c r="I345" s="70"/>
      <c r="J345" s="72"/>
      <c r="K345" s="55">
        <f t="shared" si="60"/>
        <v>0</v>
      </c>
      <c r="L345" s="56">
        <f t="shared" si="60"/>
        <v>0</v>
      </c>
      <c r="M345" s="73"/>
      <c r="N345" s="74"/>
      <c r="O345" s="73"/>
      <c r="P345" s="74"/>
      <c r="Q345" s="75"/>
      <c r="R345" s="76"/>
      <c r="S345" s="75"/>
      <c r="T345" s="76"/>
      <c r="U345" s="55">
        <f t="shared" si="61"/>
        <v>0</v>
      </c>
      <c r="V345" s="61">
        <f t="shared" si="61"/>
        <v>0</v>
      </c>
      <c r="W345" s="62">
        <f t="shared" si="62"/>
        <v>0</v>
      </c>
      <c r="X345" s="63">
        <f t="shared" si="63"/>
        <v>0</v>
      </c>
      <c r="Y345" s="64">
        <f t="shared" si="64"/>
        <v>0</v>
      </c>
      <c r="Z345" s="65"/>
    </row>
    <row r="346" spans="1:26" ht="59.25" customHeight="1" x14ac:dyDescent="0.25">
      <c r="A346" s="66">
        <v>8</v>
      </c>
      <c r="B346" s="67" t="s">
        <v>99</v>
      </c>
      <c r="C346" s="126"/>
      <c r="D346" s="128"/>
      <c r="E346" s="68"/>
      <c r="F346" s="69"/>
      <c r="G346" s="70"/>
      <c r="H346" s="71"/>
      <c r="I346" s="70">
        <v>5</v>
      </c>
      <c r="J346" s="72">
        <v>59234</v>
      </c>
      <c r="K346" s="55">
        <f t="shared" si="60"/>
        <v>5</v>
      </c>
      <c r="L346" s="56">
        <f t="shared" si="60"/>
        <v>59234</v>
      </c>
      <c r="M346" s="73"/>
      <c r="N346" s="74"/>
      <c r="O346" s="73">
        <v>0</v>
      </c>
      <c r="P346" s="74">
        <v>0</v>
      </c>
      <c r="Q346" s="75"/>
      <c r="R346" s="76"/>
      <c r="S346" s="75">
        <v>5</v>
      </c>
      <c r="T346" s="76">
        <v>18138.86</v>
      </c>
      <c r="U346" s="55">
        <f t="shared" si="61"/>
        <v>5</v>
      </c>
      <c r="V346" s="61">
        <f t="shared" si="61"/>
        <v>18138.86</v>
      </c>
      <c r="W346" s="62">
        <f t="shared" si="62"/>
        <v>0</v>
      </c>
      <c r="X346" s="63">
        <f t="shared" si="63"/>
        <v>0.306223790390654</v>
      </c>
      <c r="Y346" s="64">
        <f t="shared" si="64"/>
        <v>0.306223790390654</v>
      </c>
      <c r="Z346" s="65"/>
    </row>
    <row r="347" spans="1:26" ht="71.25" customHeight="1" x14ac:dyDescent="0.25">
      <c r="A347" s="66">
        <v>9</v>
      </c>
      <c r="B347" s="67" t="s">
        <v>29</v>
      </c>
      <c r="C347" s="126"/>
      <c r="D347" s="128"/>
      <c r="E347" s="68">
        <v>2</v>
      </c>
      <c r="F347" s="69">
        <v>150610.06</v>
      </c>
      <c r="G347" s="70">
        <v>0</v>
      </c>
      <c r="H347" s="71">
        <v>0</v>
      </c>
      <c r="I347" s="70">
        <v>0</v>
      </c>
      <c r="J347" s="72">
        <v>0</v>
      </c>
      <c r="K347" s="55">
        <f t="shared" si="60"/>
        <v>0</v>
      </c>
      <c r="L347" s="56">
        <f t="shared" si="60"/>
        <v>0</v>
      </c>
      <c r="M347" s="73">
        <v>0</v>
      </c>
      <c r="N347" s="74">
        <v>0</v>
      </c>
      <c r="O347" s="73">
        <v>0</v>
      </c>
      <c r="P347" s="74">
        <v>0</v>
      </c>
      <c r="Q347" s="75">
        <v>0</v>
      </c>
      <c r="R347" s="76">
        <v>0</v>
      </c>
      <c r="S347" s="75">
        <v>0</v>
      </c>
      <c r="T347" s="76">
        <v>0</v>
      </c>
      <c r="U347" s="55">
        <f t="shared" si="61"/>
        <v>0</v>
      </c>
      <c r="V347" s="61">
        <f t="shared" si="61"/>
        <v>0</v>
      </c>
      <c r="W347" s="62">
        <f t="shared" si="62"/>
        <v>0</v>
      </c>
      <c r="X347" s="63">
        <f t="shared" si="63"/>
        <v>0</v>
      </c>
      <c r="Y347" s="64">
        <f t="shared" si="64"/>
        <v>0</v>
      </c>
      <c r="Z347" s="65"/>
    </row>
    <row r="348" spans="1:26" ht="92.25" customHeight="1" x14ac:dyDescent="0.25">
      <c r="A348" s="66">
        <v>10</v>
      </c>
      <c r="B348" s="67" t="s">
        <v>30</v>
      </c>
      <c r="C348" s="126"/>
      <c r="D348" s="128"/>
      <c r="E348" s="68"/>
      <c r="F348" s="69"/>
      <c r="G348" s="70"/>
      <c r="H348" s="71"/>
      <c r="I348" s="70"/>
      <c r="J348" s="72"/>
      <c r="K348" s="55">
        <f t="shared" si="60"/>
        <v>0</v>
      </c>
      <c r="L348" s="56">
        <f t="shared" si="60"/>
        <v>0</v>
      </c>
      <c r="M348" s="73"/>
      <c r="N348" s="74"/>
      <c r="O348" s="73"/>
      <c r="P348" s="74"/>
      <c r="Q348" s="75"/>
      <c r="R348" s="76"/>
      <c r="S348" s="75"/>
      <c r="T348" s="76"/>
      <c r="U348" s="55">
        <f t="shared" si="61"/>
        <v>0</v>
      </c>
      <c r="V348" s="61">
        <f t="shared" si="61"/>
        <v>0</v>
      </c>
      <c r="W348" s="62">
        <f t="shared" si="62"/>
        <v>0</v>
      </c>
      <c r="X348" s="63">
        <f t="shared" si="63"/>
        <v>0</v>
      </c>
      <c r="Y348" s="64">
        <f t="shared" si="64"/>
        <v>0</v>
      </c>
      <c r="Z348" s="65"/>
    </row>
    <row r="349" spans="1:26" ht="153.75" customHeight="1" x14ac:dyDescent="0.25">
      <c r="A349" s="66">
        <v>11</v>
      </c>
      <c r="B349" s="67" t="s">
        <v>31</v>
      </c>
      <c r="C349" s="126"/>
      <c r="D349" s="128"/>
      <c r="E349" s="68">
        <v>8</v>
      </c>
      <c r="F349" s="69">
        <v>205772.95</v>
      </c>
      <c r="G349" s="70">
        <v>5</v>
      </c>
      <c r="H349" s="71">
        <v>143154.85</v>
      </c>
      <c r="I349" s="70">
        <v>0</v>
      </c>
      <c r="J349" s="72">
        <v>0</v>
      </c>
      <c r="K349" s="55">
        <f t="shared" si="60"/>
        <v>5</v>
      </c>
      <c r="L349" s="56">
        <f t="shared" si="60"/>
        <v>143154.85</v>
      </c>
      <c r="M349" s="73">
        <v>0</v>
      </c>
      <c r="N349" s="74">
        <v>0</v>
      </c>
      <c r="O349" s="73">
        <v>0</v>
      </c>
      <c r="P349" s="74">
        <v>0</v>
      </c>
      <c r="Q349" s="75">
        <v>5</v>
      </c>
      <c r="R349" s="76">
        <v>134257.51999999999</v>
      </c>
      <c r="S349" s="75">
        <v>0</v>
      </c>
      <c r="T349" s="76">
        <v>0</v>
      </c>
      <c r="U349" s="55">
        <f t="shared" si="61"/>
        <v>5</v>
      </c>
      <c r="V349" s="61">
        <f t="shared" si="61"/>
        <v>134257.51999999999</v>
      </c>
      <c r="W349" s="62">
        <f t="shared" si="62"/>
        <v>0.93784821122022755</v>
      </c>
      <c r="X349" s="63">
        <f t="shared" si="63"/>
        <v>0</v>
      </c>
      <c r="Y349" s="64">
        <f t="shared" si="64"/>
        <v>0.93784821122022755</v>
      </c>
      <c r="Z349" s="65"/>
    </row>
    <row r="350" spans="1:26" ht="87" customHeight="1" x14ac:dyDescent="0.25">
      <c r="A350" s="66">
        <v>12</v>
      </c>
      <c r="B350" s="67" t="s">
        <v>40</v>
      </c>
      <c r="C350" s="126"/>
      <c r="D350" s="128"/>
      <c r="E350" s="68">
        <v>1</v>
      </c>
      <c r="F350" s="69">
        <v>32080</v>
      </c>
      <c r="G350" s="70">
        <v>0</v>
      </c>
      <c r="H350" s="71">
        <v>0</v>
      </c>
      <c r="I350" s="70">
        <v>0</v>
      </c>
      <c r="J350" s="72">
        <v>0</v>
      </c>
      <c r="K350" s="55">
        <f t="shared" si="60"/>
        <v>0</v>
      </c>
      <c r="L350" s="56">
        <f t="shared" si="60"/>
        <v>0</v>
      </c>
      <c r="M350" s="73">
        <v>0</v>
      </c>
      <c r="N350" s="74">
        <v>0</v>
      </c>
      <c r="O350" s="73">
        <v>0</v>
      </c>
      <c r="P350" s="74">
        <v>0</v>
      </c>
      <c r="Q350" s="75">
        <v>0</v>
      </c>
      <c r="R350" s="76">
        <v>0</v>
      </c>
      <c r="S350" s="75">
        <v>0</v>
      </c>
      <c r="T350" s="76">
        <v>0</v>
      </c>
      <c r="U350" s="55">
        <f t="shared" si="61"/>
        <v>0</v>
      </c>
      <c r="V350" s="61">
        <f t="shared" si="61"/>
        <v>0</v>
      </c>
      <c r="W350" s="62">
        <f t="shared" si="62"/>
        <v>0</v>
      </c>
      <c r="X350" s="63">
        <f t="shared" si="63"/>
        <v>0</v>
      </c>
      <c r="Y350" s="64">
        <f t="shared" si="64"/>
        <v>0</v>
      </c>
      <c r="Z350" s="65"/>
    </row>
    <row r="351" spans="1:26" ht="62.25" customHeight="1" thickBot="1" x14ac:dyDescent="0.3">
      <c r="A351" s="77">
        <v>13</v>
      </c>
      <c r="B351" s="78" t="s">
        <v>32</v>
      </c>
      <c r="C351" s="127"/>
      <c r="D351" s="129"/>
      <c r="E351" s="79">
        <v>3</v>
      </c>
      <c r="F351" s="80">
        <v>35389.879999999997</v>
      </c>
      <c r="G351" s="81">
        <v>1</v>
      </c>
      <c r="H351" s="82">
        <v>14658.88</v>
      </c>
      <c r="I351" s="81">
        <v>1</v>
      </c>
      <c r="J351" s="83">
        <v>51080</v>
      </c>
      <c r="K351" s="84">
        <f t="shared" si="60"/>
        <v>2</v>
      </c>
      <c r="L351" s="85">
        <f t="shared" si="60"/>
        <v>65738.880000000005</v>
      </c>
      <c r="M351" s="86">
        <v>0</v>
      </c>
      <c r="N351" s="87">
        <v>0</v>
      </c>
      <c r="O351" s="86">
        <v>0</v>
      </c>
      <c r="P351" s="87">
        <v>0</v>
      </c>
      <c r="Q351" s="88">
        <v>1</v>
      </c>
      <c r="R351" s="89">
        <v>14146.11</v>
      </c>
      <c r="S351" s="88">
        <v>1</v>
      </c>
      <c r="T351" s="89">
        <v>51080</v>
      </c>
      <c r="U351" s="55">
        <f t="shared" si="61"/>
        <v>2</v>
      </c>
      <c r="V351" s="61">
        <f t="shared" si="61"/>
        <v>65226.11</v>
      </c>
      <c r="W351" s="62">
        <f t="shared" si="62"/>
        <v>0.96501983780479828</v>
      </c>
      <c r="X351" s="63">
        <f t="shared" si="63"/>
        <v>1</v>
      </c>
      <c r="Y351" s="64">
        <f t="shared" si="64"/>
        <v>0.99219989753400117</v>
      </c>
      <c r="Z351" s="65"/>
    </row>
    <row r="352" spans="1:26" ht="29.25" customHeight="1" thickBot="1" x14ac:dyDescent="0.3">
      <c r="A352" s="164" t="s">
        <v>100</v>
      </c>
      <c r="B352" s="165"/>
      <c r="C352" s="90">
        <f>C339</f>
        <v>910870.32</v>
      </c>
      <c r="D352" s="90">
        <f>D339</f>
        <v>91726.150000000023</v>
      </c>
      <c r="E352" s="91">
        <f>SUM(E339:E351)</f>
        <v>28</v>
      </c>
      <c r="F352" s="92">
        <f>SUM(F339:F351)</f>
        <v>1047495.57</v>
      </c>
      <c r="G352" s="91">
        <f>SUM(G339:G351)</f>
        <v>20</v>
      </c>
      <c r="H352" s="92">
        <f>SUM(H339:H351)</f>
        <v>750556.32</v>
      </c>
      <c r="I352" s="91">
        <f t="shared" ref="I352:V352" si="65">SUM(I339:I351)</f>
        <v>7</v>
      </c>
      <c r="J352" s="92">
        <f t="shared" si="65"/>
        <v>160314</v>
      </c>
      <c r="K352" s="91">
        <f t="shared" si="65"/>
        <v>27</v>
      </c>
      <c r="L352" s="92">
        <f t="shared" si="65"/>
        <v>910870.32</v>
      </c>
      <c r="M352" s="91">
        <f t="shared" si="65"/>
        <v>0</v>
      </c>
      <c r="N352" s="93">
        <f t="shared" si="65"/>
        <v>0</v>
      </c>
      <c r="O352" s="94">
        <f t="shared" si="65"/>
        <v>0</v>
      </c>
      <c r="P352" s="95">
        <f t="shared" si="65"/>
        <v>0</v>
      </c>
      <c r="Q352" s="94">
        <f t="shared" si="65"/>
        <v>20</v>
      </c>
      <c r="R352" s="96">
        <f t="shared" si="65"/>
        <v>709896.26</v>
      </c>
      <c r="S352" s="94">
        <f t="shared" si="65"/>
        <v>7</v>
      </c>
      <c r="T352" s="96">
        <f t="shared" si="65"/>
        <v>109247.91</v>
      </c>
      <c r="U352" s="94">
        <f t="shared" si="65"/>
        <v>27</v>
      </c>
      <c r="V352" s="96">
        <f t="shared" si="65"/>
        <v>819144.16999999993</v>
      </c>
      <c r="W352" s="97">
        <f>IFERROR(R352/H352,0)</f>
        <v>0.945826770201602</v>
      </c>
      <c r="X352" s="98">
        <f t="shared" si="63"/>
        <v>0.68146206819117483</v>
      </c>
      <c r="Y352" s="98">
        <f t="shared" si="64"/>
        <v>0.89929834358858018</v>
      </c>
    </row>
    <row r="353" spans="1:38" ht="29.25" customHeight="1" thickBot="1" x14ac:dyDescent="0.45">
      <c r="A353" s="99"/>
      <c r="B353" s="99"/>
      <c r="C353" s="100"/>
      <c r="D353" s="100"/>
      <c r="E353" s="101"/>
      <c r="F353" s="100"/>
      <c r="G353" s="101"/>
      <c r="H353" s="102"/>
      <c r="I353" s="103"/>
      <c r="J353" s="102"/>
      <c r="K353" s="104"/>
      <c r="L353" s="102"/>
      <c r="M353" s="103"/>
      <c r="N353" s="102"/>
      <c r="O353" s="103"/>
      <c r="P353" s="102"/>
      <c r="Q353" s="103"/>
      <c r="R353" s="102"/>
      <c r="S353" s="103"/>
      <c r="T353" s="105" t="s">
        <v>101</v>
      </c>
      <c r="U353" s="106">
        <v>4.1475999999999997</v>
      </c>
      <c r="V353" s="107">
        <f>V352/U353</f>
        <v>197498.35326453851</v>
      </c>
      <c r="W353" s="108"/>
      <c r="X353" s="108"/>
      <c r="Y353" s="109"/>
    </row>
    <row r="354" spans="1:38" ht="15.75" thickTop="1" x14ac:dyDescent="0.25">
      <c r="A354" s="166" t="s">
        <v>102</v>
      </c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8"/>
      <c r="P354" s="115"/>
      <c r="U354" s="20"/>
    </row>
    <row r="355" spans="1:38" ht="18.75" x14ac:dyDescent="0.3">
      <c r="A355" s="169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1"/>
      <c r="P355" s="115"/>
      <c r="T355" s="110"/>
      <c r="U355" s="20"/>
    </row>
    <row r="356" spans="1:38" ht="15.75" x14ac:dyDescent="0.25">
      <c r="A356" s="169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1"/>
      <c r="P356" s="115"/>
      <c r="S356" s="111"/>
      <c r="T356" s="112"/>
      <c r="U356" s="20"/>
    </row>
    <row r="357" spans="1:38" ht="15.75" x14ac:dyDescent="0.25">
      <c r="A357" s="169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1"/>
      <c r="P357" s="115"/>
      <c r="S357" s="111"/>
      <c r="T357" s="113"/>
      <c r="U357" s="20"/>
    </row>
    <row r="358" spans="1:38" ht="15.75" x14ac:dyDescent="0.25">
      <c r="A358" s="169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1"/>
      <c r="P358" s="115"/>
      <c r="S358" s="111"/>
      <c r="T358" s="113"/>
      <c r="U358" s="20"/>
    </row>
    <row r="359" spans="1:38" ht="15.75" x14ac:dyDescent="0.25">
      <c r="A359" s="169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1"/>
      <c r="P359" s="115"/>
      <c r="S359" s="111"/>
      <c r="T359" s="113"/>
      <c r="U359" s="20"/>
    </row>
    <row r="360" spans="1:38" ht="15.75" x14ac:dyDescent="0.25">
      <c r="A360" s="169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1"/>
      <c r="P360" s="115"/>
      <c r="S360" s="111"/>
      <c r="T360" s="114"/>
      <c r="U360" s="20"/>
    </row>
    <row r="361" spans="1:38" x14ac:dyDescent="0.25">
      <c r="A361" s="169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1"/>
      <c r="P361" s="115"/>
      <c r="U361" s="20"/>
    </row>
    <row r="362" spans="1:38" ht="15.75" thickBot="1" x14ac:dyDescent="0.3">
      <c r="A362" s="172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4"/>
      <c r="P362" s="115"/>
      <c r="U362" s="20"/>
    </row>
    <row r="363" spans="1:38" ht="15.75" thickTop="1" x14ac:dyDescent="0.25">
      <c r="K363" s="20"/>
      <c r="U363" s="20"/>
    </row>
    <row r="366" spans="1:38" ht="26.25" x14ac:dyDescent="0.4">
      <c r="A366" s="23"/>
      <c r="B366" s="24" t="s">
        <v>113</v>
      </c>
      <c r="C366" s="25"/>
      <c r="D366" s="25"/>
      <c r="E366" s="25"/>
      <c r="F366" s="26"/>
      <c r="G366" s="25"/>
      <c r="H366" s="26"/>
      <c r="I366" s="27"/>
      <c r="J366" s="26"/>
      <c r="K366" s="27"/>
      <c r="L366" s="26"/>
      <c r="M366" s="27"/>
      <c r="N366" s="26"/>
      <c r="O366" s="25"/>
      <c r="P366" s="26"/>
      <c r="Q366" s="25"/>
      <c r="R366" s="26"/>
      <c r="S366" s="27"/>
      <c r="T366" s="26"/>
      <c r="U366" s="25"/>
      <c r="V366" s="26"/>
      <c r="W366" s="26"/>
      <c r="X366" s="27"/>
      <c r="Y366" s="26"/>
      <c r="Z366" s="26"/>
      <c r="AA366" s="27"/>
      <c r="AB366" s="25"/>
      <c r="AC366" s="25"/>
      <c r="AD366" s="25"/>
      <c r="AE366" s="25"/>
      <c r="AF366" s="25"/>
      <c r="AG366" s="27"/>
      <c r="AH366" s="25"/>
      <c r="AI366" s="25"/>
      <c r="AJ366" s="25"/>
      <c r="AK366" s="25"/>
      <c r="AL366" s="25"/>
    </row>
    <row r="367" spans="1:38" ht="15.75" thickBot="1" x14ac:dyDescent="0.3"/>
    <row r="368" spans="1:38" ht="52.5" customHeight="1" thickBot="1" x14ac:dyDescent="0.3">
      <c r="A368" s="146" t="s">
        <v>7</v>
      </c>
      <c r="B368" s="147"/>
      <c r="C368" s="150" t="s">
        <v>85</v>
      </c>
      <c r="D368" s="151"/>
      <c r="E368" s="152" t="s">
        <v>0</v>
      </c>
      <c r="F368" s="153"/>
      <c r="G368" s="154" t="s">
        <v>1</v>
      </c>
      <c r="H368" s="154"/>
      <c r="I368" s="154"/>
      <c r="J368" s="154"/>
      <c r="K368" s="154"/>
      <c r="L368" s="155"/>
      <c r="M368" s="156" t="s">
        <v>86</v>
      </c>
      <c r="N368" s="157"/>
      <c r="O368" s="157"/>
      <c r="P368" s="158"/>
      <c r="Q368" s="116" t="s">
        <v>87</v>
      </c>
      <c r="R368" s="159"/>
      <c r="S368" s="159"/>
      <c r="T368" s="159"/>
      <c r="U368" s="159"/>
      <c r="V368" s="117"/>
      <c r="W368" s="130" t="s">
        <v>88</v>
      </c>
      <c r="X368" s="131"/>
      <c r="Y368" s="122"/>
    </row>
    <row r="369" spans="1:26" ht="52.5" customHeight="1" thickBot="1" x14ac:dyDescent="0.3">
      <c r="A369" s="148"/>
      <c r="B369" s="149"/>
      <c r="C369" s="132" t="s">
        <v>89</v>
      </c>
      <c r="D369" s="134" t="s">
        <v>90</v>
      </c>
      <c r="E369" s="136" t="s">
        <v>10</v>
      </c>
      <c r="F369" s="136" t="s">
        <v>11</v>
      </c>
      <c r="G369" s="138" t="s">
        <v>12</v>
      </c>
      <c r="H369" s="140" t="s">
        <v>13</v>
      </c>
      <c r="I369" s="140" t="s">
        <v>14</v>
      </c>
      <c r="J369" s="142" t="s">
        <v>15</v>
      </c>
      <c r="K369" s="144" t="s">
        <v>2</v>
      </c>
      <c r="L369" s="145"/>
      <c r="M369" s="160" t="s">
        <v>91</v>
      </c>
      <c r="N369" s="161"/>
      <c r="O369" s="160" t="s">
        <v>92</v>
      </c>
      <c r="P369" s="161"/>
      <c r="Q369" s="162" t="s">
        <v>93</v>
      </c>
      <c r="R369" s="163"/>
      <c r="S369" s="159" t="s">
        <v>94</v>
      </c>
      <c r="T369" s="117"/>
      <c r="U369" s="116" t="s">
        <v>2</v>
      </c>
      <c r="V369" s="117"/>
      <c r="W369" s="118" t="s">
        <v>95</v>
      </c>
      <c r="X369" s="120" t="s">
        <v>96</v>
      </c>
      <c r="Y369" s="122" t="s">
        <v>97</v>
      </c>
    </row>
    <row r="370" spans="1:26" ht="139.5" customHeight="1" thickBot="1" x14ac:dyDescent="0.3">
      <c r="A370" s="148"/>
      <c r="B370" s="149"/>
      <c r="C370" s="133"/>
      <c r="D370" s="135"/>
      <c r="E370" s="137"/>
      <c r="F370" s="137"/>
      <c r="G370" s="139"/>
      <c r="H370" s="141"/>
      <c r="I370" s="141"/>
      <c r="J370" s="143"/>
      <c r="K370" s="28" t="s">
        <v>16</v>
      </c>
      <c r="L370" s="29" t="s">
        <v>17</v>
      </c>
      <c r="M370" s="30" t="s">
        <v>18</v>
      </c>
      <c r="N370" s="31" t="s">
        <v>19</v>
      </c>
      <c r="O370" s="30" t="s">
        <v>20</v>
      </c>
      <c r="P370" s="31" t="s">
        <v>21</v>
      </c>
      <c r="Q370" s="32" t="s">
        <v>12</v>
      </c>
      <c r="R370" s="33" t="s">
        <v>13</v>
      </c>
      <c r="S370" s="34" t="s">
        <v>22</v>
      </c>
      <c r="T370" s="35" t="s">
        <v>23</v>
      </c>
      <c r="U370" s="36" t="s">
        <v>24</v>
      </c>
      <c r="V370" s="37" t="s">
        <v>25</v>
      </c>
      <c r="W370" s="119"/>
      <c r="X370" s="121"/>
      <c r="Y370" s="123"/>
    </row>
    <row r="371" spans="1:26" ht="38.25" customHeight="1" thickBot="1" x14ac:dyDescent="0.3">
      <c r="A371" s="124">
        <v>1</v>
      </c>
      <c r="B371" s="125"/>
      <c r="C371" s="38">
        <v>2</v>
      </c>
      <c r="D371" s="39">
        <v>3</v>
      </c>
      <c r="E371" s="40">
        <v>4</v>
      </c>
      <c r="F371" s="41">
        <v>5</v>
      </c>
      <c r="G371" s="42">
        <v>6</v>
      </c>
      <c r="H371" s="43">
        <v>7</v>
      </c>
      <c r="I371" s="43">
        <v>8</v>
      </c>
      <c r="J371" s="43">
        <v>9</v>
      </c>
      <c r="K371" s="43">
        <v>10</v>
      </c>
      <c r="L371" s="43">
        <v>11</v>
      </c>
      <c r="M371" s="44">
        <v>12</v>
      </c>
      <c r="N371" s="44">
        <v>13</v>
      </c>
      <c r="O371" s="44">
        <v>14</v>
      </c>
      <c r="P371" s="44">
        <v>15</v>
      </c>
      <c r="Q371" s="45">
        <v>16</v>
      </c>
      <c r="R371" s="45">
        <v>17</v>
      </c>
      <c r="S371" s="45">
        <v>18</v>
      </c>
      <c r="T371" s="45">
        <v>19</v>
      </c>
      <c r="U371" s="45">
        <v>20</v>
      </c>
      <c r="V371" s="45">
        <v>21</v>
      </c>
      <c r="W371" s="46">
        <v>22</v>
      </c>
      <c r="X371" s="46">
        <v>23</v>
      </c>
      <c r="Y371" s="47">
        <v>24</v>
      </c>
    </row>
    <row r="372" spans="1:26" ht="108.75" customHeight="1" x14ac:dyDescent="0.25">
      <c r="A372" s="48">
        <v>1</v>
      </c>
      <c r="B372" s="49" t="s">
        <v>98</v>
      </c>
      <c r="C372" s="126">
        <f>L385</f>
        <v>666034.13</v>
      </c>
      <c r="D372" s="128">
        <f>C372-V385</f>
        <v>73301.769999999902</v>
      </c>
      <c r="E372" s="50"/>
      <c r="F372" s="51"/>
      <c r="G372" s="52"/>
      <c r="H372" s="53"/>
      <c r="I372" s="52"/>
      <c r="J372" s="54"/>
      <c r="K372" s="55">
        <f>G372+I372</f>
        <v>0</v>
      </c>
      <c r="L372" s="56">
        <f>H372+J372</f>
        <v>0</v>
      </c>
      <c r="M372" s="57"/>
      <c r="N372" s="58"/>
      <c r="O372" s="57"/>
      <c r="P372" s="58"/>
      <c r="Q372" s="59"/>
      <c r="R372" s="60"/>
      <c r="S372" s="59"/>
      <c r="T372" s="60"/>
      <c r="U372" s="55">
        <f>Q372+S372</f>
        <v>0</v>
      </c>
      <c r="V372" s="61">
        <f>R372+T372</f>
        <v>0</v>
      </c>
      <c r="W372" s="62">
        <f>IFERROR(R372/H372,0)</f>
        <v>0</v>
      </c>
      <c r="X372" s="63">
        <f>IFERROR((T372+P372)/J372,0)</f>
        <v>0</v>
      </c>
      <c r="Y372" s="64">
        <f>IFERROR((V372+P372)/L372,0)</f>
        <v>0</v>
      </c>
      <c r="Z372" s="65"/>
    </row>
    <row r="373" spans="1:26" ht="87" customHeight="1" x14ac:dyDescent="0.25">
      <c r="A373" s="66">
        <v>2</v>
      </c>
      <c r="B373" s="67" t="s">
        <v>44</v>
      </c>
      <c r="C373" s="126"/>
      <c r="D373" s="128"/>
      <c r="E373" s="68"/>
      <c r="F373" s="69"/>
      <c r="G373" s="70"/>
      <c r="H373" s="71"/>
      <c r="I373" s="70"/>
      <c r="J373" s="72"/>
      <c r="K373" s="55">
        <f t="shared" ref="K373:L384" si="66">G373+I373</f>
        <v>0</v>
      </c>
      <c r="L373" s="56">
        <f t="shared" si="66"/>
        <v>0</v>
      </c>
      <c r="M373" s="73"/>
      <c r="N373" s="74"/>
      <c r="O373" s="73"/>
      <c r="P373" s="74"/>
      <c r="Q373" s="75"/>
      <c r="R373" s="76"/>
      <c r="S373" s="75"/>
      <c r="T373" s="76"/>
      <c r="U373" s="55">
        <f t="shared" ref="U373:V384" si="67">Q373+S373</f>
        <v>0</v>
      </c>
      <c r="V373" s="61">
        <f>R373+T373</f>
        <v>0</v>
      </c>
      <c r="W373" s="62">
        <f t="shared" ref="W373:W384" si="68">IFERROR(R373/H373,0)</f>
        <v>0</v>
      </c>
      <c r="X373" s="63">
        <f t="shared" ref="X373:X385" si="69">IFERROR((T373+P373)/J373,0)</f>
        <v>0</v>
      </c>
      <c r="Y373" s="64">
        <f t="shared" ref="Y373:Y385" si="70">IFERROR((V373+P373)/L373,0)</f>
        <v>0</v>
      </c>
      <c r="Z373" s="65"/>
    </row>
    <row r="374" spans="1:26" ht="85.5" customHeight="1" x14ac:dyDescent="0.25">
      <c r="A374" s="66">
        <v>3</v>
      </c>
      <c r="B374" s="67" t="s">
        <v>35</v>
      </c>
      <c r="C374" s="126"/>
      <c r="D374" s="128"/>
      <c r="E374" s="68"/>
      <c r="F374" s="69"/>
      <c r="G374" s="70"/>
      <c r="H374" s="71"/>
      <c r="I374" s="70"/>
      <c r="J374" s="72"/>
      <c r="K374" s="55">
        <f t="shared" si="66"/>
        <v>0</v>
      </c>
      <c r="L374" s="56">
        <f t="shared" si="66"/>
        <v>0</v>
      </c>
      <c r="M374" s="73"/>
      <c r="N374" s="74"/>
      <c r="O374" s="73"/>
      <c r="P374" s="74"/>
      <c r="Q374" s="75"/>
      <c r="R374" s="76"/>
      <c r="S374" s="75"/>
      <c r="T374" s="76"/>
      <c r="U374" s="55">
        <f t="shared" si="67"/>
        <v>0</v>
      </c>
      <c r="V374" s="61">
        <f t="shared" si="67"/>
        <v>0</v>
      </c>
      <c r="W374" s="62">
        <f t="shared" si="68"/>
        <v>0</v>
      </c>
      <c r="X374" s="63">
        <f t="shared" si="69"/>
        <v>0</v>
      </c>
      <c r="Y374" s="64">
        <f t="shared" si="70"/>
        <v>0</v>
      </c>
      <c r="Z374" s="65"/>
    </row>
    <row r="375" spans="1:26" ht="137.25" customHeight="1" x14ac:dyDescent="0.25">
      <c r="A375" s="66">
        <v>4</v>
      </c>
      <c r="B375" s="67" t="s">
        <v>37</v>
      </c>
      <c r="C375" s="126"/>
      <c r="D375" s="128"/>
      <c r="E375" s="68">
        <v>2</v>
      </c>
      <c r="F375" s="69">
        <v>109300</v>
      </c>
      <c r="G375" s="70">
        <v>2</v>
      </c>
      <c r="H375" s="71">
        <v>109300</v>
      </c>
      <c r="I375" s="70">
        <v>0</v>
      </c>
      <c r="J375" s="72">
        <v>0</v>
      </c>
      <c r="K375" s="55">
        <f t="shared" si="66"/>
        <v>2</v>
      </c>
      <c r="L375" s="56">
        <f t="shared" si="66"/>
        <v>109300</v>
      </c>
      <c r="M375" s="73">
        <v>0</v>
      </c>
      <c r="N375" s="74">
        <v>0</v>
      </c>
      <c r="O375" s="73">
        <v>0</v>
      </c>
      <c r="P375" s="74">
        <v>0</v>
      </c>
      <c r="Q375" s="75">
        <v>2</v>
      </c>
      <c r="R375" s="76">
        <v>106384.21</v>
      </c>
      <c r="S375" s="75">
        <v>0</v>
      </c>
      <c r="T375" s="76">
        <v>0</v>
      </c>
      <c r="U375" s="55">
        <f t="shared" si="67"/>
        <v>2</v>
      </c>
      <c r="V375" s="61">
        <f t="shared" si="67"/>
        <v>106384.21</v>
      </c>
      <c r="W375" s="62">
        <f t="shared" si="68"/>
        <v>0.97332305580969813</v>
      </c>
      <c r="X375" s="63">
        <f t="shared" si="69"/>
        <v>0</v>
      </c>
      <c r="Y375" s="64">
        <f t="shared" si="70"/>
        <v>0.97332305580969813</v>
      </c>
      <c r="Z375" s="65"/>
    </row>
    <row r="376" spans="1:26" ht="171.75" customHeight="1" x14ac:dyDescent="0.25">
      <c r="A376" s="66">
        <v>5</v>
      </c>
      <c r="B376" s="67" t="s">
        <v>63</v>
      </c>
      <c r="C376" s="126"/>
      <c r="D376" s="128"/>
      <c r="E376" s="68"/>
      <c r="F376" s="69"/>
      <c r="G376" s="70"/>
      <c r="H376" s="71"/>
      <c r="I376" s="70"/>
      <c r="J376" s="72"/>
      <c r="K376" s="55">
        <f t="shared" si="66"/>
        <v>0</v>
      </c>
      <c r="L376" s="56">
        <f t="shared" si="66"/>
        <v>0</v>
      </c>
      <c r="M376" s="73"/>
      <c r="N376" s="74"/>
      <c r="O376" s="73"/>
      <c r="P376" s="74"/>
      <c r="Q376" s="75"/>
      <c r="R376" s="76"/>
      <c r="S376" s="75"/>
      <c r="T376" s="76"/>
      <c r="U376" s="55">
        <f t="shared" si="67"/>
        <v>0</v>
      </c>
      <c r="V376" s="61">
        <f t="shared" si="67"/>
        <v>0</v>
      </c>
      <c r="W376" s="62">
        <f t="shared" si="68"/>
        <v>0</v>
      </c>
      <c r="X376" s="63">
        <f t="shared" si="69"/>
        <v>0</v>
      </c>
      <c r="Y376" s="64">
        <f t="shared" si="70"/>
        <v>0</v>
      </c>
      <c r="Z376" s="65"/>
    </row>
    <row r="377" spans="1:26" ht="116.25" customHeight="1" x14ac:dyDescent="0.25">
      <c r="A377" s="66">
        <v>6</v>
      </c>
      <c r="B377" s="67" t="s">
        <v>26</v>
      </c>
      <c r="C377" s="126"/>
      <c r="D377" s="128"/>
      <c r="E377" s="68">
        <v>4</v>
      </c>
      <c r="F377" s="69">
        <v>106359.18</v>
      </c>
      <c r="G377" s="70">
        <v>4</v>
      </c>
      <c r="H377" s="71">
        <v>106359.18</v>
      </c>
      <c r="I377" s="70">
        <v>0</v>
      </c>
      <c r="J377" s="72">
        <v>0</v>
      </c>
      <c r="K377" s="55">
        <f t="shared" si="66"/>
        <v>4</v>
      </c>
      <c r="L377" s="56">
        <f t="shared" si="66"/>
        <v>106359.18</v>
      </c>
      <c r="M377" s="73">
        <v>0</v>
      </c>
      <c r="N377" s="74">
        <v>0</v>
      </c>
      <c r="O377" s="73">
        <v>0</v>
      </c>
      <c r="P377" s="74">
        <v>0</v>
      </c>
      <c r="Q377" s="75">
        <v>4</v>
      </c>
      <c r="R377" s="76">
        <v>99972.63</v>
      </c>
      <c r="S377" s="75">
        <v>0</v>
      </c>
      <c r="T377" s="76">
        <v>0</v>
      </c>
      <c r="U377" s="55">
        <f t="shared" si="67"/>
        <v>4</v>
      </c>
      <c r="V377" s="61">
        <f t="shared" si="67"/>
        <v>99972.63</v>
      </c>
      <c r="W377" s="62">
        <f t="shared" si="68"/>
        <v>0.93995299700505408</v>
      </c>
      <c r="X377" s="63">
        <f t="shared" si="69"/>
        <v>0</v>
      </c>
      <c r="Y377" s="64">
        <f t="shared" si="70"/>
        <v>0.93995299700505408</v>
      </c>
      <c r="Z377" s="65"/>
    </row>
    <row r="378" spans="1:26" ht="65.25" customHeight="1" x14ac:dyDescent="0.25">
      <c r="A378" s="66">
        <v>7</v>
      </c>
      <c r="B378" s="67" t="s">
        <v>46</v>
      </c>
      <c r="C378" s="126"/>
      <c r="D378" s="128"/>
      <c r="E378" s="68"/>
      <c r="F378" s="69"/>
      <c r="G378" s="70"/>
      <c r="H378" s="71"/>
      <c r="I378" s="70"/>
      <c r="J378" s="72"/>
      <c r="K378" s="55">
        <f t="shared" si="66"/>
        <v>0</v>
      </c>
      <c r="L378" s="56">
        <f t="shared" si="66"/>
        <v>0</v>
      </c>
      <c r="M378" s="73"/>
      <c r="N378" s="74"/>
      <c r="O378" s="73"/>
      <c r="P378" s="74"/>
      <c r="Q378" s="75"/>
      <c r="R378" s="76"/>
      <c r="S378" s="75"/>
      <c r="T378" s="76"/>
      <c r="U378" s="55">
        <f t="shared" si="67"/>
        <v>0</v>
      </c>
      <c r="V378" s="61">
        <f t="shared" si="67"/>
        <v>0</v>
      </c>
      <c r="W378" s="62">
        <f t="shared" si="68"/>
        <v>0</v>
      </c>
      <c r="X378" s="63">
        <f t="shared" si="69"/>
        <v>0</v>
      </c>
      <c r="Y378" s="64">
        <f t="shared" si="70"/>
        <v>0</v>
      </c>
      <c r="Z378" s="65"/>
    </row>
    <row r="379" spans="1:26" ht="59.25" customHeight="1" x14ac:dyDescent="0.25">
      <c r="A379" s="66">
        <v>8</v>
      </c>
      <c r="B379" s="67" t="s">
        <v>99</v>
      </c>
      <c r="C379" s="126"/>
      <c r="D379" s="128"/>
      <c r="E379" s="68"/>
      <c r="F379" s="69"/>
      <c r="G379" s="70"/>
      <c r="H379" s="71"/>
      <c r="I379" s="70">
        <v>6</v>
      </c>
      <c r="J379" s="72">
        <v>70000</v>
      </c>
      <c r="K379" s="55">
        <f t="shared" si="66"/>
        <v>6</v>
      </c>
      <c r="L379" s="56">
        <f t="shared" si="66"/>
        <v>70000</v>
      </c>
      <c r="M379" s="73"/>
      <c r="N379" s="74"/>
      <c r="O379" s="73">
        <v>0</v>
      </c>
      <c r="P379" s="74">
        <v>0</v>
      </c>
      <c r="Q379" s="75"/>
      <c r="R379" s="76"/>
      <c r="S379" s="75">
        <v>6</v>
      </c>
      <c r="T379" s="76">
        <v>28691.599999999999</v>
      </c>
      <c r="U379" s="55">
        <f t="shared" si="67"/>
        <v>6</v>
      </c>
      <c r="V379" s="61">
        <f t="shared" si="67"/>
        <v>28691.599999999999</v>
      </c>
      <c r="W379" s="62">
        <f t="shared" si="68"/>
        <v>0</v>
      </c>
      <c r="X379" s="63">
        <f t="shared" si="69"/>
        <v>0.40987999999999997</v>
      </c>
      <c r="Y379" s="64">
        <f t="shared" si="70"/>
        <v>0.40987999999999997</v>
      </c>
      <c r="Z379" s="65"/>
    </row>
    <row r="380" spans="1:26" ht="71.25" customHeight="1" x14ac:dyDescent="0.25">
      <c r="A380" s="66">
        <v>9</v>
      </c>
      <c r="B380" s="67" t="s">
        <v>29</v>
      </c>
      <c r="C380" s="126"/>
      <c r="D380" s="128"/>
      <c r="E380" s="68">
        <v>0</v>
      </c>
      <c r="F380" s="69">
        <v>0</v>
      </c>
      <c r="G380" s="70">
        <v>0</v>
      </c>
      <c r="H380" s="71">
        <v>0</v>
      </c>
      <c r="I380" s="70">
        <v>1</v>
      </c>
      <c r="J380" s="72">
        <v>110000</v>
      </c>
      <c r="K380" s="55">
        <f t="shared" si="66"/>
        <v>1</v>
      </c>
      <c r="L380" s="56">
        <f t="shared" si="66"/>
        <v>110000</v>
      </c>
      <c r="M380" s="73">
        <v>0</v>
      </c>
      <c r="N380" s="74">
        <v>0</v>
      </c>
      <c r="O380" s="73">
        <v>0</v>
      </c>
      <c r="P380" s="74">
        <v>0</v>
      </c>
      <c r="Q380" s="75">
        <v>0</v>
      </c>
      <c r="R380" s="76">
        <v>0</v>
      </c>
      <c r="S380" s="75">
        <v>1</v>
      </c>
      <c r="T380" s="76">
        <v>109900</v>
      </c>
      <c r="U380" s="55">
        <f t="shared" si="67"/>
        <v>1</v>
      </c>
      <c r="V380" s="61">
        <f t="shared" si="67"/>
        <v>109900</v>
      </c>
      <c r="W380" s="62">
        <f t="shared" si="68"/>
        <v>0</v>
      </c>
      <c r="X380" s="63">
        <f t="shared" si="69"/>
        <v>0.99909090909090914</v>
      </c>
      <c r="Y380" s="64">
        <f t="shared" si="70"/>
        <v>0.99909090909090914</v>
      </c>
      <c r="Z380" s="65"/>
    </row>
    <row r="381" spans="1:26" ht="92.25" customHeight="1" x14ac:dyDescent="0.25">
      <c r="A381" s="66">
        <v>10</v>
      </c>
      <c r="B381" s="67" t="s">
        <v>30</v>
      </c>
      <c r="C381" s="126"/>
      <c r="D381" s="128"/>
      <c r="E381" s="68">
        <v>2</v>
      </c>
      <c r="F381" s="69">
        <v>39995.199999999997</v>
      </c>
      <c r="G381" s="70">
        <v>2</v>
      </c>
      <c r="H381" s="71">
        <v>39995.199999999997</v>
      </c>
      <c r="I381" s="70">
        <v>0</v>
      </c>
      <c r="J381" s="72">
        <v>0</v>
      </c>
      <c r="K381" s="55">
        <f t="shared" si="66"/>
        <v>2</v>
      </c>
      <c r="L381" s="56">
        <f t="shared" si="66"/>
        <v>39995.199999999997</v>
      </c>
      <c r="M381" s="73">
        <v>0</v>
      </c>
      <c r="N381" s="74">
        <v>0</v>
      </c>
      <c r="O381" s="73">
        <v>0</v>
      </c>
      <c r="P381" s="74">
        <v>0</v>
      </c>
      <c r="Q381" s="75">
        <v>2</v>
      </c>
      <c r="R381" s="76">
        <v>36465.199999999997</v>
      </c>
      <c r="S381" s="75">
        <v>0</v>
      </c>
      <c r="T381" s="76">
        <v>0</v>
      </c>
      <c r="U381" s="55">
        <f t="shared" si="67"/>
        <v>2</v>
      </c>
      <c r="V381" s="61">
        <f t="shared" si="67"/>
        <v>36465.199999999997</v>
      </c>
      <c r="W381" s="62">
        <f t="shared" si="68"/>
        <v>0.91173940872904746</v>
      </c>
      <c r="X381" s="63">
        <f t="shared" si="69"/>
        <v>0</v>
      </c>
      <c r="Y381" s="64">
        <f t="shared" si="70"/>
        <v>0.91173940872904746</v>
      </c>
      <c r="Z381" s="65"/>
    </row>
    <row r="382" spans="1:26" ht="153.75" customHeight="1" x14ac:dyDescent="0.25">
      <c r="A382" s="66">
        <v>11</v>
      </c>
      <c r="B382" s="67" t="s">
        <v>31</v>
      </c>
      <c r="C382" s="126"/>
      <c r="D382" s="128"/>
      <c r="E382" s="68">
        <v>3</v>
      </c>
      <c r="F382" s="69">
        <v>71551</v>
      </c>
      <c r="G382" s="70">
        <v>2</v>
      </c>
      <c r="H382" s="71">
        <v>42214</v>
      </c>
      <c r="I382" s="70">
        <v>0</v>
      </c>
      <c r="J382" s="72">
        <v>0</v>
      </c>
      <c r="K382" s="55">
        <f t="shared" si="66"/>
        <v>2</v>
      </c>
      <c r="L382" s="56">
        <f t="shared" si="66"/>
        <v>42214</v>
      </c>
      <c r="M382" s="73">
        <v>0</v>
      </c>
      <c r="N382" s="74">
        <v>0</v>
      </c>
      <c r="O382" s="73">
        <v>0</v>
      </c>
      <c r="P382" s="74">
        <v>0</v>
      </c>
      <c r="Q382" s="75">
        <v>2</v>
      </c>
      <c r="R382" s="76">
        <v>41500</v>
      </c>
      <c r="S382" s="75">
        <v>0</v>
      </c>
      <c r="T382" s="76">
        <v>0</v>
      </c>
      <c r="U382" s="55">
        <f t="shared" si="67"/>
        <v>2</v>
      </c>
      <c r="V382" s="61">
        <f t="shared" si="67"/>
        <v>41500</v>
      </c>
      <c r="W382" s="62">
        <f t="shared" si="68"/>
        <v>0.98308617994030412</v>
      </c>
      <c r="X382" s="63">
        <f t="shared" si="69"/>
        <v>0</v>
      </c>
      <c r="Y382" s="64">
        <f t="shared" si="70"/>
        <v>0.98308617994030412</v>
      </c>
      <c r="Z382" s="65"/>
    </row>
    <row r="383" spans="1:26" ht="87" customHeight="1" x14ac:dyDescent="0.25">
      <c r="A383" s="66">
        <v>12</v>
      </c>
      <c r="B383" s="67" t="s">
        <v>40</v>
      </c>
      <c r="C383" s="126"/>
      <c r="D383" s="128"/>
      <c r="E383" s="68"/>
      <c r="F383" s="69"/>
      <c r="G383" s="70"/>
      <c r="H383" s="71"/>
      <c r="I383" s="70"/>
      <c r="J383" s="72"/>
      <c r="K383" s="55">
        <f t="shared" si="66"/>
        <v>0</v>
      </c>
      <c r="L383" s="56">
        <f t="shared" si="66"/>
        <v>0</v>
      </c>
      <c r="M383" s="73"/>
      <c r="N383" s="74"/>
      <c r="O383" s="73"/>
      <c r="P383" s="74"/>
      <c r="Q383" s="75"/>
      <c r="R383" s="76"/>
      <c r="S383" s="75"/>
      <c r="T383" s="76"/>
      <c r="U383" s="55">
        <f t="shared" si="67"/>
        <v>0</v>
      </c>
      <c r="V383" s="61">
        <f t="shared" si="67"/>
        <v>0</v>
      </c>
      <c r="W383" s="62">
        <f t="shared" si="68"/>
        <v>0</v>
      </c>
      <c r="X383" s="63">
        <f t="shared" si="69"/>
        <v>0</v>
      </c>
      <c r="Y383" s="64">
        <f t="shared" si="70"/>
        <v>0</v>
      </c>
      <c r="Z383" s="65"/>
    </row>
    <row r="384" spans="1:26" ht="62.25" customHeight="1" thickBot="1" x14ac:dyDescent="0.3">
      <c r="A384" s="77">
        <v>13</v>
      </c>
      <c r="B384" s="78" t="s">
        <v>32</v>
      </c>
      <c r="C384" s="127"/>
      <c r="D384" s="129"/>
      <c r="E384" s="79">
        <v>12</v>
      </c>
      <c r="F384" s="80">
        <v>479535.23</v>
      </c>
      <c r="G384" s="81">
        <v>4</v>
      </c>
      <c r="H384" s="82">
        <v>113165.75</v>
      </c>
      <c r="I384" s="81">
        <v>1</v>
      </c>
      <c r="J384" s="83">
        <v>75000</v>
      </c>
      <c r="K384" s="84">
        <f t="shared" si="66"/>
        <v>5</v>
      </c>
      <c r="L384" s="85">
        <f t="shared" si="66"/>
        <v>188165.75</v>
      </c>
      <c r="M384" s="86">
        <v>0</v>
      </c>
      <c r="N384" s="87">
        <v>0</v>
      </c>
      <c r="O384" s="86">
        <v>0</v>
      </c>
      <c r="P384" s="87">
        <v>0</v>
      </c>
      <c r="Q384" s="88">
        <v>4</v>
      </c>
      <c r="R384" s="89">
        <v>106818.72</v>
      </c>
      <c r="S384" s="88">
        <v>1</v>
      </c>
      <c r="T384" s="89">
        <v>63000</v>
      </c>
      <c r="U384" s="55">
        <f t="shared" si="67"/>
        <v>5</v>
      </c>
      <c r="V384" s="61">
        <f t="shared" si="67"/>
        <v>169818.72</v>
      </c>
      <c r="W384" s="62">
        <f t="shared" si="68"/>
        <v>0.94391386086337958</v>
      </c>
      <c r="X384" s="63">
        <f t="shared" si="69"/>
        <v>0.84</v>
      </c>
      <c r="Y384" s="64">
        <f t="shared" si="70"/>
        <v>0.90249537973834237</v>
      </c>
      <c r="Z384" s="65"/>
    </row>
    <row r="385" spans="1:38" ht="29.25" customHeight="1" thickBot="1" x14ac:dyDescent="0.3">
      <c r="A385" s="164" t="s">
        <v>100</v>
      </c>
      <c r="B385" s="165"/>
      <c r="C385" s="90">
        <f>C372</f>
        <v>666034.13</v>
      </c>
      <c r="D385" s="90">
        <f>D372</f>
        <v>73301.769999999902</v>
      </c>
      <c r="E385" s="91">
        <f>SUM(E372:E384)</f>
        <v>23</v>
      </c>
      <c r="F385" s="92">
        <f>SUM(F372:F384)</f>
        <v>806740.61</v>
      </c>
      <c r="G385" s="91">
        <f>SUM(G372:G384)</f>
        <v>14</v>
      </c>
      <c r="H385" s="92">
        <f>SUM(H372:H384)</f>
        <v>411034.13</v>
      </c>
      <c r="I385" s="91">
        <f t="shared" ref="I385:V385" si="71">SUM(I372:I384)</f>
        <v>8</v>
      </c>
      <c r="J385" s="92">
        <f t="shared" si="71"/>
        <v>255000</v>
      </c>
      <c r="K385" s="91">
        <f t="shared" si="71"/>
        <v>22</v>
      </c>
      <c r="L385" s="92">
        <f t="shared" si="71"/>
        <v>666034.13</v>
      </c>
      <c r="M385" s="91">
        <f t="shared" si="71"/>
        <v>0</v>
      </c>
      <c r="N385" s="93">
        <f t="shared" si="71"/>
        <v>0</v>
      </c>
      <c r="O385" s="94">
        <f t="shared" si="71"/>
        <v>0</v>
      </c>
      <c r="P385" s="95">
        <f t="shared" si="71"/>
        <v>0</v>
      </c>
      <c r="Q385" s="94">
        <f t="shared" si="71"/>
        <v>14</v>
      </c>
      <c r="R385" s="96">
        <f t="shared" si="71"/>
        <v>391140.76</v>
      </c>
      <c r="S385" s="94">
        <f t="shared" si="71"/>
        <v>8</v>
      </c>
      <c r="T385" s="96">
        <f t="shared" si="71"/>
        <v>201591.6</v>
      </c>
      <c r="U385" s="94">
        <f t="shared" si="71"/>
        <v>22</v>
      </c>
      <c r="V385" s="96">
        <f t="shared" si="71"/>
        <v>592732.3600000001</v>
      </c>
      <c r="W385" s="97">
        <f>IFERROR(R385/H385,0)</f>
        <v>0.95160165896686</v>
      </c>
      <c r="X385" s="98">
        <f t="shared" si="69"/>
        <v>0.79055529411764713</v>
      </c>
      <c r="Y385" s="98">
        <f t="shared" si="70"/>
        <v>0.88994292229438765</v>
      </c>
    </row>
    <row r="386" spans="1:38" ht="29.25" customHeight="1" thickBot="1" x14ac:dyDescent="0.45">
      <c r="A386" s="99"/>
      <c r="B386" s="99"/>
      <c r="C386" s="100"/>
      <c r="D386" s="100"/>
      <c r="E386" s="101"/>
      <c r="F386" s="100"/>
      <c r="G386" s="101"/>
      <c r="H386" s="102"/>
      <c r="I386" s="103"/>
      <c r="J386" s="102"/>
      <c r="K386" s="104"/>
      <c r="L386" s="102"/>
      <c r="M386" s="103"/>
      <c r="N386" s="102"/>
      <c r="O386" s="103"/>
      <c r="P386" s="102"/>
      <c r="Q386" s="103"/>
      <c r="R386" s="102"/>
      <c r="S386" s="103"/>
      <c r="T386" s="105" t="s">
        <v>101</v>
      </c>
      <c r="U386" s="106">
        <v>4.1475999999999997</v>
      </c>
      <c r="V386" s="107">
        <f>V385/U386</f>
        <v>142909.72128459834</v>
      </c>
      <c r="W386" s="108"/>
      <c r="X386" s="108"/>
      <c r="Y386" s="109"/>
    </row>
    <row r="387" spans="1:38" ht="15.75" thickTop="1" x14ac:dyDescent="0.25">
      <c r="A387" s="166" t="s">
        <v>102</v>
      </c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8"/>
      <c r="P387" s="115"/>
      <c r="U387" s="20"/>
    </row>
    <row r="388" spans="1:38" ht="18.75" x14ac:dyDescent="0.3">
      <c r="A388" s="169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1"/>
      <c r="P388" s="115"/>
      <c r="T388" s="110"/>
      <c r="U388" s="20"/>
    </row>
    <row r="389" spans="1:38" ht="15.75" x14ac:dyDescent="0.25">
      <c r="A389" s="169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1"/>
      <c r="P389" s="115"/>
      <c r="S389" s="111"/>
      <c r="T389" s="112"/>
      <c r="U389" s="20"/>
    </row>
    <row r="390" spans="1:38" ht="15.75" x14ac:dyDescent="0.25">
      <c r="A390" s="169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1"/>
      <c r="P390" s="115"/>
      <c r="S390" s="111"/>
      <c r="T390" s="113"/>
      <c r="U390" s="20"/>
    </row>
    <row r="391" spans="1:38" ht="15.75" x14ac:dyDescent="0.25">
      <c r="A391" s="169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1"/>
      <c r="P391" s="115"/>
      <c r="S391" s="111"/>
      <c r="T391" s="113"/>
      <c r="U391" s="20"/>
    </row>
    <row r="392" spans="1:38" ht="15.75" x14ac:dyDescent="0.25">
      <c r="A392" s="169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1"/>
      <c r="P392" s="115"/>
      <c r="S392" s="111"/>
      <c r="T392" s="113"/>
      <c r="U392" s="20"/>
    </row>
    <row r="393" spans="1:38" ht="15.75" x14ac:dyDescent="0.25">
      <c r="A393" s="169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1"/>
      <c r="P393" s="115"/>
      <c r="S393" s="111"/>
      <c r="T393" s="114"/>
      <c r="U393" s="20"/>
    </row>
    <row r="394" spans="1:38" x14ac:dyDescent="0.25">
      <c r="A394" s="169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1"/>
      <c r="P394" s="115"/>
      <c r="U394" s="20"/>
    </row>
    <row r="395" spans="1:38" ht="15.75" thickBot="1" x14ac:dyDescent="0.3">
      <c r="A395" s="172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4"/>
      <c r="P395" s="115"/>
      <c r="U395" s="20"/>
    </row>
    <row r="396" spans="1:38" ht="15.75" thickTop="1" x14ac:dyDescent="0.25">
      <c r="K396" s="20"/>
      <c r="U396" s="20"/>
    </row>
    <row r="399" spans="1:38" ht="26.25" x14ac:dyDescent="0.4">
      <c r="A399" s="23"/>
      <c r="B399" s="24" t="s">
        <v>114</v>
      </c>
      <c r="C399" s="25"/>
      <c r="D399" s="25"/>
      <c r="E399" s="25"/>
      <c r="F399" s="26"/>
      <c r="G399" s="25"/>
      <c r="H399" s="26"/>
      <c r="I399" s="27"/>
      <c r="J399" s="26"/>
      <c r="K399" s="27"/>
      <c r="L399" s="26"/>
      <c r="M399" s="27"/>
      <c r="N399" s="26"/>
      <c r="O399" s="25"/>
      <c r="P399" s="26"/>
      <c r="Q399" s="25"/>
      <c r="R399" s="26"/>
      <c r="S399" s="27"/>
      <c r="T399" s="26"/>
      <c r="U399" s="25"/>
      <c r="V399" s="26"/>
      <c r="W399" s="26"/>
      <c r="X399" s="27"/>
      <c r="Y399" s="26"/>
      <c r="Z399" s="26"/>
      <c r="AA399" s="27"/>
      <c r="AB399" s="25"/>
      <c r="AC399" s="25"/>
      <c r="AD399" s="25"/>
      <c r="AE399" s="25"/>
      <c r="AF399" s="25"/>
      <c r="AG399" s="27"/>
      <c r="AH399" s="25"/>
      <c r="AI399" s="25"/>
      <c r="AJ399" s="25"/>
      <c r="AK399" s="25"/>
      <c r="AL399" s="25"/>
    </row>
    <row r="400" spans="1:38" ht="15.75" thickBot="1" x14ac:dyDescent="0.3"/>
    <row r="401" spans="1:26" ht="52.5" customHeight="1" thickBot="1" x14ac:dyDescent="0.3">
      <c r="A401" s="146" t="s">
        <v>7</v>
      </c>
      <c r="B401" s="147"/>
      <c r="C401" s="150" t="s">
        <v>85</v>
      </c>
      <c r="D401" s="151"/>
      <c r="E401" s="152" t="s">
        <v>0</v>
      </c>
      <c r="F401" s="153"/>
      <c r="G401" s="154" t="s">
        <v>1</v>
      </c>
      <c r="H401" s="154"/>
      <c r="I401" s="154"/>
      <c r="J401" s="154"/>
      <c r="K401" s="154"/>
      <c r="L401" s="155"/>
      <c r="M401" s="156" t="s">
        <v>86</v>
      </c>
      <c r="N401" s="157"/>
      <c r="O401" s="157"/>
      <c r="P401" s="158"/>
      <c r="Q401" s="116" t="s">
        <v>87</v>
      </c>
      <c r="R401" s="159"/>
      <c r="S401" s="159"/>
      <c r="T401" s="159"/>
      <c r="U401" s="159"/>
      <c r="V401" s="117"/>
      <c r="W401" s="130" t="s">
        <v>88</v>
      </c>
      <c r="X401" s="131"/>
      <c r="Y401" s="122"/>
    </row>
    <row r="402" spans="1:26" ht="52.5" customHeight="1" thickBot="1" x14ac:dyDescent="0.3">
      <c r="A402" s="148"/>
      <c r="B402" s="149"/>
      <c r="C402" s="132" t="s">
        <v>89</v>
      </c>
      <c r="D402" s="134" t="s">
        <v>90</v>
      </c>
      <c r="E402" s="136" t="s">
        <v>10</v>
      </c>
      <c r="F402" s="136" t="s">
        <v>11</v>
      </c>
      <c r="G402" s="138" t="s">
        <v>12</v>
      </c>
      <c r="H402" s="140" t="s">
        <v>13</v>
      </c>
      <c r="I402" s="140" t="s">
        <v>14</v>
      </c>
      <c r="J402" s="142" t="s">
        <v>15</v>
      </c>
      <c r="K402" s="144" t="s">
        <v>2</v>
      </c>
      <c r="L402" s="145"/>
      <c r="M402" s="160" t="s">
        <v>91</v>
      </c>
      <c r="N402" s="161"/>
      <c r="O402" s="160" t="s">
        <v>92</v>
      </c>
      <c r="P402" s="161"/>
      <c r="Q402" s="162" t="s">
        <v>93</v>
      </c>
      <c r="R402" s="163"/>
      <c r="S402" s="159" t="s">
        <v>94</v>
      </c>
      <c r="T402" s="117"/>
      <c r="U402" s="116" t="s">
        <v>2</v>
      </c>
      <c r="V402" s="117"/>
      <c r="W402" s="118" t="s">
        <v>95</v>
      </c>
      <c r="X402" s="120" t="s">
        <v>96</v>
      </c>
      <c r="Y402" s="122" t="s">
        <v>97</v>
      </c>
    </row>
    <row r="403" spans="1:26" ht="139.5" customHeight="1" thickBot="1" x14ac:dyDescent="0.3">
      <c r="A403" s="148"/>
      <c r="B403" s="149"/>
      <c r="C403" s="133"/>
      <c r="D403" s="135"/>
      <c r="E403" s="137"/>
      <c r="F403" s="137"/>
      <c r="G403" s="139"/>
      <c r="H403" s="141"/>
      <c r="I403" s="141"/>
      <c r="J403" s="143"/>
      <c r="K403" s="28" t="s">
        <v>16</v>
      </c>
      <c r="L403" s="29" t="s">
        <v>17</v>
      </c>
      <c r="M403" s="30" t="s">
        <v>18</v>
      </c>
      <c r="N403" s="31" t="s">
        <v>19</v>
      </c>
      <c r="O403" s="30" t="s">
        <v>20</v>
      </c>
      <c r="P403" s="31" t="s">
        <v>21</v>
      </c>
      <c r="Q403" s="32" t="s">
        <v>12</v>
      </c>
      <c r="R403" s="33" t="s">
        <v>13</v>
      </c>
      <c r="S403" s="34" t="s">
        <v>22</v>
      </c>
      <c r="T403" s="35" t="s">
        <v>23</v>
      </c>
      <c r="U403" s="36" t="s">
        <v>24</v>
      </c>
      <c r="V403" s="37" t="s">
        <v>25</v>
      </c>
      <c r="W403" s="119"/>
      <c r="X403" s="121"/>
      <c r="Y403" s="123"/>
    </row>
    <row r="404" spans="1:26" ht="38.25" customHeight="1" thickBot="1" x14ac:dyDescent="0.3">
      <c r="A404" s="124">
        <v>1</v>
      </c>
      <c r="B404" s="125"/>
      <c r="C404" s="38">
        <v>2</v>
      </c>
      <c r="D404" s="39">
        <v>3</v>
      </c>
      <c r="E404" s="40">
        <v>4</v>
      </c>
      <c r="F404" s="41">
        <v>5</v>
      </c>
      <c r="G404" s="42">
        <v>6</v>
      </c>
      <c r="H404" s="43">
        <v>7</v>
      </c>
      <c r="I404" s="43">
        <v>8</v>
      </c>
      <c r="J404" s="43">
        <v>9</v>
      </c>
      <c r="K404" s="43">
        <v>10</v>
      </c>
      <c r="L404" s="43">
        <v>11</v>
      </c>
      <c r="M404" s="44">
        <v>12</v>
      </c>
      <c r="N404" s="44">
        <v>13</v>
      </c>
      <c r="O404" s="44">
        <v>14</v>
      </c>
      <c r="P404" s="44">
        <v>15</v>
      </c>
      <c r="Q404" s="45">
        <v>16</v>
      </c>
      <c r="R404" s="45">
        <v>17</v>
      </c>
      <c r="S404" s="45">
        <v>18</v>
      </c>
      <c r="T404" s="45">
        <v>19</v>
      </c>
      <c r="U404" s="45">
        <v>20</v>
      </c>
      <c r="V404" s="45">
        <v>21</v>
      </c>
      <c r="W404" s="46">
        <v>22</v>
      </c>
      <c r="X404" s="46">
        <v>23</v>
      </c>
      <c r="Y404" s="47">
        <v>24</v>
      </c>
    </row>
    <row r="405" spans="1:26" ht="108.75" customHeight="1" x14ac:dyDescent="0.25">
      <c r="A405" s="48">
        <v>1</v>
      </c>
      <c r="B405" s="49" t="s">
        <v>98</v>
      </c>
      <c r="C405" s="126">
        <f>L418</f>
        <v>426422.08</v>
      </c>
      <c r="D405" s="128">
        <f>C405-V418</f>
        <v>26736.119999999995</v>
      </c>
      <c r="E405" s="50"/>
      <c r="F405" s="51"/>
      <c r="G405" s="52"/>
      <c r="H405" s="53"/>
      <c r="I405" s="52"/>
      <c r="J405" s="54"/>
      <c r="K405" s="55">
        <f>G405+I405</f>
        <v>0</v>
      </c>
      <c r="L405" s="56">
        <f>H405+J405</f>
        <v>0</v>
      </c>
      <c r="M405" s="57"/>
      <c r="N405" s="58"/>
      <c r="O405" s="57"/>
      <c r="P405" s="58"/>
      <c r="Q405" s="59"/>
      <c r="R405" s="60"/>
      <c r="S405" s="59"/>
      <c r="T405" s="60"/>
      <c r="U405" s="55">
        <f>Q405+S405</f>
        <v>0</v>
      </c>
      <c r="V405" s="61">
        <f>R405+T405</f>
        <v>0</v>
      </c>
      <c r="W405" s="62">
        <f>IFERROR(R405/H405,0)</f>
        <v>0</v>
      </c>
      <c r="X405" s="63">
        <f>IFERROR((T405+P405)/J405,0)</f>
        <v>0</v>
      </c>
      <c r="Y405" s="64">
        <f>IFERROR((V405+P405)/L405,0)</f>
        <v>0</v>
      </c>
      <c r="Z405" s="65"/>
    </row>
    <row r="406" spans="1:26" ht="87" customHeight="1" x14ac:dyDescent="0.25">
      <c r="A406" s="66">
        <v>2</v>
      </c>
      <c r="B406" s="67" t="s">
        <v>44</v>
      </c>
      <c r="C406" s="126"/>
      <c r="D406" s="128"/>
      <c r="E406" s="68"/>
      <c r="F406" s="69"/>
      <c r="G406" s="70"/>
      <c r="H406" s="71"/>
      <c r="I406" s="70"/>
      <c r="J406" s="72"/>
      <c r="K406" s="55">
        <f t="shared" ref="K406:L417" si="72">G406+I406</f>
        <v>0</v>
      </c>
      <c r="L406" s="56">
        <f t="shared" si="72"/>
        <v>0</v>
      </c>
      <c r="M406" s="73"/>
      <c r="N406" s="74"/>
      <c r="O406" s="73"/>
      <c r="P406" s="74"/>
      <c r="Q406" s="75"/>
      <c r="R406" s="76"/>
      <c r="S406" s="75"/>
      <c r="T406" s="76"/>
      <c r="U406" s="55">
        <f t="shared" ref="U406:V417" si="73">Q406+S406</f>
        <v>0</v>
      </c>
      <c r="V406" s="61">
        <f>R406+T406</f>
        <v>0</v>
      </c>
      <c r="W406" s="62">
        <f t="shared" ref="W406:W417" si="74">IFERROR(R406/H406,0)</f>
        <v>0</v>
      </c>
      <c r="X406" s="63">
        <f t="shared" ref="X406:X418" si="75">IFERROR((T406+P406)/J406,0)</f>
        <v>0</v>
      </c>
      <c r="Y406" s="64">
        <f t="shared" ref="Y406:Y418" si="76">IFERROR((V406+P406)/L406,0)</f>
        <v>0</v>
      </c>
      <c r="Z406" s="65"/>
    </row>
    <row r="407" spans="1:26" ht="85.5" customHeight="1" x14ac:dyDescent="0.25">
      <c r="A407" s="66">
        <v>3</v>
      </c>
      <c r="B407" s="67" t="s">
        <v>35</v>
      </c>
      <c r="C407" s="126"/>
      <c r="D407" s="128"/>
      <c r="E407" s="68"/>
      <c r="F407" s="69"/>
      <c r="G407" s="70"/>
      <c r="H407" s="71"/>
      <c r="I407" s="70"/>
      <c r="J407" s="72"/>
      <c r="K407" s="55">
        <f t="shared" si="72"/>
        <v>0</v>
      </c>
      <c r="L407" s="56">
        <f t="shared" si="72"/>
        <v>0</v>
      </c>
      <c r="M407" s="73"/>
      <c r="N407" s="74"/>
      <c r="O407" s="73"/>
      <c r="P407" s="74"/>
      <c r="Q407" s="75"/>
      <c r="R407" s="76"/>
      <c r="S407" s="75"/>
      <c r="T407" s="76"/>
      <c r="U407" s="55">
        <f t="shared" si="73"/>
        <v>0</v>
      </c>
      <c r="V407" s="61">
        <f t="shared" si="73"/>
        <v>0</v>
      </c>
      <c r="W407" s="62">
        <f t="shared" si="74"/>
        <v>0</v>
      </c>
      <c r="X407" s="63">
        <f t="shared" si="75"/>
        <v>0</v>
      </c>
      <c r="Y407" s="64">
        <f t="shared" si="76"/>
        <v>0</v>
      </c>
      <c r="Z407" s="65"/>
    </row>
    <row r="408" spans="1:26" ht="137.25" customHeight="1" x14ac:dyDescent="0.25">
      <c r="A408" s="66">
        <v>4</v>
      </c>
      <c r="B408" s="67" t="s">
        <v>37</v>
      </c>
      <c r="C408" s="126"/>
      <c r="D408" s="128"/>
      <c r="E408" s="68">
        <v>3</v>
      </c>
      <c r="F408" s="69">
        <v>90393.29</v>
      </c>
      <c r="G408" s="70">
        <v>3</v>
      </c>
      <c r="H408" s="71">
        <v>90393.29</v>
      </c>
      <c r="I408" s="70">
        <v>0</v>
      </c>
      <c r="J408" s="72">
        <v>0</v>
      </c>
      <c r="K408" s="55">
        <f t="shared" si="72"/>
        <v>3</v>
      </c>
      <c r="L408" s="56">
        <f t="shared" si="72"/>
        <v>90393.29</v>
      </c>
      <c r="M408" s="73">
        <v>0</v>
      </c>
      <c r="N408" s="74">
        <v>0</v>
      </c>
      <c r="O408" s="73">
        <v>0</v>
      </c>
      <c r="P408" s="74">
        <v>0</v>
      </c>
      <c r="Q408" s="75">
        <v>3</v>
      </c>
      <c r="R408" s="76">
        <v>86432.15</v>
      </c>
      <c r="S408" s="75">
        <v>0</v>
      </c>
      <c r="T408" s="76">
        <v>0</v>
      </c>
      <c r="U408" s="55">
        <f t="shared" si="73"/>
        <v>3</v>
      </c>
      <c r="V408" s="61">
        <f t="shared" si="73"/>
        <v>86432.15</v>
      </c>
      <c r="W408" s="62">
        <f t="shared" si="74"/>
        <v>0.95617882699036616</v>
      </c>
      <c r="X408" s="63">
        <f t="shared" si="75"/>
        <v>0</v>
      </c>
      <c r="Y408" s="64">
        <f t="shared" si="76"/>
        <v>0.95617882699036616</v>
      </c>
      <c r="Z408" s="65"/>
    </row>
    <row r="409" spans="1:26" ht="171.75" customHeight="1" x14ac:dyDescent="0.25">
      <c r="A409" s="66">
        <v>5</v>
      </c>
      <c r="B409" s="67" t="s">
        <v>63</v>
      </c>
      <c r="C409" s="126"/>
      <c r="D409" s="128"/>
      <c r="E409" s="68"/>
      <c r="F409" s="69"/>
      <c r="G409" s="70"/>
      <c r="H409" s="71"/>
      <c r="I409" s="70"/>
      <c r="J409" s="72"/>
      <c r="K409" s="55">
        <f t="shared" si="72"/>
        <v>0</v>
      </c>
      <c r="L409" s="56">
        <f t="shared" si="72"/>
        <v>0</v>
      </c>
      <c r="M409" s="73"/>
      <c r="N409" s="74"/>
      <c r="O409" s="73"/>
      <c r="P409" s="74"/>
      <c r="Q409" s="75"/>
      <c r="R409" s="76"/>
      <c r="S409" s="75"/>
      <c r="T409" s="76"/>
      <c r="U409" s="55">
        <f t="shared" si="73"/>
        <v>0</v>
      </c>
      <c r="V409" s="61">
        <f t="shared" si="73"/>
        <v>0</v>
      </c>
      <c r="W409" s="62">
        <f t="shared" si="74"/>
        <v>0</v>
      </c>
      <c r="X409" s="63">
        <f t="shared" si="75"/>
        <v>0</v>
      </c>
      <c r="Y409" s="64">
        <f t="shared" si="76"/>
        <v>0</v>
      </c>
      <c r="Z409" s="65"/>
    </row>
    <row r="410" spans="1:26" ht="116.25" customHeight="1" x14ac:dyDescent="0.25">
      <c r="A410" s="66">
        <v>6</v>
      </c>
      <c r="B410" s="67" t="s">
        <v>26</v>
      </c>
      <c r="C410" s="126"/>
      <c r="D410" s="128"/>
      <c r="E410" s="68">
        <v>4</v>
      </c>
      <c r="F410" s="69">
        <v>141929.57</v>
      </c>
      <c r="G410" s="70">
        <v>3</v>
      </c>
      <c r="H410" s="71">
        <v>122029.97</v>
      </c>
      <c r="I410" s="70">
        <v>3</v>
      </c>
      <c r="J410" s="72">
        <v>44092</v>
      </c>
      <c r="K410" s="55">
        <f t="shared" si="72"/>
        <v>6</v>
      </c>
      <c r="L410" s="56">
        <f t="shared" si="72"/>
        <v>166121.97</v>
      </c>
      <c r="M410" s="73">
        <v>0</v>
      </c>
      <c r="N410" s="74">
        <v>0</v>
      </c>
      <c r="O410" s="73">
        <v>0</v>
      </c>
      <c r="P410" s="74">
        <v>0</v>
      </c>
      <c r="Q410" s="75">
        <v>3</v>
      </c>
      <c r="R410" s="76">
        <v>117062.84</v>
      </c>
      <c r="S410" s="75">
        <v>3</v>
      </c>
      <c r="T410" s="76">
        <v>44092</v>
      </c>
      <c r="U410" s="55">
        <f t="shared" si="73"/>
        <v>6</v>
      </c>
      <c r="V410" s="61">
        <f t="shared" si="73"/>
        <v>161154.84</v>
      </c>
      <c r="W410" s="62">
        <f t="shared" si="74"/>
        <v>0.95929581888776994</v>
      </c>
      <c r="X410" s="63">
        <f t="shared" si="75"/>
        <v>1</v>
      </c>
      <c r="Y410" s="64">
        <f t="shared" si="76"/>
        <v>0.97009949978320142</v>
      </c>
      <c r="Z410" s="65"/>
    </row>
    <row r="411" spans="1:26" ht="65.25" customHeight="1" x14ac:dyDescent="0.25">
      <c r="A411" s="66">
        <v>7</v>
      </c>
      <c r="B411" s="67" t="s">
        <v>46</v>
      </c>
      <c r="C411" s="126"/>
      <c r="D411" s="128"/>
      <c r="E411" s="68"/>
      <c r="F411" s="69"/>
      <c r="G411" s="70"/>
      <c r="H411" s="71"/>
      <c r="I411" s="70"/>
      <c r="J411" s="72"/>
      <c r="K411" s="55">
        <f t="shared" si="72"/>
        <v>0</v>
      </c>
      <c r="L411" s="56">
        <f t="shared" si="72"/>
        <v>0</v>
      </c>
      <c r="M411" s="73"/>
      <c r="N411" s="74"/>
      <c r="O411" s="73"/>
      <c r="P411" s="74"/>
      <c r="Q411" s="75"/>
      <c r="R411" s="76"/>
      <c r="S411" s="75"/>
      <c r="T411" s="76"/>
      <c r="U411" s="55">
        <f t="shared" si="73"/>
        <v>0</v>
      </c>
      <c r="V411" s="61">
        <f t="shared" si="73"/>
        <v>0</v>
      </c>
      <c r="W411" s="62">
        <f t="shared" si="74"/>
        <v>0</v>
      </c>
      <c r="X411" s="63">
        <f t="shared" si="75"/>
        <v>0</v>
      </c>
      <c r="Y411" s="64">
        <f t="shared" si="76"/>
        <v>0</v>
      </c>
      <c r="Z411" s="65"/>
    </row>
    <row r="412" spans="1:26" ht="59.25" customHeight="1" x14ac:dyDescent="0.25">
      <c r="A412" s="66">
        <v>8</v>
      </c>
      <c r="B412" s="67" t="s">
        <v>99</v>
      </c>
      <c r="C412" s="126"/>
      <c r="D412" s="128"/>
      <c r="E412" s="68"/>
      <c r="F412" s="69"/>
      <c r="G412" s="70"/>
      <c r="H412" s="71"/>
      <c r="I412" s="70">
        <v>4</v>
      </c>
      <c r="J412" s="72">
        <v>60000</v>
      </c>
      <c r="K412" s="55">
        <f t="shared" si="72"/>
        <v>4</v>
      </c>
      <c r="L412" s="56">
        <f t="shared" si="72"/>
        <v>60000</v>
      </c>
      <c r="M412" s="73"/>
      <c r="N412" s="74"/>
      <c r="O412" s="73">
        <v>0</v>
      </c>
      <c r="P412" s="74">
        <v>0</v>
      </c>
      <c r="Q412" s="75"/>
      <c r="R412" s="76"/>
      <c r="S412" s="75">
        <v>4</v>
      </c>
      <c r="T412" s="76">
        <v>42192.15</v>
      </c>
      <c r="U412" s="55">
        <f t="shared" si="73"/>
        <v>4</v>
      </c>
      <c r="V412" s="61">
        <f t="shared" si="73"/>
        <v>42192.15</v>
      </c>
      <c r="W412" s="62">
        <f t="shared" si="74"/>
        <v>0</v>
      </c>
      <c r="X412" s="63">
        <f t="shared" si="75"/>
        <v>0.70320250000000006</v>
      </c>
      <c r="Y412" s="64">
        <f t="shared" si="76"/>
        <v>0.70320250000000006</v>
      </c>
      <c r="Z412" s="65"/>
    </row>
    <row r="413" spans="1:26" ht="71.25" customHeight="1" x14ac:dyDescent="0.25">
      <c r="A413" s="66">
        <v>9</v>
      </c>
      <c r="B413" s="67" t="s">
        <v>29</v>
      </c>
      <c r="C413" s="126"/>
      <c r="D413" s="128"/>
      <c r="E413" s="68">
        <v>0</v>
      </c>
      <c r="F413" s="69">
        <v>0</v>
      </c>
      <c r="G413" s="70">
        <v>0</v>
      </c>
      <c r="H413" s="71">
        <v>0</v>
      </c>
      <c r="I413" s="70">
        <v>2</v>
      </c>
      <c r="J413" s="72">
        <v>40905</v>
      </c>
      <c r="K413" s="55">
        <f t="shared" si="72"/>
        <v>2</v>
      </c>
      <c r="L413" s="56">
        <f t="shared" si="72"/>
        <v>40905</v>
      </c>
      <c r="M413" s="73">
        <v>0</v>
      </c>
      <c r="N413" s="74">
        <v>0</v>
      </c>
      <c r="O413" s="73">
        <v>0</v>
      </c>
      <c r="P413" s="74">
        <v>0</v>
      </c>
      <c r="Q413" s="75">
        <v>0</v>
      </c>
      <c r="R413" s="76">
        <v>0</v>
      </c>
      <c r="S413" s="75">
        <v>2</v>
      </c>
      <c r="T413" s="76">
        <v>40905</v>
      </c>
      <c r="U413" s="55">
        <f t="shared" si="73"/>
        <v>2</v>
      </c>
      <c r="V413" s="61">
        <f t="shared" si="73"/>
        <v>40905</v>
      </c>
      <c r="W413" s="62">
        <f t="shared" si="74"/>
        <v>0</v>
      </c>
      <c r="X413" s="63">
        <f t="shared" si="75"/>
        <v>1</v>
      </c>
      <c r="Y413" s="64">
        <f t="shared" si="76"/>
        <v>1</v>
      </c>
      <c r="Z413" s="65"/>
    </row>
    <row r="414" spans="1:26" ht="92.25" customHeight="1" x14ac:dyDescent="0.25">
      <c r="A414" s="66">
        <v>10</v>
      </c>
      <c r="B414" s="67" t="s">
        <v>30</v>
      </c>
      <c r="C414" s="126"/>
      <c r="D414" s="128"/>
      <c r="E414" s="68">
        <v>1</v>
      </c>
      <c r="F414" s="69">
        <v>318030.90000000002</v>
      </c>
      <c r="G414" s="70">
        <v>0</v>
      </c>
      <c r="H414" s="71">
        <v>0</v>
      </c>
      <c r="I414" s="70">
        <v>1</v>
      </c>
      <c r="J414" s="72">
        <v>17199.990000000002</v>
      </c>
      <c r="K414" s="55">
        <f t="shared" si="72"/>
        <v>1</v>
      </c>
      <c r="L414" s="56">
        <f t="shared" si="72"/>
        <v>17199.990000000002</v>
      </c>
      <c r="M414" s="73">
        <v>0</v>
      </c>
      <c r="N414" s="74">
        <v>0</v>
      </c>
      <c r="O414" s="73">
        <v>0</v>
      </c>
      <c r="P414" s="74">
        <v>0</v>
      </c>
      <c r="Q414" s="75">
        <v>0</v>
      </c>
      <c r="R414" s="76">
        <v>0</v>
      </c>
      <c r="S414" s="75">
        <v>1</v>
      </c>
      <c r="T414" s="76">
        <v>17199.990000000002</v>
      </c>
      <c r="U414" s="55">
        <f t="shared" si="73"/>
        <v>1</v>
      </c>
      <c r="V414" s="61">
        <f t="shared" si="73"/>
        <v>17199.990000000002</v>
      </c>
      <c r="W414" s="62">
        <f t="shared" si="74"/>
        <v>0</v>
      </c>
      <c r="X414" s="63">
        <f t="shared" si="75"/>
        <v>1</v>
      </c>
      <c r="Y414" s="64">
        <f t="shared" si="76"/>
        <v>1</v>
      </c>
      <c r="Z414" s="65"/>
    </row>
    <row r="415" spans="1:26" ht="153.75" customHeight="1" x14ac:dyDescent="0.25">
      <c r="A415" s="66">
        <v>11</v>
      </c>
      <c r="B415" s="67" t="s">
        <v>31</v>
      </c>
      <c r="C415" s="126"/>
      <c r="D415" s="128"/>
      <c r="E415" s="68"/>
      <c r="F415" s="69"/>
      <c r="G415" s="70"/>
      <c r="H415" s="71"/>
      <c r="I415" s="70"/>
      <c r="J415" s="72"/>
      <c r="K415" s="55">
        <f t="shared" si="72"/>
        <v>0</v>
      </c>
      <c r="L415" s="56">
        <f t="shared" si="72"/>
        <v>0</v>
      </c>
      <c r="M415" s="73"/>
      <c r="N415" s="74"/>
      <c r="O415" s="73"/>
      <c r="P415" s="74"/>
      <c r="Q415" s="75"/>
      <c r="R415" s="76"/>
      <c r="S415" s="75"/>
      <c r="T415" s="76"/>
      <c r="U415" s="55">
        <f t="shared" si="73"/>
        <v>0</v>
      </c>
      <c r="V415" s="61">
        <f t="shared" si="73"/>
        <v>0</v>
      </c>
      <c r="W415" s="62">
        <f t="shared" si="74"/>
        <v>0</v>
      </c>
      <c r="X415" s="63">
        <f t="shared" si="75"/>
        <v>0</v>
      </c>
      <c r="Y415" s="64">
        <f t="shared" si="76"/>
        <v>0</v>
      </c>
      <c r="Z415" s="65"/>
    </row>
    <row r="416" spans="1:26" ht="87" customHeight="1" x14ac:dyDescent="0.25">
      <c r="A416" s="66">
        <v>12</v>
      </c>
      <c r="B416" s="67" t="s">
        <v>40</v>
      </c>
      <c r="C416" s="126"/>
      <c r="D416" s="128"/>
      <c r="E416" s="68">
        <v>0</v>
      </c>
      <c r="F416" s="69">
        <v>0</v>
      </c>
      <c r="G416" s="70">
        <v>0</v>
      </c>
      <c r="H416" s="71">
        <v>0</v>
      </c>
      <c r="I416" s="70">
        <v>1</v>
      </c>
      <c r="J416" s="72">
        <v>26900</v>
      </c>
      <c r="K416" s="55">
        <f t="shared" si="72"/>
        <v>1</v>
      </c>
      <c r="L416" s="56">
        <f t="shared" si="72"/>
        <v>26900</v>
      </c>
      <c r="M416" s="73">
        <v>0</v>
      </c>
      <c r="N416" s="74">
        <v>0</v>
      </c>
      <c r="O416" s="73">
        <v>0</v>
      </c>
      <c r="P416" s="74">
        <v>0</v>
      </c>
      <c r="Q416" s="75">
        <v>0</v>
      </c>
      <c r="R416" s="76">
        <v>0</v>
      </c>
      <c r="S416" s="75">
        <v>1</v>
      </c>
      <c r="T416" s="76">
        <v>26900</v>
      </c>
      <c r="U416" s="55">
        <f t="shared" si="73"/>
        <v>1</v>
      </c>
      <c r="V416" s="61">
        <f t="shared" si="73"/>
        <v>26900</v>
      </c>
      <c r="W416" s="62">
        <f t="shared" si="74"/>
        <v>0</v>
      </c>
      <c r="X416" s="63">
        <f t="shared" si="75"/>
        <v>1</v>
      </c>
      <c r="Y416" s="64">
        <f t="shared" si="76"/>
        <v>1</v>
      </c>
      <c r="Z416" s="65"/>
    </row>
    <row r="417" spans="1:38" ht="62.25" customHeight="1" thickBot="1" x14ac:dyDescent="0.3">
      <c r="A417" s="77">
        <v>13</v>
      </c>
      <c r="B417" s="78" t="s">
        <v>32</v>
      </c>
      <c r="C417" s="127"/>
      <c r="D417" s="129"/>
      <c r="E417" s="79">
        <v>2</v>
      </c>
      <c r="F417" s="80">
        <v>24901.83</v>
      </c>
      <c r="G417" s="81">
        <v>2</v>
      </c>
      <c r="H417" s="82">
        <v>24901.83</v>
      </c>
      <c r="I417" s="81">
        <v>0</v>
      </c>
      <c r="J417" s="83">
        <v>0</v>
      </c>
      <c r="K417" s="84">
        <f t="shared" si="72"/>
        <v>2</v>
      </c>
      <c r="L417" s="85">
        <f t="shared" si="72"/>
        <v>24901.83</v>
      </c>
      <c r="M417" s="86">
        <v>0</v>
      </c>
      <c r="N417" s="87">
        <v>0</v>
      </c>
      <c r="O417" s="86">
        <v>0</v>
      </c>
      <c r="P417" s="87">
        <v>0</v>
      </c>
      <c r="Q417" s="88">
        <v>2</v>
      </c>
      <c r="R417" s="89">
        <v>24901.83</v>
      </c>
      <c r="S417" s="88">
        <v>0</v>
      </c>
      <c r="T417" s="89">
        <v>0</v>
      </c>
      <c r="U417" s="55">
        <f t="shared" si="73"/>
        <v>2</v>
      </c>
      <c r="V417" s="61">
        <f t="shared" si="73"/>
        <v>24901.83</v>
      </c>
      <c r="W417" s="62">
        <f t="shared" si="74"/>
        <v>1</v>
      </c>
      <c r="X417" s="63">
        <f t="shared" si="75"/>
        <v>0</v>
      </c>
      <c r="Y417" s="64">
        <f t="shared" si="76"/>
        <v>1</v>
      </c>
      <c r="Z417" s="65"/>
    </row>
    <row r="418" spans="1:38" ht="29.25" customHeight="1" thickBot="1" x14ac:dyDescent="0.3">
      <c r="A418" s="164" t="s">
        <v>100</v>
      </c>
      <c r="B418" s="165"/>
      <c r="C418" s="90">
        <f>C405</f>
        <v>426422.08</v>
      </c>
      <c r="D418" s="90">
        <f>D405</f>
        <v>26736.119999999995</v>
      </c>
      <c r="E418" s="91">
        <f>SUM(E405:E417)</f>
        <v>10</v>
      </c>
      <c r="F418" s="92">
        <f>SUM(F405:F417)</f>
        <v>575255.59</v>
      </c>
      <c r="G418" s="91">
        <f>SUM(G405:G417)</f>
        <v>8</v>
      </c>
      <c r="H418" s="92">
        <f>SUM(H405:H417)</f>
        <v>237325.09000000003</v>
      </c>
      <c r="I418" s="91">
        <f t="shared" ref="I418:V418" si="77">SUM(I405:I417)</f>
        <v>11</v>
      </c>
      <c r="J418" s="92">
        <f t="shared" si="77"/>
        <v>189096.99</v>
      </c>
      <c r="K418" s="91">
        <f t="shared" si="77"/>
        <v>19</v>
      </c>
      <c r="L418" s="92">
        <f t="shared" si="77"/>
        <v>426422.08</v>
      </c>
      <c r="M418" s="91">
        <f t="shared" si="77"/>
        <v>0</v>
      </c>
      <c r="N418" s="93">
        <f t="shared" si="77"/>
        <v>0</v>
      </c>
      <c r="O418" s="94">
        <f t="shared" si="77"/>
        <v>0</v>
      </c>
      <c r="P418" s="95">
        <f t="shared" si="77"/>
        <v>0</v>
      </c>
      <c r="Q418" s="94">
        <f t="shared" si="77"/>
        <v>8</v>
      </c>
      <c r="R418" s="96">
        <f t="shared" si="77"/>
        <v>228396.82</v>
      </c>
      <c r="S418" s="94">
        <f t="shared" si="77"/>
        <v>11</v>
      </c>
      <c r="T418" s="96">
        <f t="shared" si="77"/>
        <v>171289.13999999998</v>
      </c>
      <c r="U418" s="94">
        <f t="shared" si="77"/>
        <v>19</v>
      </c>
      <c r="V418" s="96">
        <f t="shared" si="77"/>
        <v>399685.96</v>
      </c>
      <c r="W418" s="97">
        <f>IFERROR(R418/H418,0)</f>
        <v>0.96237957815585362</v>
      </c>
      <c r="X418" s="98">
        <f t="shared" si="75"/>
        <v>0.9058268986724749</v>
      </c>
      <c r="Y418" s="98">
        <f t="shared" si="76"/>
        <v>0.93730127670687224</v>
      </c>
    </row>
    <row r="419" spans="1:38" ht="29.25" customHeight="1" thickBot="1" x14ac:dyDescent="0.45">
      <c r="A419" s="99"/>
      <c r="B419" s="99"/>
      <c r="C419" s="100"/>
      <c r="D419" s="100"/>
      <c r="E419" s="101"/>
      <c r="F419" s="100"/>
      <c r="G419" s="101"/>
      <c r="H419" s="102"/>
      <c r="I419" s="103"/>
      <c r="J419" s="102"/>
      <c r="K419" s="104"/>
      <c r="L419" s="102"/>
      <c r="M419" s="103"/>
      <c r="N419" s="102"/>
      <c r="O419" s="103"/>
      <c r="P419" s="102"/>
      <c r="Q419" s="103"/>
      <c r="R419" s="102"/>
      <c r="S419" s="103"/>
      <c r="T419" s="105" t="s">
        <v>101</v>
      </c>
      <c r="U419" s="106">
        <v>4.1475999999999997</v>
      </c>
      <c r="V419" s="107">
        <f>V418/U419</f>
        <v>96365.599382775588</v>
      </c>
      <c r="W419" s="108"/>
      <c r="X419" s="108"/>
      <c r="Y419" s="109"/>
    </row>
    <row r="420" spans="1:38" ht="15.75" thickTop="1" x14ac:dyDescent="0.25">
      <c r="A420" s="166" t="s">
        <v>102</v>
      </c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8"/>
      <c r="P420" s="115"/>
      <c r="U420" s="20"/>
    </row>
    <row r="421" spans="1:38" ht="18.75" x14ac:dyDescent="0.3">
      <c r="A421" s="169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1"/>
      <c r="P421" s="115"/>
      <c r="T421" s="110"/>
      <c r="U421" s="20"/>
    </row>
    <row r="422" spans="1:38" ht="15.75" x14ac:dyDescent="0.25">
      <c r="A422" s="169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1"/>
      <c r="P422" s="115"/>
      <c r="S422" s="111"/>
      <c r="T422" s="112"/>
      <c r="U422" s="20"/>
    </row>
    <row r="423" spans="1:38" ht="15.75" x14ac:dyDescent="0.25">
      <c r="A423" s="169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1"/>
      <c r="P423" s="115"/>
      <c r="S423" s="111"/>
      <c r="T423" s="113"/>
      <c r="U423" s="20"/>
    </row>
    <row r="424" spans="1:38" ht="15.75" x14ac:dyDescent="0.25">
      <c r="A424" s="169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1"/>
      <c r="P424" s="115"/>
      <c r="S424" s="111"/>
      <c r="T424" s="113"/>
      <c r="U424" s="20"/>
    </row>
    <row r="425" spans="1:38" ht="15.75" x14ac:dyDescent="0.25">
      <c r="A425" s="169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1"/>
      <c r="P425" s="115"/>
      <c r="S425" s="111"/>
      <c r="T425" s="113"/>
      <c r="U425" s="20"/>
    </row>
    <row r="426" spans="1:38" ht="15.75" x14ac:dyDescent="0.25">
      <c r="A426" s="169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1"/>
      <c r="P426" s="115"/>
      <c r="S426" s="111"/>
      <c r="T426" s="114"/>
      <c r="U426" s="20"/>
    </row>
    <row r="427" spans="1:38" x14ac:dyDescent="0.25">
      <c r="A427" s="169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1"/>
      <c r="P427" s="115"/>
      <c r="U427" s="20"/>
    </row>
    <row r="428" spans="1:38" ht="15.75" thickBot="1" x14ac:dyDescent="0.3">
      <c r="A428" s="172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4"/>
      <c r="P428" s="115"/>
      <c r="U428" s="20"/>
    </row>
    <row r="429" spans="1:38" ht="15.75" thickTop="1" x14ac:dyDescent="0.25">
      <c r="K429" s="20"/>
      <c r="U429" s="20"/>
    </row>
    <row r="432" spans="1:38" ht="26.25" x14ac:dyDescent="0.4">
      <c r="A432" s="23"/>
      <c r="B432" s="24" t="s">
        <v>115</v>
      </c>
      <c r="C432" s="25"/>
      <c r="D432" s="25"/>
      <c r="E432" s="25"/>
      <c r="F432" s="26"/>
      <c r="G432" s="25"/>
      <c r="H432" s="26"/>
      <c r="I432" s="27"/>
      <c r="J432" s="26"/>
      <c r="K432" s="27"/>
      <c r="L432" s="26"/>
      <c r="M432" s="27"/>
      <c r="N432" s="26"/>
      <c r="O432" s="25"/>
      <c r="P432" s="26"/>
      <c r="Q432" s="25"/>
      <c r="R432" s="26"/>
      <c r="S432" s="27"/>
      <c r="T432" s="26"/>
      <c r="U432" s="25"/>
      <c r="V432" s="26"/>
      <c r="W432" s="26"/>
      <c r="X432" s="27"/>
      <c r="Y432" s="26"/>
      <c r="Z432" s="26"/>
      <c r="AA432" s="27"/>
      <c r="AB432" s="25"/>
      <c r="AC432" s="25"/>
      <c r="AD432" s="25"/>
      <c r="AE432" s="25"/>
      <c r="AF432" s="25"/>
      <c r="AG432" s="27"/>
      <c r="AH432" s="25"/>
      <c r="AI432" s="25"/>
      <c r="AJ432" s="25"/>
      <c r="AK432" s="25"/>
      <c r="AL432" s="25"/>
    </row>
    <row r="433" spans="1:26" ht="15.75" thickBot="1" x14ac:dyDescent="0.3"/>
    <row r="434" spans="1:26" ht="52.5" customHeight="1" thickBot="1" x14ac:dyDescent="0.3">
      <c r="A434" s="146" t="s">
        <v>7</v>
      </c>
      <c r="B434" s="147"/>
      <c r="C434" s="150" t="s">
        <v>85</v>
      </c>
      <c r="D434" s="151"/>
      <c r="E434" s="152" t="s">
        <v>0</v>
      </c>
      <c r="F434" s="153"/>
      <c r="G434" s="154" t="s">
        <v>1</v>
      </c>
      <c r="H434" s="154"/>
      <c r="I434" s="154"/>
      <c r="J434" s="154"/>
      <c r="K434" s="154"/>
      <c r="L434" s="155"/>
      <c r="M434" s="156" t="s">
        <v>86</v>
      </c>
      <c r="N434" s="157"/>
      <c r="O434" s="157"/>
      <c r="P434" s="158"/>
      <c r="Q434" s="116" t="s">
        <v>87</v>
      </c>
      <c r="R434" s="159"/>
      <c r="S434" s="159"/>
      <c r="T434" s="159"/>
      <c r="U434" s="159"/>
      <c r="V434" s="117"/>
      <c r="W434" s="130" t="s">
        <v>88</v>
      </c>
      <c r="X434" s="131"/>
      <c r="Y434" s="122"/>
    </row>
    <row r="435" spans="1:26" ht="52.5" customHeight="1" thickBot="1" x14ac:dyDescent="0.3">
      <c r="A435" s="148"/>
      <c r="B435" s="149"/>
      <c r="C435" s="132" t="s">
        <v>89</v>
      </c>
      <c r="D435" s="134" t="s">
        <v>90</v>
      </c>
      <c r="E435" s="136" t="s">
        <v>10</v>
      </c>
      <c r="F435" s="136" t="s">
        <v>11</v>
      </c>
      <c r="G435" s="138" t="s">
        <v>12</v>
      </c>
      <c r="H435" s="140" t="s">
        <v>13</v>
      </c>
      <c r="I435" s="140" t="s">
        <v>14</v>
      </c>
      <c r="J435" s="142" t="s">
        <v>15</v>
      </c>
      <c r="K435" s="144" t="s">
        <v>2</v>
      </c>
      <c r="L435" s="145"/>
      <c r="M435" s="160" t="s">
        <v>91</v>
      </c>
      <c r="N435" s="161"/>
      <c r="O435" s="160" t="s">
        <v>92</v>
      </c>
      <c r="P435" s="161"/>
      <c r="Q435" s="162" t="s">
        <v>93</v>
      </c>
      <c r="R435" s="163"/>
      <c r="S435" s="159" t="s">
        <v>94</v>
      </c>
      <c r="T435" s="117"/>
      <c r="U435" s="116" t="s">
        <v>2</v>
      </c>
      <c r="V435" s="117"/>
      <c r="W435" s="118" t="s">
        <v>95</v>
      </c>
      <c r="X435" s="120" t="s">
        <v>96</v>
      </c>
      <c r="Y435" s="122" t="s">
        <v>97</v>
      </c>
    </row>
    <row r="436" spans="1:26" ht="139.5" customHeight="1" thickBot="1" x14ac:dyDescent="0.3">
      <c r="A436" s="148"/>
      <c r="B436" s="149"/>
      <c r="C436" s="133"/>
      <c r="D436" s="135"/>
      <c r="E436" s="137"/>
      <c r="F436" s="137"/>
      <c r="G436" s="139"/>
      <c r="H436" s="141"/>
      <c r="I436" s="141"/>
      <c r="J436" s="143"/>
      <c r="K436" s="28" t="s">
        <v>16</v>
      </c>
      <c r="L436" s="29" t="s">
        <v>17</v>
      </c>
      <c r="M436" s="30" t="s">
        <v>18</v>
      </c>
      <c r="N436" s="31" t="s">
        <v>19</v>
      </c>
      <c r="O436" s="30" t="s">
        <v>20</v>
      </c>
      <c r="P436" s="31" t="s">
        <v>21</v>
      </c>
      <c r="Q436" s="32" t="s">
        <v>12</v>
      </c>
      <c r="R436" s="33" t="s">
        <v>13</v>
      </c>
      <c r="S436" s="34" t="s">
        <v>22</v>
      </c>
      <c r="T436" s="35" t="s">
        <v>23</v>
      </c>
      <c r="U436" s="36" t="s">
        <v>24</v>
      </c>
      <c r="V436" s="37" t="s">
        <v>25</v>
      </c>
      <c r="W436" s="119"/>
      <c r="X436" s="121"/>
      <c r="Y436" s="123"/>
    </row>
    <row r="437" spans="1:26" ht="38.25" customHeight="1" thickBot="1" x14ac:dyDescent="0.3">
      <c r="A437" s="124">
        <v>1</v>
      </c>
      <c r="B437" s="125"/>
      <c r="C437" s="38">
        <v>2</v>
      </c>
      <c r="D437" s="39">
        <v>3</v>
      </c>
      <c r="E437" s="40">
        <v>4</v>
      </c>
      <c r="F437" s="41">
        <v>5</v>
      </c>
      <c r="G437" s="42">
        <v>6</v>
      </c>
      <c r="H437" s="43">
        <v>7</v>
      </c>
      <c r="I437" s="43">
        <v>8</v>
      </c>
      <c r="J437" s="43">
        <v>9</v>
      </c>
      <c r="K437" s="43">
        <v>10</v>
      </c>
      <c r="L437" s="43">
        <v>11</v>
      </c>
      <c r="M437" s="44">
        <v>12</v>
      </c>
      <c r="N437" s="44">
        <v>13</v>
      </c>
      <c r="O437" s="44">
        <v>14</v>
      </c>
      <c r="P437" s="44">
        <v>15</v>
      </c>
      <c r="Q437" s="45">
        <v>16</v>
      </c>
      <c r="R437" s="45">
        <v>17</v>
      </c>
      <c r="S437" s="45">
        <v>18</v>
      </c>
      <c r="T437" s="45">
        <v>19</v>
      </c>
      <c r="U437" s="45">
        <v>20</v>
      </c>
      <c r="V437" s="45">
        <v>21</v>
      </c>
      <c r="W437" s="46">
        <v>22</v>
      </c>
      <c r="X437" s="46">
        <v>23</v>
      </c>
      <c r="Y437" s="47">
        <v>24</v>
      </c>
    </row>
    <row r="438" spans="1:26" ht="108.75" customHeight="1" x14ac:dyDescent="0.25">
      <c r="A438" s="48">
        <v>1</v>
      </c>
      <c r="B438" s="49" t="s">
        <v>98</v>
      </c>
      <c r="C438" s="126">
        <f>L451</f>
        <v>405985.3</v>
      </c>
      <c r="D438" s="128">
        <f>C438-V451</f>
        <v>81799.619999999937</v>
      </c>
      <c r="E438" s="50"/>
      <c r="F438" s="51"/>
      <c r="G438" s="52"/>
      <c r="H438" s="53"/>
      <c r="I438" s="52"/>
      <c r="J438" s="54"/>
      <c r="K438" s="55">
        <f>G438+I438</f>
        <v>0</v>
      </c>
      <c r="L438" s="56">
        <f>H438+J438</f>
        <v>0</v>
      </c>
      <c r="M438" s="57"/>
      <c r="N438" s="58"/>
      <c r="O438" s="57"/>
      <c r="P438" s="58"/>
      <c r="Q438" s="59"/>
      <c r="R438" s="60"/>
      <c r="S438" s="59"/>
      <c r="T438" s="60"/>
      <c r="U438" s="55">
        <f>Q438+S438</f>
        <v>0</v>
      </c>
      <c r="V438" s="61">
        <f>R438+T438</f>
        <v>0</v>
      </c>
      <c r="W438" s="62">
        <f>IFERROR(R438/H438,0)</f>
        <v>0</v>
      </c>
      <c r="X438" s="63">
        <f>IFERROR((T438+P438)/J438,0)</f>
        <v>0</v>
      </c>
      <c r="Y438" s="64">
        <f>IFERROR((V438+P438)/L438,0)</f>
        <v>0</v>
      </c>
      <c r="Z438" s="65"/>
    </row>
    <row r="439" spans="1:26" ht="87" customHeight="1" x14ac:dyDescent="0.25">
      <c r="A439" s="66">
        <v>2</v>
      </c>
      <c r="B439" s="67" t="s">
        <v>44</v>
      </c>
      <c r="C439" s="126"/>
      <c r="D439" s="128"/>
      <c r="E439" s="68"/>
      <c r="F439" s="69"/>
      <c r="G439" s="70"/>
      <c r="H439" s="71"/>
      <c r="I439" s="70"/>
      <c r="J439" s="72"/>
      <c r="K439" s="55">
        <f t="shared" ref="K439:L450" si="78">G439+I439</f>
        <v>0</v>
      </c>
      <c r="L439" s="56">
        <f t="shared" si="78"/>
        <v>0</v>
      </c>
      <c r="M439" s="73"/>
      <c r="N439" s="74"/>
      <c r="O439" s="73"/>
      <c r="P439" s="74"/>
      <c r="Q439" s="75"/>
      <c r="R439" s="76"/>
      <c r="S439" s="75"/>
      <c r="T439" s="76"/>
      <c r="U439" s="55">
        <f t="shared" ref="U439:V450" si="79">Q439+S439</f>
        <v>0</v>
      </c>
      <c r="V439" s="61">
        <f>R439+T439</f>
        <v>0</v>
      </c>
      <c r="W439" s="62">
        <f t="shared" ref="W439:W450" si="80">IFERROR(R439/H439,0)</f>
        <v>0</v>
      </c>
      <c r="X439" s="63">
        <f t="shared" ref="X439:X451" si="81">IFERROR((T439+P439)/J439,0)</f>
        <v>0</v>
      </c>
      <c r="Y439" s="64">
        <f t="shared" ref="Y439:Y451" si="82">IFERROR((V439+P439)/L439,0)</f>
        <v>0</v>
      </c>
      <c r="Z439" s="65"/>
    </row>
    <row r="440" spans="1:26" ht="85.5" customHeight="1" x14ac:dyDescent="0.25">
      <c r="A440" s="66">
        <v>3</v>
      </c>
      <c r="B440" s="67" t="s">
        <v>35</v>
      </c>
      <c r="C440" s="126"/>
      <c r="D440" s="128"/>
      <c r="E440" s="68">
        <v>0</v>
      </c>
      <c r="F440" s="69">
        <v>0</v>
      </c>
      <c r="G440" s="70">
        <v>0</v>
      </c>
      <c r="H440" s="71">
        <v>0</v>
      </c>
      <c r="I440" s="70">
        <v>1</v>
      </c>
      <c r="J440" s="72">
        <v>40000</v>
      </c>
      <c r="K440" s="55">
        <f t="shared" si="78"/>
        <v>1</v>
      </c>
      <c r="L440" s="56">
        <f t="shared" si="78"/>
        <v>40000</v>
      </c>
      <c r="M440" s="73">
        <v>0</v>
      </c>
      <c r="N440" s="74">
        <v>0</v>
      </c>
      <c r="O440" s="73">
        <v>0</v>
      </c>
      <c r="P440" s="74">
        <v>0</v>
      </c>
      <c r="Q440" s="75">
        <v>0</v>
      </c>
      <c r="R440" s="76">
        <v>0</v>
      </c>
      <c r="S440" s="75">
        <v>1</v>
      </c>
      <c r="T440" s="76">
        <v>25085</v>
      </c>
      <c r="U440" s="55">
        <f t="shared" si="79"/>
        <v>1</v>
      </c>
      <c r="V440" s="61">
        <f t="shared" si="79"/>
        <v>25085</v>
      </c>
      <c r="W440" s="62">
        <f t="shared" si="80"/>
        <v>0</v>
      </c>
      <c r="X440" s="63">
        <f t="shared" si="81"/>
        <v>0.62712500000000004</v>
      </c>
      <c r="Y440" s="64">
        <f t="shared" si="82"/>
        <v>0.62712500000000004</v>
      </c>
      <c r="Z440" s="65"/>
    </row>
    <row r="441" spans="1:26" ht="137.25" customHeight="1" x14ac:dyDescent="0.25">
      <c r="A441" s="66">
        <v>4</v>
      </c>
      <c r="B441" s="67" t="s">
        <v>37</v>
      </c>
      <c r="C441" s="126"/>
      <c r="D441" s="128"/>
      <c r="E441" s="68">
        <v>1</v>
      </c>
      <c r="F441" s="69">
        <v>31833.439999999999</v>
      </c>
      <c r="G441" s="70">
        <v>1</v>
      </c>
      <c r="H441" s="71">
        <v>31833.439999999999</v>
      </c>
      <c r="I441" s="70">
        <v>0</v>
      </c>
      <c r="J441" s="72">
        <v>0</v>
      </c>
      <c r="K441" s="55">
        <f t="shared" si="78"/>
        <v>1</v>
      </c>
      <c r="L441" s="56">
        <f t="shared" si="78"/>
        <v>31833.439999999999</v>
      </c>
      <c r="M441" s="73">
        <v>0</v>
      </c>
      <c r="N441" s="74">
        <v>0</v>
      </c>
      <c r="O441" s="73">
        <v>0</v>
      </c>
      <c r="P441" s="74">
        <v>0</v>
      </c>
      <c r="Q441" s="75">
        <v>1</v>
      </c>
      <c r="R441" s="76">
        <v>22835.119999999999</v>
      </c>
      <c r="S441" s="75">
        <v>0</v>
      </c>
      <c r="T441" s="76">
        <v>0</v>
      </c>
      <c r="U441" s="55">
        <f t="shared" si="79"/>
        <v>1</v>
      </c>
      <c r="V441" s="61">
        <f t="shared" si="79"/>
        <v>22835.119999999999</v>
      </c>
      <c r="W441" s="62">
        <f t="shared" si="80"/>
        <v>0.71733120894254598</v>
      </c>
      <c r="X441" s="63">
        <f t="shared" si="81"/>
        <v>0</v>
      </c>
      <c r="Y441" s="64">
        <f t="shared" si="82"/>
        <v>0.71733120894254598</v>
      </c>
      <c r="Z441" s="65"/>
    </row>
    <row r="442" spans="1:26" ht="171.75" customHeight="1" x14ac:dyDescent="0.25">
      <c r="A442" s="66">
        <v>5</v>
      </c>
      <c r="B442" s="67" t="s">
        <v>63</v>
      </c>
      <c r="C442" s="126"/>
      <c r="D442" s="128"/>
      <c r="E442" s="68"/>
      <c r="F442" s="69"/>
      <c r="G442" s="70"/>
      <c r="H442" s="71"/>
      <c r="I442" s="70"/>
      <c r="J442" s="72"/>
      <c r="K442" s="55">
        <f t="shared" si="78"/>
        <v>0</v>
      </c>
      <c r="L442" s="56">
        <f t="shared" si="78"/>
        <v>0</v>
      </c>
      <c r="M442" s="73"/>
      <c r="N442" s="74"/>
      <c r="O442" s="73"/>
      <c r="P442" s="74"/>
      <c r="Q442" s="75"/>
      <c r="R442" s="76"/>
      <c r="S442" s="75"/>
      <c r="T442" s="76"/>
      <c r="U442" s="55">
        <f t="shared" si="79"/>
        <v>0</v>
      </c>
      <c r="V442" s="61">
        <f t="shared" si="79"/>
        <v>0</v>
      </c>
      <c r="W442" s="62">
        <f t="shared" si="80"/>
        <v>0</v>
      </c>
      <c r="X442" s="63">
        <f t="shared" si="81"/>
        <v>0</v>
      </c>
      <c r="Y442" s="64">
        <f t="shared" si="82"/>
        <v>0</v>
      </c>
      <c r="Z442" s="65"/>
    </row>
    <row r="443" spans="1:26" ht="116.25" customHeight="1" x14ac:dyDescent="0.25">
      <c r="A443" s="66">
        <v>6</v>
      </c>
      <c r="B443" s="67" t="s">
        <v>26</v>
      </c>
      <c r="C443" s="126"/>
      <c r="D443" s="128"/>
      <c r="E443" s="68">
        <v>3</v>
      </c>
      <c r="F443" s="69">
        <v>160613.60999999999</v>
      </c>
      <c r="G443" s="70">
        <v>2</v>
      </c>
      <c r="H443" s="71">
        <v>74768.539999999994</v>
      </c>
      <c r="I443" s="70">
        <v>0</v>
      </c>
      <c r="J443" s="72">
        <v>0</v>
      </c>
      <c r="K443" s="55">
        <f t="shared" si="78"/>
        <v>2</v>
      </c>
      <c r="L443" s="56">
        <f t="shared" si="78"/>
        <v>74768.539999999994</v>
      </c>
      <c r="M443" s="73">
        <v>0</v>
      </c>
      <c r="N443" s="74">
        <v>0</v>
      </c>
      <c r="O443" s="73">
        <v>0</v>
      </c>
      <c r="P443" s="74">
        <v>0</v>
      </c>
      <c r="Q443" s="75">
        <v>2</v>
      </c>
      <c r="R443" s="76">
        <v>60321.56</v>
      </c>
      <c r="S443" s="75">
        <v>0</v>
      </c>
      <c r="T443" s="76">
        <v>0</v>
      </c>
      <c r="U443" s="55">
        <f t="shared" si="79"/>
        <v>2</v>
      </c>
      <c r="V443" s="61">
        <f t="shared" si="79"/>
        <v>60321.56</v>
      </c>
      <c r="W443" s="62">
        <f t="shared" si="80"/>
        <v>0.80677728895067369</v>
      </c>
      <c r="X443" s="63">
        <f t="shared" si="81"/>
        <v>0</v>
      </c>
      <c r="Y443" s="64">
        <f t="shared" si="82"/>
        <v>0.80677728895067369</v>
      </c>
      <c r="Z443" s="65"/>
    </row>
    <row r="444" spans="1:26" ht="65.25" customHeight="1" x14ac:dyDescent="0.25">
      <c r="A444" s="66">
        <v>7</v>
      </c>
      <c r="B444" s="67" t="s">
        <v>46</v>
      </c>
      <c r="C444" s="126"/>
      <c r="D444" s="128"/>
      <c r="E444" s="68"/>
      <c r="F444" s="69"/>
      <c r="G444" s="70"/>
      <c r="H444" s="71"/>
      <c r="I444" s="70"/>
      <c r="J444" s="72"/>
      <c r="K444" s="55">
        <f t="shared" si="78"/>
        <v>0</v>
      </c>
      <c r="L444" s="56">
        <f t="shared" si="78"/>
        <v>0</v>
      </c>
      <c r="M444" s="73"/>
      <c r="N444" s="74"/>
      <c r="O444" s="73"/>
      <c r="P444" s="74"/>
      <c r="Q444" s="75"/>
      <c r="R444" s="76"/>
      <c r="S444" s="75"/>
      <c r="T444" s="76"/>
      <c r="U444" s="55">
        <f t="shared" si="79"/>
        <v>0</v>
      </c>
      <c r="V444" s="61">
        <f t="shared" si="79"/>
        <v>0</v>
      </c>
      <c r="W444" s="62">
        <f t="shared" si="80"/>
        <v>0</v>
      </c>
      <c r="X444" s="63">
        <f t="shared" si="81"/>
        <v>0</v>
      </c>
      <c r="Y444" s="64">
        <f t="shared" si="82"/>
        <v>0</v>
      </c>
      <c r="Z444" s="65"/>
    </row>
    <row r="445" spans="1:26" ht="59.25" customHeight="1" x14ac:dyDescent="0.25">
      <c r="A445" s="66">
        <v>8</v>
      </c>
      <c r="B445" s="67" t="s">
        <v>99</v>
      </c>
      <c r="C445" s="126"/>
      <c r="D445" s="128"/>
      <c r="E445" s="68"/>
      <c r="F445" s="69"/>
      <c r="G445" s="70"/>
      <c r="H445" s="71"/>
      <c r="I445" s="70">
        <v>10</v>
      </c>
      <c r="J445" s="72">
        <v>52358.83</v>
      </c>
      <c r="K445" s="55">
        <f t="shared" si="78"/>
        <v>10</v>
      </c>
      <c r="L445" s="56">
        <f t="shared" si="78"/>
        <v>52358.83</v>
      </c>
      <c r="M445" s="73"/>
      <c r="N445" s="74"/>
      <c r="O445" s="73">
        <v>0</v>
      </c>
      <c r="P445" s="74">
        <v>0</v>
      </c>
      <c r="Q445" s="75"/>
      <c r="R445" s="76"/>
      <c r="S445" s="75">
        <v>9</v>
      </c>
      <c r="T445" s="76">
        <v>45845.08</v>
      </c>
      <c r="U445" s="55">
        <f t="shared" si="79"/>
        <v>9</v>
      </c>
      <c r="V445" s="61">
        <f t="shared" si="79"/>
        <v>45845.08</v>
      </c>
      <c r="W445" s="62">
        <f t="shared" si="80"/>
        <v>0</v>
      </c>
      <c r="X445" s="63">
        <f t="shared" si="81"/>
        <v>0.87559404975244859</v>
      </c>
      <c r="Y445" s="64">
        <f t="shared" si="82"/>
        <v>0.87559404975244859</v>
      </c>
      <c r="Z445" s="65"/>
    </row>
    <row r="446" spans="1:26" ht="71.25" customHeight="1" x14ac:dyDescent="0.25">
      <c r="A446" s="66">
        <v>9</v>
      </c>
      <c r="B446" s="67" t="s">
        <v>29</v>
      </c>
      <c r="C446" s="126"/>
      <c r="D446" s="128"/>
      <c r="E446" s="68"/>
      <c r="F446" s="69"/>
      <c r="G446" s="70"/>
      <c r="H446" s="71"/>
      <c r="I446" s="70"/>
      <c r="J446" s="72"/>
      <c r="K446" s="55">
        <f t="shared" si="78"/>
        <v>0</v>
      </c>
      <c r="L446" s="56">
        <f t="shared" si="78"/>
        <v>0</v>
      </c>
      <c r="M446" s="73"/>
      <c r="N446" s="74"/>
      <c r="O446" s="73"/>
      <c r="P446" s="74"/>
      <c r="Q446" s="75"/>
      <c r="R446" s="76"/>
      <c r="S446" s="75"/>
      <c r="T446" s="76"/>
      <c r="U446" s="55">
        <f t="shared" si="79"/>
        <v>0</v>
      </c>
      <c r="V446" s="61">
        <f t="shared" si="79"/>
        <v>0</v>
      </c>
      <c r="W446" s="62">
        <f t="shared" si="80"/>
        <v>0</v>
      </c>
      <c r="X446" s="63">
        <f t="shared" si="81"/>
        <v>0</v>
      </c>
      <c r="Y446" s="64">
        <f t="shared" si="82"/>
        <v>0</v>
      </c>
      <c r="Z446" s="65"/>
    </row>
    <row r="447" spans="1:26" ht="92.25" customHeight="1" x14ac:dyDescent="0.25">
      <c r="A447" s="66">
        <v>10</v>
      </c>
      <c r="B447" s="67" t="s">
        <v>30</v>
      </c>
      <c r="C447" s="126"/>
      <c r="D447" s="128"/>
      <c r="E447" s="68">
        <v>1</v>
      </c>
      <c r="F447" s="69">
        <v>36499.910000000003</v>
      </c>
      <c r="G447" s="70">
        <v>0</v>
      </c>
      <c r="H447" s="71">
        <v>0</v>
      </c>
      <c r="I447" s="70">
        <v>1</v>
      </c>
      <c r="J447" s="72">
        <v>25000</v>
      </c>
      <c r="K447" s="55">
        <f t="shared" si="78"/>
        <v>1</v>
      </c>
      <c r="L447" s="56">
        <f t="shared" si="78"/>
        <v>25000</v>
      </c>
      <c r="M447" s="73">
        <v>0</v>
      </c>
      <c r="N447" s="74">
        <v>0</v>
      </c>
      <c r="O447" s="73">
        <v>0</v>
      </c>
      <c r="P447" s="74">
        <v>0</v>
      </c>
      <c r="Q447" s="75">
        <v>0</v>
      </c>
      <c r="R447" s="76">
        <v>0</v>
      </c>
      <c r="S447" s="75">
        <v>1</v>
      </c>
      <c r="T447" s="76">
        <v>24271.39</v>
      </c>
      <c r="U447" s="55">
        <f t="shared" si="79"/>
        <v>1</v>
      </c>
      <c r="V447" s="61">
        <f t="shared" si="79"/>
        <v>24271.39</v>
      </c>
      <c r="W447" s="62">
        <f t="shared" si="80"/>
        <v>0</v>
      </c>
      <c r="X447" s="63">
        <f t="shared" si="81"/>
        <v>0.97085559999999993</v>
      </c>
      <c r="Y447" s="64">
        <f t="shared" si="82"/>
        <v>0.97085559999999993</v>
      </c>
      <c r="Z447" s="65"/>
    </row>
    <row r="448" spans="1:26" ht="153.75" customHeight="1" x14ac:dyDescent="0.25">
      <c r="A448" s="66">
        <v>11</v>
      </c>
      <c r="B448" s="67" t="s">
        <v>31</v>
      </c>
      <c r="C448" s="126"/>
      <c r="D448" s="128"/>
      <c r="E448" s="68">
        <v>0</v>
      </c>
      <c r="F448" s="69">
        <v>0</v>
      </c>
      <c r="G448" s="70">
        <v>0</v>
      </c>
      <c r="H448" s="71">
        <v>0</v>
      </c>
      <c r="I448" s="70">
        <v>1</v>
      </c>
      <c r="J448" s="72">
        <v>20000</v>
      </c>
      <c r="K448" s="55">
        <f t="shared" si="78"/>
        <v>1</v>
      </c>
      <c r="L448" s="56">
        <f t="shared" si="78"/>
        <v>20000</v>
      </c>
      <c r="M448" s="73">
        <v>0</v>
      </c>
      <c r="N448" s="74">
        <v>0</v>
      </c>
      <c r="O448" s="73">
        <v>0</v>
      </c>
      <c r="P448" s="74">
        <v>0</v>
      </c>
      <c r="Q448" s="75">
        <v>0</v>
      </c>
      <c r="R448" s="76">
        <v>0</v>
      </c>
      <c r="S448" s="75">
        <v>1</v>
      </c>
      <c r="T448" s="76">
        <v>20000</v>
      </c>
      <c r="U448" s="55">
        <f t="shared" si="79"/>
        <v>1</v>
      </c>
      <c r="V448" s="61">
        <f t="shared" si="79"/>
        <v>20000</v>
      </c>
      <c r="W448" s="62">
        <f t="shared" si="80"/>
        <v>0</v>
      </c>
      <c r="X448" s="63">
        <f t="shared" si="81"/>
        <v>1</v>
      </c>
      <c r="Y448" s="64">
        <f t="shared" si="82"/>
        <v>1</v>
      </c>
      <c r="Z448" s="65"/>
    </row>
    <row r="449" spans="1:26" ht="87" customHeight="1" x14ac:dyDescent="0.25">
      <c r="A449" s="66">
        <v>12</v>
      </c>
      <c r="B449" s="67" t="s">
        <v>40</v>
      </c>
      <c r="C449" s="126"/>
      <c r="D449" s="128"/>
      <c r="E449" s="68"/>
      <c r="F449" s="69"/>
      <c r="G449" s="70"/>
      <c r="H449" s="71"/>
      <c r="I449" s="70"/>
      <c r="J449" s="72"/>
      <c r="K449" s="55">
        <f t="shared" si="78"/>
        <v>0</v>
      </c>
      <c r="L449" s="56">
        <f t="shared" si="78"/>
        <v>0</v>
      </c>
      <c r="M449" s="73"/>
      <c r="N449" s="74"/>
      <c r="O449" s="73"/>
      <c r="P449" s="74"/>
      <c r="Q449" s="75"/>
      <c r="R449" s="76"/>
      <c r="S449" s="75"/>
      <c r="T449" s="76"/>
      <c r="U449" s="55">
        <f t="shared" si="79"/>
        <v>0</v>
      </c>
      <c r="V449" s="61">
        <f t="shared" si="79"/>
        <v>0</v>
      </c>
      <c r="W449" s="62">
        <f t="shared" si="80"/>
        <v>0</v>
      </c>
      <c r="X449" s="63">
        <f t="shared" si="81"/>
        <v>0</v>
      </c>
      <c r="Y449" s="64">
        <f t="shared" si="82"/>
        <v>0</v>
      </c>
      <c r="Z449" s="65"/>
    </row>
    <row r="450" spans="1:26" ht="62.25" customHeight="1" thickBot="1" x14ac:dyDescent="0.3">
      <c r="A450" s="77">
        <v>13</v>
      </c>
      <c r="B450" s="78" t="s">
        <v>32</v>
      </c>
      <c r="C450" s="127"/>
      <c r="D450" s="129"/>
      <c r="E450" s="79">
        <v>3</v>
      </c>
      <c r="F450" s="80">
        <v>58894.49</v>
      </c>
      <c r="G450" s="81">
        <v>2</v>
      </c>
      <c r="H450" s="82">
        <v>51754.49</v>
      </c>
      <c r="I450" s="81">
        <v>2</v>
      </c>
      <c r="J450" s="83">
        <v>110270</v>
      </c>
      <c r="K450" s="84">
        <f t="shared" si="78"/>
        <v>4</v>
      </c>
      <c r="L450" s="85">
        <f t="shared" si="78"/>
        <v>162024.49</v>
      </c>
      <c r="M450" s="86">
        <v>0</v>
      </c>
      <c r="N450" s="87">
        <v>0</v>
      </c>
      <c r="O450" s="86">
        <v>0</v>
      </c>
      <c r="P450" s="87">
        <v>0</v>
      </c>
      <c r="Q450" s="88">
        <v>2</v>
      </c>
      <c r="R450" s="89">
        <v>47597.83</v>
      </c>
      <c r="S450" s="88">
        <v>2</v>
      </c>
      <c r="T450" s="89">
        <v>78229.7</v>
      </c>
      <c r="U450" s="55">
        <f t="shared" si="79"/>
        <v>4</v>
      </c>
      <c r="V450" s="61">
        <f t="shared" si="79"/>
        <v>125827.53</v>
      </c>
      <c r="W450" s="62">
        <f t="shared" si="80"/>
        <v>0.91968503602296159</v>
      </c>
      <c r="X450" s="63">
        <f t="shared" si="81"/>
        <v>0.70943774371996005</v>
      </c>
      <c r="Y450" s="64">
        <f t="shared" si="82"/>
        <v>0.77659574796378006</v>
      </c>
      <c r="Z450" s="65"/>
    </row>
    <row r="451" spans="1:26" ht="29.25" customHeight="1" thickBot="1" x14ac:dyDescent="0.3">
      <c r="A451" s="164" t="s">
        <v>100</v>
      </c>
      <c r="B451" s="165"/>
      <c r="C451" s="90">
        <f>C438</f>
        <v>405985.3</v>
      </c>
      <c r="D451" s="90">
        <f>D438</f>
        <v>81799.619999999937</v>
      </c>
      <c r="E451" s="91">
        <f>SUM(E438:E450)</f>
        <v>8</v>
      </c>
      <c r="F451" s="92">
        <f>SUM(F438:F450)</f>
        <v>287841.45</v>
      </c>
      <c r="G451" s="91">
        <f>SUM(G438:G450)</f>
        <v>5</v>
      </c>
      <c r="H451" s="92">
        <f>SUM(H438:H450)</f>
        <v>158356.47</v>
      </c>
      <c r="I451" s="91">
        <f t="shared" ref="I451:V451" si="83">SUM(I438:I450)</f>
        <v>15</v>
      </c>
      <c r="J451" s="92">
        <f t="shared" si="83"/>
        <v>247628.83000000002</v>
      </c>
      <c r="K451" s="91">
        <f t="shared" si="83"/>
        <v>20</v>
      </c>
      <c r="L451" s="92">
        <f t="shared" si="83"/>
        <v>405985.3</v>
      </c>
      <c r="M451" s="91">
        <f t="shared" si="83"/>
        <v>0</v>
      </c>
      <c r="N451" s="93">
        <f t="shared" si="83"/>
        <v>0</v>
      </c>
      <c r="O451" s="94">
        <f t="shared" si="83"/>
        <v>0</v>
      </c>
      <c r="P451" s="95">
        <f t="shared" si="83"/>
        <v>0</v>
      </c>
      <c r="Q451" s="94">
        <f t="shared" si="83"/>
        <v>5</v>
      </c>
      <c r="R451" s="96">
        <f t="shared" si="83"/>
        <v>130754.51</v>
      </c>
      <c r="S451" s="94">
        <f t="shared" si="83"/>
        <v>14</v>
      </c>
      <c r="T451" s="96">
        <f t="shared" si="83"/>
        <v>193431.16999999998</v>
      </c>
      <c r="U451" s="94">
        <f t="shared" si="83"/>
        <v>19</v>
      </c>
      <c r="V451" s="96">
        <f t="shared" si="83"/>
        <v>324185.68000000005</v>
      </c>
      <c r="W451" s="97">
        <f>IFERROR(R451/H451,0)</f>
        <v>0.82569730179006895</v>
      </c>
      <c r="X451" s="98">
        <f t="shared" si="81"/>
        <v>0.78113348110557224</v>
      </c>
      <c r="Y451" s="98">
        <f t="shared" si="82"/>
        <v>0.79851580833099145</v>
      </c>
    </row>
    <row r="452" spans="1:26" ht="29.25" customHeight="1" thickBot="1" x14ac:dyDescent="0.45">
      <c r="A452" s="99"/>
      <c r="B452" s="99"/>
      <c r="C452" s="100"/>
      <c r="D452" s="100"/>
      <c r="E452" s="101"/>
      <c r="F452" s="100"/>
      <c r="G452" s="101"/>
      <c r="H452" s="102"/>
      <c r="I452" s="103"/>
      <c r="J452" s="102"/>
      <c r="K452" s="104"/>
      <c r="L452" s="102"/>
      <c r="M452" s="103"/>
      <c r="N452" s="102"/>
      <c r="O452" s="103"/>
      <c r="P452" s="102"/>
      <c r="Q452" s="103"/>
      <c r="R452" s="102"/>
      <c r="S452" s="103"/>
      <c r="T452" s="105" t="s">
        <v>101</v>
      </c>
      <c r="U452" s="106">
        <v>4.1475999999999997</v>
      </c>
      <c r="V452" s="107">
        <f>V451/U452</f>
        <v>78162.233580866057</v>
      </c>
      <c r="W452" s="108"/>
      <c r="X452" s="108"/>
      <c r="Y452" s="109"/>
    </row>
    <row r="453" spans="1:26" ht="15.75" thickTop="1" x14ac:dyDescent="0.25">
      <c r="A453" s="166" t="s">
        <v>102</v>
      </c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8"/>
      <c r="P453" s="115"/>
      <c r="U453" s="20"/>
    </row>
    <row r="454" spans="1:26" ht="18.75" x14ac:dyDescent="0.3">
      <c r="A454" s="169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1"/>
      <c r="P454" s="115"/>
      <c r="T454" s="110"/>
      <c r="U454" s="20"/>
    </row>
    <row r="455" spans="1:26" ht="15.75" x14ac:dyDescent="0.25">
      <c r="A455" s="169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1"/>
      <c r="P455" s="115"/>
      <c r="S455" s="111"/>
      <c r="T455" s="112"/>
      <c r="U455" s="20"/>
    </row>
    <row r="456" spans="1:26" ht="15.75" x14ac:dyDescent="0.25">
      <c r="A456" s="169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1"/>
      <c r="P456" s="115"/>
      <c r="S456" s="111"/>
      <c r="T456" s="113"/>
      <c r="U456" s="20"/>
    </row>
    <row r="457" spans="1:26" ht="15.75" x14ac:dyDescent="0.25">
      <c r="A457" s="169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1"/>
      <c r="P457" s="115"/>
      <c r="S457" s="111"/>
      <c r="T457" s="113"/>
      <c r="U457" s="20"/>
    </row>
    <row r="458" spans="1:26" ht="15.75" x14ac:dyDescent="0.25">
      <c r="A458" s="169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1"/>
      <c r="P458" s="115"/>
      <c r="S458" s="111"/>
      <c r="T458" s="113"/>
      <c r="U458" s="20"/>
    </row>
    <row r="459" spans="1:26" ht="15.75" x14ac:dyDescent="0.25">
      <c r="A459" s="169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1"/>
      <c r="P459" s="115"/>
      <c r="S459" s="111"/>
      <c r="T459" s="114"/>
      <c r="U459" s="20"/>
    </row>
    <row r="460" spans="1:26" x14ac:dyDescent="0.25">
      <c r="A460" s="169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1"/>
      <c r="P460" s="115"/>
      <c r="U460" s="20"/>
    </row>
    <row r="461" spans="1:26" ht="15.75" thickBot="1" x14ac:dyDescent="0.3">
      <c r="A461" s="172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4"/>
      <c r="P461" s="115"/>
      <c r="U461" s="20"/>
    </row>
    <row r="462" spans="1:26" ht="15.75" thickTop="1" x14ac:dyDescent="0.25">
      <c r="K462" s="20"/>
      <c r="U462" s="20"/>
    </row>
    <row r="465" spans="1:38" ht="26.25" x14ac:dyDescent="0.4">
      <c r="A465" s="23"/>
      <c r="B465" s="24" t="s">
        <v>116</v>
      </c>
      <c r="C465" s="25"/>
      <c r="D465" s="25"/>
      <c r="E465" s="25"/>
      <c r="F465" s="26"/>
      <c r="G465" s="25"/>
      <c r="H465" s="26"/>
      <c r="I465" s="27"/>
      <c r="J465" s="26"/>
      <c r="K465" s="27"/>
      <c r="L465" s="26"/>
      <c r="M465" s="27"/>
      <c r="N465" s="26"/>
      <c r="O465" s="25"/>
      <c r="P465" s="26"/>
      <c r="Q465" s="25"/>
      <c r="R465" s="26"/>
      <c r="S465" s="27"/>
      <c r="T465" s="26"/>
      <c r="U465" s="25"/>
      <c r="V465" s="26"/>
      <c r="W465" s="26"/>
      <c r="X465" s="27"/>
      <c r="Y465" s="26"/>
      <c r="Z465" s="26"/>
      <c r="AA465" s="27"/>
      <c r="AB465" s="25"/>
      <c r="AC465" s="25"/>
      <c r="AD465" s="25"/>
      <c r="AE465" s="25"/>
      <c r="AF465" s="25"/>
      <c r="AG465" s="27"/>
      <c r="AH465" s="25"/>
      <c r="AI465" s="25"/>
      <c r="AJ465" s="25"/>
      <c r="AK465" s="25"/>
      <c r="AL465" s="25"/>
    </row>
    <row r="466" spans="1:38" ht="15.75" thickBot="1" x14ac:dyDescent="0.3"/>
    <row r="467" spans="1:38" ht="52.5" customHeight="1" thickBot="1" x14ac:dyDescent="0.3">
      <c r="A467" s="146" t="s">
        <v>7</v>
      </c>
      <c r="B467" s="147"/>
      <c r="C467" s="150" t="s">
        <v>85</v>
      </c>
      <c r="D467" s="151"/>
      <c r="E467" s="152" t="s">
        <v>0</v>
      </c>
      <c r="F467" s="153"/>
      <c r="G467" s="154" t="s">
        <v>1</v>
      </c>
      <c r="H467" s="154"/>
      <c r="I467" s="154"/>
      <c r="J467" s="154"/>
      <c r="K467" s="154"/>
      <c r="L467" s="155"/>
      <c r="M467" s="156" t="s">
        <v>86</v>
      </c>
      <c r="N467" s="157"/>
      <c r="O467" s="157"/>
      <c r="P467" s="158"/>
      <c r="Q467" s="116" t="s">
        <v>87</v>
      </c>
      <c r="R467" s="159"/>
      <c r="S467" s="159"/>
      <c r="T467" s="159"/>
      <c r="U467" s="159"/>
      <c r="V467" s="117"/>
      <c r="W467" s="130" t="s">
        <v>88</v>
      </c>
      <c r="X467" s="131"/>
      <c r="Y467" s="122"/>
    </row>
    <row r="468" spans="1:38" ht="52.5" customHeight="1" thickBot="1" x14ac:dyDescent="0.3">
      <c r="A468" s="148"/>
      <c r="B468" s="149"/>
      <c r="C468" s="132" t="s">
        <v>89</v>
      </c>
      <c r="D468" s="134" t="s">
        <v>90</v>
      </c>
      <c r="E468" s="136" t="s">
        <v>10</v>
      </c>
      <c r="F468" s="136" t="s">
        <v>11</v>
      </c>
      <c r="G468" s="138" t="s">
        <v>12</v>
      </c>
      <c r="H468" s="140" t="s">
        <v>13</v>
      </c>
      <c r="I468" s="140" t="s">
        <v>14</v>
      </c>
      <c r="J468" s="142" t="s">
        <v>15</v>
      </c>
      <c r="K468" s="144" t="s">
        <v>2</v>
      </c>
      <c r="L468" s="145"/>
      <c r="M468" s="160" t="s">
        <v>91</v>
      </c>
      <c r="N468" s="161"/>
      <c r="O468" s="160" t="s">
        <v>92</v>
      </c>
      <c r="P468" s="161"/>
      <c r="Q468" s="162" t="s">
        <v>93</v>
      </c>
      <c r="R468" s="163"/>
      <c r="S468" s="159" t="s">
        <v>94</v>
      </c>
      <c r="T468" s="117"/>
      <c r="U468" s="116" t="s">
        <v>2</v>
      </c>
      <c r="V468" s="117"/>
      <c r="W468" s="118" t="s">
        <v>95</v>
      </c>
      <c r="X468" s="120" t="s">
        <v>96</v>
      </c>
      <c r="Y468" s="122" t="s">
        <v>97</v>
      </c>
    </row>
    <row r="469" spans="1:38" ht="139.5" customHeight="1" thickBot="1" x14ac:dyDescent="0.3">
      <c r="A469" s="148"/>
      <c r="B469" s="149"/>
      <c r="C469" s="133"/>
      <c r="D469" s="135"/>
      <c r="E469" s="137"/>
      <c r="F469" s="137"/>
      <c r="G469" s="139"/>
      <c r="H469" s="141"/>
      <c r="I469" s="141"/>
      <c r="J469" s="143"/>
      <c r="K469" s="28" t="s">
        <v>16</v>
      </c>
      <c r="L469" s="29" t="s">
        <v>17</v>
      </c>
      <c r="M469" s="30" t="s">
        <v>18</v>
      </c>
      <c r="N469" s="31" t="s">
        <v>19</v>
      </c>
      <c r="O469" s="30" t="s">
        <v>20</v>
      </c>
      <c r="P469" s="31" t="s">
        <v>21</v>
      </c>
      <c r="Q469" s="32" t="s">
        <v>12</v>
      </c>
      <c r="R469" s="33" t="s">
        <v>13</v>
      </c>
      <c r="S469" s="34" t="s">
        <v>22</v>
      </c>
      <c r="T469" s="35" t="s">
        <v>23</v>
      </c>
      <c r="U469" s="36" t="s">
        <v>24</v>
      </c>
      <c r="V469" s="37" t="s">
        <v>25</v>
      </c>
      <c r="W469" s="119"/>
      <c r="X469" s="121"/>
      <c r="Y469" s="123"/>
    </row>
    <row r="470" spans="1:38" ht="38.25" customHeight="1" thickBot="1" x14ac:dyDescent="0.3">
      <c r="A470" s="124">
        <v>1</v>
      </c>
      <c r="B470" s="125"/>
      <c r="C470" s="38">
        <v>2</v>
      </c>
      <c r="D470" s="39">
        <v>3</v>
      </c>
      <c r="E470" s="40">
        <v>4</v>
      </c>
      <c r="F470" s="41">
        <v>5</v>
      </c>
      <c r="G470" s="42">
        <v>6</v>
      </c>
      <c r="H470" s="43">
        <v>7</v>
      </c>
      <c r="I470" s="43">
        <v>8</v>
      </c>
      <c r="J470" s="43">
        <v>9</v>
      </c>
      <c r="K470" s="43">
        <v>10</v>
      </c>
      <c r="L470" s="43">
        <v>11</v>
      </c>
      <c r="M470" s="44">
        <v>12</v>
      </c>
      <c r="N470" s="44">
        <v>13</v>
      </c>
      <c r="O470" s="44">
        <v>14</v>
      </c>
      <c r="P470" s="44">
        <v>15</v>
      </c>
      <c r="Q470" s="45">
        <v>16</v>
      </c>
      <c r="R470" s="45">
        <v>17</v>
      </c>
      <c r="S470" s="45">
        <v>18</v>
      </c>
      <c r="T470" s="45">
        <v>19</v>
      </c>
      <c r="U470" s="45">
        <v>20</v>
      </c>
      <c r="V470" s="45">
        <v>21</v>
      </c>
      <c r="W470" s="46">
        <v>22</v>
      </c>
      <c r="X470" s="46">
        <v>23</v>
      </c>
      <c r="Y470" s="47">
        <v>24</v>
      </c>
    </row>
    <row r="471" spans="1:38" ht="108.75" customHeight="1" x14ac:dyDescent="0.25">
      <c r="A471" s="48">
        <v>1</v>
      </c>
      <c r="B471" s="49" t="s">
        <v>98</v>
      </c>
      <c r="C471" s="126">
        <f>L484</f>
        <v>1092253.55</v>
      </c>
      <c r="D471" s="128">
        <f>C471-V484</f>
        <v>136806.63000000012</v>
      </c>
      <c r="E471" s="50"/>
      <c r="F471" s="51"/>
      <c r="G471" s="52"/>
      <c r="H471" s="53"/>
      <c r="I471" s="52"/>
      <c r="J471" s="54"/>
      <c r="K471" s="55">
        <f>G471+I471</f>
        <v>0</v>
      </c>
      <c r="L471" s="56">
        <f>H471+J471</f>
        <v>0</v>
      </c>
      <c r="M471" s="57"/>
      <c r="N471" s="58"/>
      <c r="O471" s="57"/>
      <c r="P471" s="58"/>
      <c r="Q471" s="59"/>
      <c r="R471" s="60"/>
      <c r="S471" s="59"/>
      <c r="T471" s="60"/>
      <c r="U471" s="55">
        <f>Q471+S471</f>
        <v>0</v>
      </c>
      <c r="V471" s="61">
        <f>R471+T471</f>
        <v>0</v>
      </c>
      <c r="W471" s="62">
        <f>IFERROR(R471/H471,0)</f>
        <v>0</v>
      </c>
      <c r="X471" s="63">
        <f>IFERROR((T471+P471)/J471,0)</f>
        <v>0</v>
      </c>
      <c r="Y471" s="64">
        <f>IFERROR((V471+P471)/L471,0)</f>
        <v>0</v>
      </c>
      <c r="Z471" s="65"/>
    </row>
    <row r="472" spans="1:38" ht="87" customHeight="1" x14ac:dyDescent="0.25">
      <c r="A472" s="66">
        <v>2</v>
      </c>
      <c r="B472" s="67" t="s">
        <v>44</v>
      </c>
      <c r="C472" s="126"/>
      <c r="D472" s="128"/>
      <c r="E472" s="68"/>
      <c r="F472" s="69"/>
      <c r="G472" s="70"/>
      <c r="H472" s="71"/>
      <c r="I472" s="70"/>
      <c r="J472" s="72"/>
      <c r="K472" s="55">
        <f t="shared" ref="K472:L483" si="84">G472+I472</f>
        <v>0</v>
      </c>
      <c r="L472" s="56">
        <f t="shared" si="84"/>
        <v>0</v>
      </c>
      <c r="M472" s="73"/>
      <c r="N472" s="74"/>
      <c r="O472" s="73"/>
      <c r="P472" s="74"/>
      <c r="Q472" s="75"/>
      <c r="R472" s="76"/>
      <c r="S472" s="75"/>
      <c r="T472" s="76"/>
      <c r="U472" s="55">
        <f t="shared" ref="U472:V483" si="85">Q472+S472</f>
        <v>0</v>
      </c>
      <c r="V472" s="61">
        <f>R472+T472</f>
        <v>0</v>
      </c>
      <c r="W472" s="62">
        <f t="shared" ref="W472:W483" si="86">IFERROR(R472/H472,0)</f>
        <v>0</v>
      </c>
      <c r="X472" s="63">
        <f t="shared" ref="X472:X484" si="87">IFERROR((T472+P472)/J472,0)</f>
        <v>0</v>
      </c>
      <c r="Y472" s="64">
        <f t="shared" ref="Y472:Y484" si="88">IFERROR((V472+P472)/L472,0)</f>
        <v>0</v>
      </c>
      <c r="Z472" s="65"/>
    </row>
    <row r="473" spans="1:38" ht="85.5" customHeight="1" x14ac:dyDescent="0.25">
      <c r="A473" s="66">
        <v>3</v>
      </c>
      <c r="B473" s="67" t="s">
        <v>35</v>
      </c>
      <c r="C473" s="126"/>
      <c r="D473" s="128"/>
      <c r="E473" s="68">
        <v>0</v>
      </c>
      <c r="F473" s="69">
        <v>0</v>
      </c>
      <c r="G473" s="70">
        <v>0</v>
      </c>
      <c r="H473" s="71">
        <v>0</v>
      </c>
      <c r="I473" s="70">
        <v>3</v>
      </c>
      <c r="J473" s="72">
        <v>100000</v>
      </c>
      <c r="K473" s="55">
        <f t="shared" si="84"/>
        <v>3</v>
      </c>
      <c r="L473" s="56">
        <f t="shared" si="84"/>
        <v>100000</v>
      </c>
      <c r="M473" s="73">
        <v>0</v>
      </c>
      <c r="N473" s="74">
        <v>0</v>
      </c>
      <c r="O473" s="73">
        <v>0</v>
      </c>
      <c r="P473" s="74">
        <v>0</v>
      </c>
      <c r="Q473" s="75">
        <v>0</v>
      </c>
      <c r="R473" s="76">
        <v>0</v>
      </c>
      <c r="S473" s="75">
        <v>2</v>
      </c>
      <c r="T473" s="76">
        <v>57464.97</v>
      </c>
      <c r="U473" s="55">
        <f t="shared" si="85"/>
        <v>2</v>
      </c>
      <c r="V473" s="61">
        <f t="shared" si="85"/>
        <v>57464.97</v>
      </c>
      <c r="W473" s="62">
        <f t="shared" si="86"/>
        <v>0</v>
      </c>
      <c r="X473" s="63">
        <f t="shared" si="87"/>
        <v>0.57464970000000004</v>
      </c>
      <c r="Y473" s="64">
        <f t="shared" si="88"/>
        <v>0.57464970000000004</v>
      </c>
      <c r="Z473" s="65"/>
    </row>
    <row r="474" spans="1:38" ht="137.25" customHeight="1" x14ac:dyDescent="0.25">
      <c r="A474" s="66">
        <v>4</v>
      </c>
      <c r="B474" s="67" t="s">
        <v>37</v>
      </c>
      <c r="C474" s="126"/>
      <c r="D474" s="128"/>
      <c r="E474" s="68">
        <v>3</v>
      </c>
      <c r="F474" s="69">
        <v>51625.15</v>
      </c>
      <c r="G474" s="70">
        <v>2</v>
      </c>
      <c r="H474" s="71">
        <v>33839.15</v>
      </c>
      <c r="I474" s="70">
        <v>3</v>
      </c>
      <c r="J474" s="72">
        <v>100000</v>
      </c>
      <c r="K474" s="55">
        <f t="shared" si="84"/>
        <v>5</v>
      </c>
      <c r="L474" s="56">
        <f t="shared" si="84"/>
        <v>133839.15</v>
      </c>
      <c r="M474" s="73">
        <v>0</v>
      </c>
      <c r="N474" s="74">
        <v>0</v>
      </c>
      <c r="O474" s="73">
        <v>0</v>
      </c>
      <c r="P474" s="74">
        <v>0</v>
      </c>
      <c r="Q474" s="75">
        <v>2</v>
      </c>
      <c r="R474" s="76">
        <v>33029.279999999999</v>
      </c>
      <c r="S474" s="75">
        <v>2</v>
      </c>
      <c r="T474" s="76">
        <v>72816.009999999995</v>
      </c>
      <c r="U474" s="55">
        <f t="shared" si="85"/>
        <v>4</v>
      </c>
      <c r="V474" s="61">
        <f t="shared" si="85"/>
        <v>105845.29</v>
      </c>
      <c r="W474" s="62">
        <f t="shared" si="86"/>
        <v>0.97606707024260353</v>
      </c>
      <c r="X474" s="63">
        <f t="shared" si="87"/>
        <v>0.72816009999999998</v>
      </c>
      <c r="Y474" s="64">
        <f t="shared" si="88"/>
        <v>0.79083952640165456</v>
      </c>
      <c r="Z474" s="65"/>
    </row>
    <row r="475" spans="1:38" ht="171.75" customHeight="1" x14ac:dyDescent="0.25">
      <c r="A475" s="66">
        <v>5</v>
      </c>
      <c r="B475" s="67" t="s">
        <v>63</v>
      </c>
      <c r="C475" s="126"/>
      <c r="D475" s="128"/>
      <c r="E475" s="68"/>
      <c r="F475" s="69"/>
      <c r="G475" s="70"/>
      <c r="H475" s="71"/>
      <c r="I475" s="70"/>
      <c r="J475" s="72"/>
      <c r="K475" s="55">
        <f t="shared" si="84"/>
        <v>0</v>
      </c>
      <c r="L475" s="56">
        <f t="shared" si="84"/>
        <v>0</v>
      </c>
      <c r="M475" s="73"/>
      <c r="N475" s="74"/>
      <c r="O475" s="73"/>
      <c r="P475" s="74"/>
      <c r="Q475" s="75"/>
      <c r="R475" s="76"/>
      <c r="S475" s="75"/>
      <c r="T475" s="76"/>
      <c r="U475" s="55">
        <f t="shared" si="85"/>
        <v>0</v>
      </c>
      <c r="V475" s="61">
        <f t="shared" si="85"/>
        <v>0</v>
      </c>
      <c r="W475" s="62">
        <f t="shared" si="86"/>
        <v>0</v>
      </c>
      <c r="X475" s="63">
        <f t="shared" si="87"/>
        <v>0</v>
      </c>
      <c r="Y475" s="64">
        <f t="shared" si="88"/>
        <v>0</v>
      </c>
      <c r="Z475" s="65"/>
    </row>
    <row r="476" spans="1:38" ht="116.25" customHeight="1" x14ac:dyDescent="0.25">
      <c r="A476" s="66">
        <v>6</v>
      </c>
      <c r="B476" s="67" t="s">
        <v>26</v>
      </c>
      <c r="C476" s="126"/>
      <c r="D476" s="128"/>
      <c r="E476" s="68">
        <v>11</v>
      </c>
      <c r="F476" s="69">
        <v>345614.82</v>
      </c>
      <c r="G476" s="70">
        <v>9</v>
      </c>
      <c r="H476" s="71">
        <v>271352.68</v>
      </c>
      <c r="I476" s="70">
        <v>2</v>
      </c>
      <c r="J476" s="72">
        <v>35000</v>
      </c>
      <c r="K476" s="55">
        <f t="shared" si="84"/>
        <v>11</v>
      </c>
      <c r="L476" s="56">
        <f t="shared" si="84"/>
        <v>306352.68</v>
      </c>
      <c r="M476" s="73">
        <v>0</v>
      </c>
      <c r="N476" s="74">
        <v>0</v>
      </c>
      <c r="O476" s="73">
        <v>0</v>
      </c>
      <c r="P476" s="74">
        <v>0</v>
      </c>
      <c r="Q476" s="75">
        <v>9</v>
      </c>
      <c r="R476" s="76">
        <v>257942.82</v>
      </c>
      <c r="S476" s="75">
        <v>2</v>
      </c>
      <c r="T476" s="76">
        <v>81284.929999999993</v>
      </c>
      <c r="U476" s="55">
        <f t="shared" si="85"/>
        <v>11</v>
      </c>
      <c r="V476" s="61">
        <f t="shared" si="85"/>
        <v>339227.75</v>
      </c>
      <c r="W476" s="62">
        <f t="shared" si="86"/>
        <v>0.95058143520086114</v>
      </c>
      <c r="X476" s="63">
        <f t="shared" si="87"/>
        <v>2.3224265714285712</v>
      </c>
      <c r="Y476" s="64">
        <f t="shared" si="88"/>
        <v>1.1073111878766655</v>
      </c>
      <c r="Z476" s="65"/>
    </row>
    <row r="477" spans="1:38" ht="65.25" customHeight="1" x14ac:dyDescent="0.25">
      <c r="A477" s="66">
        <v>7</v>
      </c>
      <c r="B477" s="67" t="s">
        <v>46</v>
      </c>
      <c r="C477" s="126"/>
      <c r="D477" s="128"/>
      <c r="E477" s="68"/>
      <c r="F477" s="69"/>
      <c r="G477" s="70"/>
      <c r="H477" s="71"/>
      <c r="I477" s="70"/>
      <c r="J477" s="72"/>
      <c r="K477" s="55">
        <f t="shared" si="84"/>
        <v>0</v>
      </c>
      <c r="L477" s="56">
        <f t="shared" si="84"/>
        <v>0</v>
      </c>
      <c r="M477" s="73"/>
      <c r="N477" s="74"/>
      <c r="O477" s="73"/>
      <c r="P477" s="74"/>
      <c r="Q477" s="75"/>
      <c r="R477" s="76"/>
      <c r="S477" s="75"/>
      <c r="T477" s="76"/>
      <c r="U477" s="55">
        <f t="shared" si="85"/>
        <v>0</v>
      </c>
      <c r="V477" s="61">
        <f t="shared" si="85"/>
        <v>0</v>
      </c>
      <c r="W477" s="62">
        <f t="shared" si="86"/>
        <v>0</v>
      </c>
      <c r="X477" s="63">
        <f t="shared" si="87"/>
        <v>0</v>
      </c>
      <c r="Y477" s="64">
        <f t="shared" si="88"/>
        <v>0</v>
      </c>
      <c r="Z477" s="65"/>
    </row>
    <row r="478" spans="1:38" ht="59.25" customHeight="1" x14ac:dyDescent="0.25">
      <c r="A478" s="66">
        <v>8</v>
      </c>
      <c r="B478" s="67" t="s">
        <v>99</v>
      </c>
      <c r="C478" s="126"/>
      <c r="D478" s="128"/>
      <c r="E478" s="68"/>
      <c r="F478" s="69"/>
      <c r="G478" s="70"/>
      <c r="H478" s="71"/>
      <c r="I478" s="70">
        <v>5</v>
      </c>
      <c r="J478" s="72">
        <v>69691</v>
      </c>
      <c r="K478" s="55">
        <f t="shared" si="84"/>
        <v>5</v>
      </c>
      <c r="L478" s="56">
        <f t="shared" si="84"/>
        <v>69691</v>
      </c>
      <c r="M478" s="73"/>
      <c r="N478" s="74"/>
      <c r="O478" s="73">
        <v>0</v>
      </c>
      <c r="P478" s="74">
        <v>0</v>
      </c>
      <c r="Q478" s="75"/>
      <c r="R478" s="76"/>
      <c r="S478" s="75">
        <v>4</v>
      </c>
      <c r="T478" s="76">
        <v>66061.25</v>
      </c>
      <c r="U478" s="55">
        <f t="shared" si="85"/>
        <v>4</v>
      </c>
      <c r="V478" s="61">
        <f t="shared" si="85"/>
        <v>66061.25</v>
      </c>
      <c r="W478" s="62">
        <f t="shared" si="86"/>
        <v>0</v>
      </c>
      <c r="X478" s="63">
        <f t="shared" si="87"/>
        <v>0.9479165171973426</v>
      </c>
      <c r="Y478" s="64">
        <f t="shared" si="88"/>
        <v>0.9479165171973426</v>
      </c>
      <c r="Z478" s="65"/>
    </row>
    <row r="479" spans="1:38" ht="71.25" customHeight="1" x14ac:dyDescent="0.25">
      <c r="A479" s="66">
        <v>9</v>
      </c>
      <c r="B479" s="67" t="s">
        <v>29</v>
      </c>
      <c r="C479" s="126"/>
      <c r="D479" s="128"/>
      <c r="E479" s="68">
        <v>2</v>
      </c>
      <c r="F479" s="69">
        <v>60810.28</v>
      </c>
      <c r="G479" s="70">
        <v>2</v>
      </c>
      <c r="H479" s="71">
        <v>60810.28</v>
      </c>
      <c r="I479" s="70">
        <v>2</v>
      </c>
      <c r="J479" s="72">
        <v>135000</v>
      </c>
      <c r="K479" s="55">
        <f t="shared" si="84"/>
        <v>4</v>
      </c>
      <c r="L479" s="56">
        <f t="shared" si="84"/>
        <v>195810.28</v>
      </c>
      <c r="M479" s="73">
        <v>0</v>
      </c>
      <c r="N479" s="74">
        <v>0</v>
      </c>
      <c r="O479" s="73">
        <v>0</v>
      </c>
      <c r="P479" s="74">
        <v>0</v>
      </c>
      <c r="Q479" s="75">
        <v>2</v>
      </c>
      <c r="R479" s="76">
        <v>55666.03</v>
      </c>
      <c r="S479" s="75">
        <v>1</v>
      </c>
      <c r="T479" s="76">
        <v>79968</v>
      </c>
      <c r="U479" s="55">
        <f t="shared" si="85"/>
        <v>3</v>
      </c>
      <c r="V479" s="61">
        <f t="shared" si="85"/>
        <v>135634.03</v>
      </c>
      <c r="W479" s="62">
        <f t="shared" si="86"/>
        <v>0.91540492824568476</v>
      </c>
      <c r="X479" s="63">
        <f t="shared" si="87"/>
        <v>0.59235555555555552</v>
      </c>
      <c r="Y479" s="64">
        <f t="shared" si="88"/>
        <v>0.69268084392709106</v>
      </c>
      <c r="Z479" s="65"/>
    </row>
    <row r="480" spans="1:38" ht="92.25" customHeight="1" x14ac:dyDescent="0.25">
      <c r="A480" s="66">
        <v>10</v>
      </c>
      <c r="B480" s="67" t="s">
        <v>30</v>
      </c>
      <c r="C480" s="126"/>
      <c r="D480" s="128"/>
      <c r="E480" s="68">
        <v>2</v>
      </c>
      <c r="F480" s="69">
        <v>35416.18</v>
      </c>
      <c r="G480" s="70">
        <v>2</v>
      </c>
      <c r="H480" s="71">
        <v>35416.18</v>
      </c>
      <c r="I480" s="70">
        <v>2</v>
      </c>
      <c r="J480" s="72">
        <v>90000</v>
      </c>
      <c r="K480" s="55">
        <f t="shared" si="84"/>
        <v>4</v>
      </c>
      <c r="L480" s="56">
        <f t="shared" si="84"/>
        <v>125416.18</v>
      </c>
      <c r="M480" s="73">
        <v>0</v>
      </c>
      <c r="N480" s="74">
        <v>0</v>
      </c>
      <c r="O480" s="73">
        <v>0</v>
      </c>
      <c r="P480" s="74">
        <v>0</v>
      </c>
      <c r="Q480" s="75">
        <v>2</v>
      </c>
      <c r="R480" s="76">
        <v>34262.18</v>
      </c>
      <c r="S480" s="75">
        <v>1</v>
      </c>
      <c r="T480" s="76">
        <v>59414.94</v>
      </c>
      <c r="U480" s="55">
        <f t="shared" si="85"/>
        <v>3</v>
      </c>
      <c r="V480" s="61">
        <f t="shared" si="85"/>
        <v>93677.119999999995</v>
      </c>
      <c r="W480" s="62">
        <f t="shared" si="86"/>
        <v>0.9674160228460551</v>
      </c>
      <c r="X480" s="63">
        <f t="shared" si="87"/>
        <v>0.66016600000000003</v>
      </c>
      <c r="Y480" s="64">
        <f t="shared" si="88"/>
        <v>0.74693010104437885</v>
      </c>
      <c r="Z480" s="65"/>
    </row>
    <row r="481" spans="1:26" ht="153.75" customHeight="1" x14ac:dyDescent="0.25">
      <c r="A481" s="66">
        <v>11</v>
      </c>
      <c r="B481" s="67" t="s">
        <v>31</v>
      </c>
      <c r="C481" s="126"/>
      <c r="D481" s="128"/>
      <c r="E481" s="68">
        <v>5</v>
      </c>
      <c r="F481" s="69">
        <v>90462.76</v>
      </c>
      <c r="G481" s="70">
        <v>3</v>
      </c>
      <c r="H481" s="71">
        <v>57608.52</v>
      </c>
      <c r="I481" s="70">
        <v>1</v>
      </c>
      <c r="J481" s="72">
        <v>5000</v>
      </c>
      <c r="K481" s="55">
        <f t="shared" si="84"/>
        <v>4</v>
      </c>
      <c r="L481" s="56">
        <f t="shared" si="84"/>
        <v>62608.52</v>
      </c>
      <c r="M481" s="73">
        <v>0</v>
      </c>
      <c r="N481" s="74">
        <v>0</v>
      </c>
      <c r="O481" s="73">
        <v>0</v>
      </c>
      <c r="P481" s="74">
        <v>0</v>
      </c>
      <c r="Q481" s="75">
        <v>3</v>
      </c>
      <c r="R481" s="76">
        <v>57095.29</v>
      </c>
      <c r="S481" s="75">
        <v>1</v>
      </c>
      <c r="T481" s="76">
        <v>2591.66</v>
      </c>
      <c r="U481" s="55">
        <f t="shared" si="85"/>
        <v>4</v>
      </c>
      <c r="V481" s="61">
        <f t="shared" si="85"/>
        <v>59686.95</v>
      </c>
      <c r="W481" s="62">
        <f t="shared" si="86"/>
        <v>0.99109107472297509</v>
      </c>
      <c r="X481" s="63">
        <f t="shared" si="87"/>
        <v>0.51833200000000001</v>
      </c>
      <c r="Y481" s="64">
        <f t="shared" si="88"/>
        <v>0.95333590380350786</v>
      </c>
      <c r="Z481" s="65"/>
    </row>
    <row r="482" spans="1:26" ht="87" customHeight="1" x14ac:dyDescent="0.25">
      <c r="A482" s="66">
        <v>12</v>
      </c>
      <c r="B482" s="67" t="s">
        <v>40</v>
      </c>
      <c r="C482" s="126"/>
      <c r="D482" s="128"/>
      <c r="E482" s="68">
        <v>1</v>
      </c>
      <c r="F482" s="69">
        <v>34887</v>
      </c>
      <c r="G482" s="70">
        <v>0</v>
      </c>
      <c r="H482" s="71">
        <v>0</v>
      </c>
      <c r="I482" s="70">
        <v>0</v>
      </c>
      <c r="J482" s="72">
        <v>0</v>
      </c>
      <c r="K482" s="55">
        <f t="shared" si="84"/>
        <v>0</v>
      </c>
      <c r="L482" s="56">
        <f t="shared" si="84"/>
        <v>0</v>
      </c>
      <c r="M482" s="73">
        <v>0</v>
      </c>
      <c r="N482" s="74">
        <v>0</v>
      </c>
      <c r="O482" s="73">
        <v>0</v>
      </c>
      <c r="P482" s="74">
        <v>0</v>
      </c>
      <c r="Q482" s="75">
        <v>0</v>
      </c>
      <c r="R482" s="76">
        <v>0</v>
      </c>
      <c r="S482" s="75">
        <v>0</v>
      </c>
      <c r="T482" s="76">
        <v>0</v>
      </c>
      <c r="U482" s="55">
        <f t="shared" si="85"/>
        <v>0</v>
      </c>
      <c r="V482" s="61">
        <f t="shared" si="85"/>
        <v>0</v>
      </c>
      <c r="W482" s="62">
        <f t="shared" si="86"/>
        <v>0</v>
      </c>
      <c r="X482" s="63">
        <f t="shared" si="87"/>
        <v>0</v>
      </c>
      <c r="Y482" s="64">
        <f t="shared" si="88"/>
        <v>0</v>
      </c>
      <c r="Z482" s="65"/>
    </row>
    <row r="483" spans="1:26" ht="62.25" customHeight="1" thickBot="1" x14ac:dyDescent="0.3">
      <c r="A483" s="77">
        <v>13</v>
      </c>
      <c r="B483" s="78" t="s">
        <v>32</v>
      </c>
      <c r="C483" s="127"/>
      <c r="D483" s="129"/>
      <c r="E483" s="79">
        <v>5</v>
      </c>
      <c r="F483" s="80">
        <v>80190.14</v>
      </c>
      <c r="G483" s="81">
        <v>4</v>
      </c>
      <c r="H483" s="82">
        <v>58535.74</v>
      </c>
      <c r="I483" s="81">
        <v>1</v>
      </c>
      <c r="J483" s="83">
        <v>40000</v>
      </c>
      <c r="K483" s="84">
        <f t="shared" si="84"/>
        <v>5</v>
      </c>
      <c r="L483" s="85">
        <f t="shared" si="84"/>
        <v>98535.739999999991</v>
      </c>
      <c r="M483" s="86">
        <v>0</v>
      </c>
      <c r="N483" s="87">
        <v>0</v>
      </c>
      <c r="O483" s="86">
        <v>0</v>
      </c>
      <c r="P483" s="87">
        <v>0</v>
      </c>
      <c r="Q483" s="88">
        <v>4</v>
      </c>
      <c r="R483" s="89">
        <v>58335.26</v>
      </c>
      <c r="S483" s="88">
        <v>1</v>
      </c>
      <c r="T483" s="89">
        <v>39514.300000000003</v>
      </c>
      <c r="U483" s="55">
        <f t="shared" si="85"/>
        <v>5</v>
      </c>
      <c r="V483" s="61">
        <f t="shared" si="85"/>
        <v>97849.56</v>
      </c>
      <c r="W483" s="62">
        <f t="shared" si="86"/>
        <v>0.99657508387183635</v>
      </c>
      <c r="X483" s="63">
        <f t="shared" si="87"/>
        <v>0.98785750000000005</v>
      </c>
      <c r="Y483" s="64">
        <f t="shared" si="88"/>
        <v>0.99303623233559724</v>
      </c>
      <c r="Z483" s="65"/>
    </row>
    <row r="484" spans="1:26" ht="29.25" customHeight="1" thickBot="1" x14ac:dyDescent="0.3">
      <c r="A484" s="164" t="s">
        <v>100</v>
      </c>
      <c r="B484" s="165"/>
      <c r="C484" s="90">
        <f>C471</f>
        <v>1092253.55</v>
      </c>
      <c r="D484" s="90">
        <f>D471</f>
        <v>136806.63000000012</v>
      </c>
      <c r="E484" s="91">
        <f>SUM(E471:E483)</f>
        <v>29</v>
      </c>
      <c r="F484" s="92">
        <f>SUM(F471:F483)</f>
        <v>699006.33</v>
      </c>
      <c r="G484" s="91">
        <f>SUM(G471:G483)</f>
        <v>22</v>
      </c>
      <c r="H484" s="92">
        <f>SUM(H471:H483)</f>
        <v>517562.55</v>
      </c>
      <c r="I484" s="91">
        <f t="shared" ref="I484:V484" si="89">SUM(I471:I483)</f>
        <v>19</v>
      </c>
      <c r="J484" s="92">
        <f t="shared" si="89"/>
        <v>574691</v>
      </c>
      <c r="K484" s="91">
        <f t="shared" si="89"/>
        <v>41</v>
      </c>
      <c r="L484" s="92">
        <f t="shared" si="89"/>
        <v>1092253.55</v>
      </c>
      <c r="M484" s="91">
        <f t="shared" si="89"/>
        <v>0</v>
      </c>
      <c r="N484" s="93">
        <f t="shared" si="89"/>
        <v>0</v>
      </c>
      <c r="O484" s="94">
        <f t="shared" si="89"/>
        <v>0</v>
      </c>
      <c r="P484" s="95">
        <f t="shared" si="89"/>
        <v>0</v>
      </c>
      <c r="Q484" s="94">
        <f t="shared" si="89"/>
        <v>22</v>
      </c>
      <c r="R484" s="96">
        <f t="shared" si="89"/>
        <v>496330.86</v>
      </c>
      <c r="S484" s="94">
        <f t="shared" si="89"/>
        <v>14</v>
      </c>
      <c r="T484" s="96">
        <f t="shared" si="89"/>
        <v>459116.05999999994</v>
      </c>
      <c r="U484" s="94">
        <f t="shared" si="89"/>
        <v>36</v>
      </c>
      <c r="V484" s="96">
        <f t="shared" si="89"/>
        <v>955446.91999999993</v>
      </c>
      <c r="W484" s="97">
        <f>IFERROR(R484/H484,0)</f>
        <v>0.9589775380772817</v>
      </c>
      <c r="X484" s="98">
        <f t="shared" si="87"/>
        <v>0.79889203067387504</v>
      </c>
      <c r="Y484" s="98">
        <f t="shared" si="88"/>
        <v>0.87474828532257909</v>
      </c>
    </row>
    <row r="485" spans="1:26" ht="29.25" customHeight="1" thickBot="1" x14ac:dyDescent="0.45">
      <c r="A485" s="99"/>
      <c r="B485" s="99"/>
      <c r="C485" s="100"/>
      <c r="D485" s="100"/>
      <c r="E485" s="101"/>
      <c r="F485" s="100"/>
      <c r="G485" s="101"/>
      <c r="H485" s="102"/>
      <c r="I485" s="103"/>
      <c r="J485" s="102"/>
      <c r="K485" s="104"/>
      <c r="L485" s="102"/>
      <c r="M485" s="103"/>
      <c r="N485" s="102"/>
      <c r="O485" s="103"/>
      <c r="P485" s="102"/>
      <c r="Q485" s="103"/>
      <c r="R485" s="102"/>
      <c r="S485" s="103"/>
      <c r="T485" s="105" t="s">
        <v>101</v>
      </c>
      <c r="U485" s="106">
        <v>4.1475999999999997</v>
      </c>
      <c r="V485" s="107">
        <f>V484/U485</f>
        <v>230361.39454142156</v>
      </c>
      <c r="W485" s="108"/>
      <c r="X485" s="108"/>
      <c r="Y485" s="109"/>
    </row>
    <row r="486" spans="1:26" ht="15.75" thickTop="1" x14ac:dyDescent="0.25">
      <c r="A486" s="166" t="s">
        <v>102</v>
      </c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8"/>
      <c r="P486" s="115"/>
      <c r="U486" s="20"/>
    </row>
    <row r="487" spans="1:26" ht="18.75" x14ac:dyDescent="0.3">
      <c r="A487" s="169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1"/>
      <c r="P487" s="115"/>
      <c r="T487" s="110"/>
      <c r="U487" s="20"/>
    </row>
    <row r="488" spans="1:26" ht="15.75" x14ac:dyDescent="0.25">
      <c r="A488" s="169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1"/>
      <c r="P488" s="115"/>
      <c r="S488" s="111"/>
      <c r="T488" s="112"/>
      <c r="U488" s="20"/>
    </row>
    <row r="489" spans="1:26" ht="15.75" x14ac:dyDescent="0.25">
      <c r="A489" s="169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1"/>
      <c r="P489" s="115"/>
      <c r="S489" s="111"/>
      <c r="T489" s="113"/>
      <c r="U489" s="20"/>
    </row>
    <row r="490" spans="1:26" ht="15.75" x14ac:dyDescent="0.25">
      <c r="A490" s="169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1"/>
      <c r="P490" s="115"/>
      <c r="S490" s="111"/>
      <c r="T490" s="113"/>
      <c r="U490" s="20"/>
    </row>
    <row r="491" spans="1:26" ht="15.75" x14ac:dyDescent="0.25">
      <c r="A491" s="169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1"/>
      <c r="P491" s="115"/>
      <c r="S491" s="111"/>
      <c r="T491" s="113"/>
      <c r="U491" s="20"/>
    </row>
    <row r="492" spans="1:26" ht="15.75" x14ac:dyDescent="0.25">
      <c r="A492" s="169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1"/>
      <c r="P492" s="115"/>
      <c r="S492" s="111"/>
      <c r="T492" s="114"/>
      <c r="U492" s="20"/>
    </row>
    <row r="493" spans="1:26" x14ac:dyDescent="0.25">
      <c r="A493" s="169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1"/>
      <c r="P493" s="115"/>
      <c r="U493" s="20"/>
    </row>
    <row r="494" spans="1:26" ht="15.75" thickBot="1" x14ac:dyDescent="0.3">
      <c r="A494" s="172"/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4"/>
      <c r="P494" s="115"/>
      <c r="U494" s="20"/>
    </row>
    <row r="495" spans="1:26" ht="15.75" thickTop="1" x14ac:dyDescent="0.25">
      <c r="K495" s="20"/>
      <c r="U495" s="20"/>
    </row>
    <row r="498" spans="1:38" ht="26.25" x14ac:dyDescent="0.4">
      <c r="A498" s="23"/>
      <c r="B498" s="24" t="s">
        <v>117</v>
      </c>
      <c r="C498" s="25"/>
      <c r="D498" s="25"/>
      <c r="E498" s="25"/>
      <c r="F498" s="26"/>
      <c r="G498" s="25"/>
      <c r="H498" s="26"/>
      <c r="I498" s="27"/>
      <c r="J498" s="26"/>
      <c r="K498" s="27"/>
      <c r="L498" s="26"/>
      <c r="M498" s="27"/>
      <c r="N498" s="26"/>
      <c r="O498" s="25"/>
      <c r="P498" s="26"/>
      <c r="Q498" s="25"/>
      <c r="R498" s="26"/>
      <c r="S498" s="27"/>
      <c r="T498" s="26"/>
      <c r="U498" s="25"/>
      <c r="V498" s="26"/>
      <c r="W498" s="26"/>
      <c r="X498" s="27"/>
      <c r="Y498" s="26"/>
      <c r="Z498" s="26"/>
      <c r="AA498" s="27"/>
      <c r="AB498" s="25"/>
      <c r="AC498" s="25"/>
      <c r="AD498" s="25"/>
      <c r="AE498" s="25"/>
      <c r="AF498" s="25"/>
      <c r="AG498" s="27"/>
      <c r="AH498" s="25"/>
      <c r="AI498" s="25"/>
      <c r="AJ498" s="25"/>
      <c r="AK498" s="25"/>
      <c r="AL498" s="25"/>
    </row>
    <row r="499" spans="1:38" ht="15.75" thickBot="1" x14ac:dyDescent="0.3"/>
    <row r="500" spans="1:38" ht="52.5" customHeight="1" thickBot="1" x14ac:dyDescent="0.3">
      <c r="A500" s="146" t="s">
        <v>7</v>
      </c>
      <c r="B500" s="147"/>
      <c r="C500" s="150" t="s">
        <v>85</v>
      </c>
      <c r="D500" s="151"/>
      <c r="E500" s="152" t="s">
        <v>0</v>
      </c>
      <c r="F500" s="153"/>
      <c r="G500" s="154" t="s">
        <v>1</v>
      </c>
      <c r="H500" s="154"/>
      <c r="I500" s="154"/>
      <c r="J500" s="154"/>
      <c r="K500" s="154"/>
      <c r="L500" s="155"/>
      <c r="M500" s="156" t="s">
        <v>86</v>
      </c>
      <c r="N500" s="157"/>
      <c r="O500" s="157"/>
      <c r="P500" s="158"/>
      <c r="Q500" s="116" t="s">
        <v>87</v>
      </c>
      <c r="R500" s="159"/>
      <c r="S500" s="159"/>
      <c r="T500" s="159"/>
      <c r="U500" s="159"/>
      <c r="V500" s="117"/>
      <c r="W500" s="130" t="s">
        <v>88</v>
      </c>
      <c r="X500" s="131"/>
      <c r="Y500" s="122"/>
    </row>
    <row r="501" spans="1:38" ht="52.5" customHeight="1" thickBot="1" x14ac:dyDescent="0.3">
      <c r="A501" s="148"/>
      <c r="B501" s="149"/>
      <c r="C501" s="132" t="s">
        <v>89</v>
      </c>
      <c r="D501" s="134" t="s">
        <v>90</v>
      </c>
      <c r="E501" s="136" t="s">
        <v>10</v>
      </c>
      <c r="F501" s="136" t="s">
        <v>11</v>
      </c>
      <c r="G501" s="138" t="s">
        <v>12</v>
      </c>
      <c r="H501" s="140" t="s">
        <v>13</v>
      </c>
      <c r="I501" s="140" t="s">
        <v>14</v>
      </c>
      <c r="J501" s="142" t="s">
        <v>15</v>
      </c>
      <c r="K501" s="144" t="s">
        <v>2</v>
      </c>
      <c r="L501" s="145"/>
      <c r="M501" s="160" t="s">
        <v>91</v>
      </c>
      <c r="N501" s="161"/>
      <c r="O501" s="160" t="s">
        <v>92</v>
      </c>
      <c r="P501" s="161"/>
      <c r="Q501" s="162" t="s">
        <v>93</v>
      </c>
      <c r="R501" s="163"/>
      <c r="S501" s="159" t="s">
        <v>94</v>
      </c>
      <c r="T501" s="117"/>
      <c r="U501" s="116" t="s">
        <v>2</v>
      </c>
      <c r="V501" s="117"/>
      <c r="W501" s="118" t="s">
        <v>95</v>
      </c>
      <c r="X501" s="120" t="s">
        <v>96</v>
      </c>
      <c r="Y501" s="122" t="s">
        <v>97</v>
      </c>
    </row>
    <row r="502" spans="1:38" ht="139.5" customHeight="1" thickBot="1" x14ac:dyDescent="0.3">
      <c r="A502" s="148"/>
      <c r="B502" s="149"/>
      <c r="C502" s="133"/>
      <c r="D502" s="135"/>
      <c r="E502" s="137"/>
      <c r="F502" s="137"/>
      <c r="G502" s="139"/>
      <c r="H502" s="141"/>
      <c r="I502" s="141"/>
      <c r="J502" s="143"/>
      <c r="K502" s="28" t="s">
        <v>16</v>
      </c>
      <c r="L502" s="29" t="s">
        <v>17</v>
      </c>
      <c r="M502" s="30" t="s">
        <v>18</v>
      </c>
      <c r="N502" s="31" t="s">
        <v>19</v>
      </c>
      <c r="O502" s="30" t="s">
        <v>20</v>
      </c>
      <c r="P502" s="31" t="s">
        <v>21</v>
      </c>
      <c r="Q502" s="32" t="s">
        <v>12</v>
      </c>
      <c r="R502" s="33" t="s">
        <v>13</v>
      </c>
      <c r="S502" s="34" t="s">
        <v>22</v>
      </c>
      <c r="T502" s="35" t="s">
        <v>23</v>
      </c>
      <c r="U502" s="36" t="s">
        <v>24</v>
      </c>
      <c r="V502" s="37" t="s">
        <v>25</v>
      </c>
      <c r="W502" s="119"/>
      <c r="X502" s="121"/>
      <c r="Y502" s="123"/>
    </row>
    <row r="503" spans="1:38" ht="38.25" customHeight="1" thickBot="1" x14ac:dyDescent="0.3">
      <c r="A503" s="124">
        <v>1</v>
      </c>
      <c r="B503" s="125"/>
      <c r="C503" s="38">
        <v>2</v>
      </c>
      <c r="D503" s="39">
        <v>3</v>
      </c>
      <c r="E503" s="40">
        <v>4</v>
      </c>
      <c r="F503" s="41">
        <v>5</v>
      </c>
      <c r="G503" s="42">
        <v>6</v>
      </c>
      <c r="H503" s="43">
        <v>7</v>
      </c>
      <c r="I503" s="43">
        <v>8</v>
      </c>
      <c r="J503" s="43">
        <v>9</v>
      </c>
      <c r="K503" s="43">
        <v>10</v>
      </c>
      <c r="L503" s="43">
        <v>11</v>
      </c>
      <c r="M503" s="44">
        <v>12</v>
      </c>
      <c r="N503" s="44">
        <v>13</v>
      </c>
      <c r="O503" s="44">
        <v>14</v>
      </c>
      <c r="P503" s="44">
        <v>15</v>
      </c>
      <c r="Q503" s="45">
        <v>16</v>
      </c>
      <c r="R503" s="45">
        <v>17</v>
      </c>
      <c r="S503" s="45">
        <v>18</v>
      </c>
      <c r="T503" s="45">
        <v>19</v>
      </c>
      <c r="U503" s="45">
        <v>20</v>
      </c>
      <c r="V503" s="45">
        <v>21</v>
      </c>
      <c r="W503" s="46">
        <v>22</v>
      </c>
      <c r="X503" s="46">
        <v>23</v>
      </c>
      <c r="Y503" s="47">
        <v>24</v>
      </c>
    </row>
    <row r="504" spans="1:38" ht="108.75" customHeight="1" x14ac:dyDescent="0.25">
      <c r="A504" s="48">
        <v>1</v>
      </c>
      <c r="B504" s="49" t="s">
        <v>98</v>
      </c>
      <c r="C504" s="126">
        <f>L517</f>
        <v>1078993.73</v>
      </c>
      <c r="D504" s="128">
        <f>C504-V517</f>
        <v>92679.930000000051</v>
      </c>
      <c r="E504" s="50"/>
      <c r="F504" s="51"/>
      <c r="G504" s="52"/>
      <c r="H504" s="53"/>
      <c r="I504" s="52"/>
      <c r="J504" s="54"/>
      <c r="K504" s="55">
        <f>G504+I504</f>
        <v>0</v>
      </c>
      <c r="L504" s="56">
        <f>H504+J504</f>
        <v>0</v>
      </c>
      <c r="M504" s="57"/>
      <c r="N504" s="58"/>
      <c r="O504" s="57"/>
      <c r="P504" s="58"/>
      <c r="Q504" s="59"/>
      <c r="R504" s="60"/>
      <c r="S504" s="59"/>
      <c r="T504" s="60"/>
      <c r="U504" s="55">
        <f>Q504+S504</f>
        <v>0</v>
      </c>
      <c r="V504" s="61">
        <f>R504+T504</f>
        <v>0</v>
      </c>
      <c r="W504" s="62">
        <f>IFERROR(R504/H504,0)</f>
        <v>0</v>
      </c>
      <c r="X504" s="63">
        <f>IFERROR((T504+P504)/J504,0)</f>
        <v>0</v>
      </c>
      <c r="Y504" s="64">
        <f>IFERROR((V504+P504)/L504,0)</f>
        <v>0</v>
      </c>
      <c r="Z504" s="65"/>
    </row>
    <row r="505" spans="1:38" ht="87" customHeight="1" x14ac:dyDescent="0.25">
      <c r="A505" s="66">
        <v>2</v>
      </c>
      <c r="B505" s="67" t="s">
        <v>44</v>
      </c>
      <c r="C505" s="126"/>
      <c r="D505" s="128"/>
      <c r="E505" s="68"/>
      <c r="F505" s="69"/>
      <c r="G505" s="70"/>
      <c r="H505" s="71"/>
      <c r="I505" s="70"/>
      <c r="J505" s="72"/>
      <c r="K505" s="55">
        <f t="shared" ref="K505:L516" si="90">G505+I505</f>
        <v>0</v>
      </c>
      <c r="L505" s="56">
        <f t="shared" si="90"/>
        <v>0</v>
      </c>
      <c r="M505" s="73"/>
      <c r="N505" s="74"/>
      <c r="O505" s="73"/>
      <c r="P505" s="74"/>
      <c r="Q505" s="75"/>
      <c r="R505" s="76"/>
      <c r="S505" s="75"/>
      <c r="T505" s="76"/>
      <c r="U505" s="55">
        <f t="shared" ref="U505:V516" si="91">Q505+S505</f>
        <v>0</v>
      </c>
      <c r="V505" s="61">
        <f>R505+T505</f>
        <v>0</v>
      </c>
      <c r="W505" s="62">
        <f t="shared" ref="W505:W516" si="92">IFERROR(R505/H505,0)</f>
        <v>0</v>
      </c>
      <c r="X505" s="63">
        <f t="shared" ref="X505:X517" si="93">IFERROR((T505+P505)/J505,0)</f>
        <v>0</v>
      </c>
      <c r="Y505" s="64">
        <f t="shared" ref="Y505:Y517" si="94">IFERROR((V505+P505)/L505,0)</f>
        <v>0</v>
      </c>
      <c r="Z505" s="65"/>
    </row>
    <row r="506" spans="1:38" ht="85.5" customHeight="1" x14ac:dyDescent="0.25">
      <c r="A506" s="66">
        <v>3</v>
      </c>
      <c r="B506" s="67" t="s">
        <v>35</v>
      </c>
      <c r="C506" s="126"/>
      <c r="D506" s="128"/>
      <c r="E506" s="68">
        <v>0</v>
      </c>
      <c r="F506" s="69">
        <v>0</v>
      </c>
      <c r="G506" s="70">
        <v>0</v>
      </c>
      <c r="H506" s="71">
        <v>0</v>
      </c>
      <c r="I506" s="70">
        <v>1</v>
      </c>
      <c r="J506" s="72">
        <v>229800</v>
      </c>
      <c r="K506" s="55">
        <f t="shared" si="90"/>
        <v>1</v>
      </c>
      <c r="L506" s="56">
        <f t="shared" si="90"/>
        <v>229800</v>
      </c>
      <c r="M506" s="73">
        <v>0</v>
      </c>
      <c r="N506" s="74">
        <v>0</v>
      </c>
      <c r="O506" s="73">
        <v>0</v>
      </c>
      <c r="P506" s="74">
        <v>0</v>
      </c>
      <c r="Q506" s="75">
        <v>0</v>
      </c>
      <c r="R506" s="76">
        <v>0</v>
      </c>
      <c r="S506" s="75">
        <v>1</v>
      </c>
      <c r="T506" s="76">
        <v>229800</v>
      </c>
      <c r="U506" s="55">
        <f t="shared" si="91"/>
        <v>1</v>
      </c>
      <c r="V506" s="61">
        <f t="shared" si="91"/>
        <v>229800</v>
      </c>
      <c r="W506" s="62">
        <f t="shared" si="92"/>
        <v>0</v>
      </c>
      <c r="X506" s="63">
        <f t="shared" si="93"/>
        <v>1</v>
      </c>
      <c r="Y506" s="64">
        <f t="shared" si="94"/>
        <v>1</v>
      </c>
      <c r="Z506" s="65"/>
    </row>
    <row r="507" spans="1:38" ht="137.25" customHeight="1" x14ac:dyDescent="0.25">
      <c r="A507" s="66">
        <v>4</v>
      </c>
      <c r="B507" s="67" t="s">
        <v>37</v>
      </c>
      <c r="C507" s="126"/>
      <c r="D507" s="128"/>
      <c r="E507" s="68">
        <v>4</v>
      </c>
      <c r="F507" s="69">
        <v>69705.25</v>
      </c>
      <c r="G507" s="70">
        <v>4</v>
      </c>
      <c r="H507" s="71">
        <v>69667.179999999993</v>
      </c>
      <c r="I507" s="70">
        <v>0</v>
      </c>
      <c r="J507" s="72">
        <v>0</v>
      </c>
      <c r="K507" s="55">
        <f t="shared" si="90"/>
        <v>4</v>
      </c>
      <c r="L507" s="56">
        <f t="shared" si="90"/>
        <v>69667.179999999993</v>
      </c>
      <c r="M507" s="73">
        <v>0</v>
      </c>
      <c r="N507" s="74">
        <v>0</v>
      </c>
      <c r="O507" s="73">
        <v>0</v>
      </c>
      <c r="P507" s="74">
        <v>0</v>
      </c>
      <c r="Q507" s="75">
        <v>4</v>
      </c>
      <c r="R507" s="76">
        <v>68632.179999999993</v>
      </c>
      <c r="S507" s="75">
        <v>0</v>
      </c>
      <c r="T507" s="76">
        <v>0</v>
      </c>
      <c r="U507" s="55">
        <f t="shared" si="91"/>
        <v>4</v>
      </c>
      <c r="V507" s="61">
        <f t="shared" si="91"/>
        <v>68632.179999999993</v>
      </c>
      <c r="W507" s="62">
        <f t="shared" si="92"/>
        <v>0.98514365013769756</v>
      </c>
      <c r="X507" s="63">
        <f t="shared" si="93"/>
        <v>0</v>
      </c>
      <c r="Y507" s="64">
        <f t="shared" si="94"/>
        <v>0.98514365013769756</v>
      </c>
      <c r="Z507" s="65"/>
    </row>
    <row r="508" spans="1:38" ht="171.75" customHeight="1" x14ac:dyDescent="0.25">
      <c r="A508" s="66">
        <v>5</v>
      </c>
      <c r="B508" s="67" t="s">
        <v>63</v>
      </c>
      <c r="C508" s="126"/>
      <c r="D508" s="128"/>
      <c r="E508" s="68"/>
      <c r="F508" s="69"/>
      <c r="G508" s="70"/>
      <c r="H508" s="71"/>
      <c r="I508" s="70"/>
      <c r="J508" s="72"/>
      <c r="K508" s="55">
        <f t="shared" si="90"/>
        <v>0</v>
      </c>
      <c r="L508" s="56">
        <f t="shared" si="90"/>
        <v>0</v>
      </c>
      <c r="M508" s="73"/>
      <c r="N508" s="74"/>
      <c r="O508" s="73"/>
      <c r="P508" s="74"/>
      <c r="Q508" s="75"/>
      <c r="R508" s="76"/>
      <c r="S508" s="75"/>
      <c r="T508" s="76"/>
      <c r="U508" s="55">
        <f t="shared" si="91"/>
        <v>0</v>
      </c>
      <c r="V508" s="61">
        <f t="shared" si="91"/>
        <v>0</v>
      </c>
      <c r="W508" s="62">
        <f t="shared" si="92"/>
        <v>0</v>
      </c>
      <c r="X508" s="63">
        <f t="shared" si="93"/>
        <v>0</v>
      </c>
      <c r="Y508" s="64">
        <f t="shared" si="94"/>
        <v>0</v>
      </c>
      <c r="Z508" s="65"/>
    </row>
    <row r="509" spans="1:38" ht="116.25" customHeight="1" x14ac:dyDescent="0.25">
      <c r="A509" s="66">
        <v>6</v>
      </c>
      <c r="B509" s="67" t="s">
        <v>26</v>
      </c>
      <c r="C509" s="126"/>
      <c r="D509" s="128"/>
      <c r="E509" s="68">
        <v>4</v>
      </c>
      <c r="F509" s="69">
        <v>61832.6</v>
      </c>
      <c r="G509" s="70">
        <v>4</v>
      </c>
      <c r="H509" s="71">
        <v>61832.6</v>
      </c>
      <c r="I509" s="70">
        <v>1</v>
      </c>
      <c r="J509" s="72">
        <v>65000</v>
      </c>
      <c r="K509" s="55">
        <f t="shared" si="90"/>
        <v>5</v>
      </c>
      <c r="L509" s="56">
        <f t="shared" si="90"/>
        <v>126832.6</v>
      </c>
      <c r="M509" s="73">
        <v>0</v>
      </c>
      <c r="N509" s="74">
        <v>0</v>
      </c>
      <c r="O509" s="73">
        <v>0</v>
      </c>
      <c r="P509" s="74">
        <v>0</v>
      </c>
      <c r="Q509" s="75">
        <v>4</v>
      </c>
      <c r="R509" s="76">
        <v>55950.14</v>
      </c>
      <c r="S509" s="75">
        <v>1</v>
      </c>
      <c r="T509" s="76">
        <v>62699</v>
      </c>
      <c r="U509" s="55">
        <f t="shared" si="91"/>
        <v>5</v>
      </c>
      <c r="V509" s="61">
        <f t="shared" si="91"/>
        <v>118649.14</v>
      </c>
      <c r="W509" s="62">
        <f t="shared" si="92"/>
        <v>0.90486474772207537</v>
      </c>
      <c r="X509" s="63">
        <f t="shared" si="93"/>
        <v>0.96460000000000001</v>
      </c>
      <c r="Y509" s="64">
        <f t="shared" si="94"/>
        <v>0.93547826032108461</v>
      </c>
      <c r="Z509" s="65"/>
    </row>
    <row r="510" spans="1:38" ht="65.25" customHeight="1" x14ac:dyDescent="0.25">
      <c r="A510" s="66">
        <v>7</v>
      </c>
      <c r="B510" s="67" t="s">
        <v>46</v>
      </c>
      <c r="C510" s="126"/>
      <c r="D510" s="128"/>
      <c r="E510" s="68"/>
      <c r="F510" s="69"/>
      <c r="G510" s="70"/>
      <c r="H510" s="71"/>
      <c r="I510" s="70"/>
      <c r="J510" s="72"/>
      <c r="K510" s="55">
        <f t="shared" si="90"/>
        <v>0</v>
      </c>
      <c r="L510" s="56">
        <f t="shared" si="90"/>
        <v>0</v>
      </c>
      <c r="M510" s="73"/>
      <c r="N510" s="74"/>
      <c r="O510" s="73"/>
      <c r="P510" s="74"/>
      <c r="Q510" s="75"/>
      <c r="R510" s="76"/>
      <c r="S510" s="75"/>
      <c r="T510" s="76"/>
      <c r="U510" s="55">
        <f t="shared" si="91"/>
        <v>0</v>
      </c>
      <c r="V510" s="61">
        <f t="shared" si="91"/>
        <v>0</v>
      </c>
      <c r="W510" s="62">
        <f t="shared" si="92"/>
        <v>0</v>
      </c>
      <c r="X510" s="63">
        <f t="shared" si="93"/>
        <v>0</v>
      </c>
      <c r="Y510" s="64">
        <f t="shared" si="94"/>
        <v>0</v>
      </c>
      <c r="Z510" s="65"/>
    </row>
    <row r="511" spans="1:38" ht="59.25" customHeight="1" x14ac:dyDescent="0.25">
      <c r="A511" s="66">
        <v>8</v>
      </c>
      <c r="B511" s="67" t="s">
        <v>99</v>
      </c>
      <c r="C511" s="126"/>
      <c r="D511" s="128"/>
      <c r="E511" s="68"/>
      <c r="F511" s="69"/>
      <c r="G511" s="70"/>
      <c r="H511" s="71"/>
      <c r="I511" s="70">
        <v>10</v>
      </c>
      <c r="J511" s="72">
        <v>60000</v>
      </c>
      <c r="K511" s="55">
        <f t="shared" si="90"/>
        <v>10</v>
      </c>
      <c r="L511" s="56">
        <f t="shared" si="90"/>
        <v>60000</v>
      </c>
      <c r="M511" s="73"/>
      <c r="N511" s="74"/>
      <c r="O511" s="73">
        <v>0</v>
      </c>
      <c r="P511" s="74">
        <v>0</v>
      </c>
      <c r="Q511" s="75"/>
      <c r="R511" s="76"/>
      <c r="S511" s="75">
        <v>9</v>
      </c>
      <c r="T511" s="76">
        <v>27986.46</v>
      </c>
      <c r="U511" s="55">
        <f t="shared" si="91"/>
        <v>9</v>
      </c>
      <c r="V511" s="61">
        <f t="shared" si="91"/>
        <v>27986.46</v>
      </c>
      <c r="W511" s="62">
        <f t="shared" si="92"/>
        <v>0</v>
      </c>
      <c r="X511" s="63">
        <f t="shared" si="93"/>
        <v>0.46644099999999999</v>
      </c>
      <c r="Y511" s="64">
        <f t="shared" si="94"/>
        <v>0.46644099999999999</v>
      </c>
      <c r="Z511" s="65"/>
    </row>
    <row r="512" spans="1:38" ht="71.25" customHeight="1" x14ac:dyDescent="0.25">
      <c r="A512" s="66">
        <v>9</v>
      </c>
      <c r="B512" s="67" t="s">
        <v>29</v>
      </c>
      <c r="C512" s="126"/>
      <c r="D512" s="128"/>
      <c r="E512" s="68">
        <v>2</v>
      </c>
      <c r="F512" s="69">
        <v>175125.1</v>
      </c>
      <c r="G512" s="70">
        <v>1</v>
      </c>
      <c r="H512" s="71">
        <v>144682.6</v>
      </c>
      <c r="I512" s="70">
        <v>3</v>
      </c>
      <c r="J512" s="72">
        <v>80000</v>
      </c>
      <c r="K512" s="55">
        <f t="shared" si="90"/>
        <v>4</v>
      </c>
      <c r="L512" s="56">
        <f t="shared" si="90"/>
        <v>224682.6</v>
      </c>
      <c r="M512" s="73">
        <v>0</v>
      </c>
      <c r="N512" s="74">
        <v>0</v>
      </c>
      <c r="O512" s="73">
        <v>0</v>
      </c>
      <c r="P512" s="74">
        <v>0</v>
      </c>
      <c r="Q512" s="75">
        <v>1</v>
      </c>
      <c r="R512" s="76">
        <v>133740.6</v>
      </c>
      <c r="S512" s="75">
        <v>2</v>
      </c>
      <c r="T512" s="76">
        <v>70000</v>
      </c>
      <c r="U512" s="55">
        <f t="shared" si="91"/>
        <v>3</v>
      </c>
      <c r="V512" s="61">
        <f t="shared" si="91"/>
        <v>203740.6</v>
      </c>
      <c r="W512" s="62">
        <f t="shared" si="92"/>
        <v>0.92437238479264261</v>
      </c>
      <c r="X512" s="63">
        <f t="shared" si="93"/>
        <v>0.875</v>
      </c>
      <c r="Y512" s="64">
        <f t="shared" si="94"/>
        <v>0.90679296038055457</v>
      </c>
      <c r="Z512" s="65"/>
    </row>
    <row r="513" spans="1:26" ht="92.25" customHeight="1" x14ac:dyDescent="0.25">
      <c r="A513" s="66">
        <v>10</v>
      </c>
      <c r="B513" s="67" t="s">
        <v>30</v>
      </c>
      <c r="C513" s="126"/>
      <c r="D513" s="128"/>
      <c r="E513" s="68">
        <v>1</v>
      </c>
      <c r="F513" s="69">
        <v>71987</v>
      </c>
      <c r="G513" s="70">
        <v>1</v>
      </c>
      <c r="H513" s="71">
        <v>71987</v>
      </c>
      <c r="I513" s="70">
        <v>1</v>
      </c>
      <c r="J513" s="72">
        <v>6642</v>
      </c>
      <c r="K513" s="55">
        <f t="shared" si="90"/>
        <v>2</v>
      </c>
      <c r="L513" s="56">
        <f t="shared" si="90"/>
        <v>78629</v>
      </c>
      <c r="M513" s="73">
        <v>0</v>
      </c>
      <c r="N513" s="74">
        <v>0</v>
      </c>
      <c r="O513" s="73">
        <v>0</v>
      </c>
      <c r="P513" s="74">
        <v>0</v>
      </c>
      <c r="Q513" s="75">
        <v>1</v>
      </c>
      <c r="R513" s="76">
        <v>71987</v>
      </c>
      <c r="S513" s="75">
        <v>1</v>
      </c>
      <c r="T513" s="76">
        <v>6642</v>
      </c>
      <c r="U513" s="55">
        <f t="shared" si="91"/>
        <v>2</v>
      </c>
      <c r="V513" s="61">
        <f t="shared" si="91"/>
        <v>78629</v>
      </c>
      <c r="W513" s="62">
        <f t="shared" si="92"/>
        <v>1</v>
      </c>
      <c r="X513" s="63">
        <f t="shared" si="93"/>
        <v>1</v>
      </c>
      <c r="Y513" s="64">
        <f t="shared" si="94"/>
        <v>1</v>
      </c>
      <c r="Z513" s="65"/>
    </row>
    <row r="514" spans="1:26" ht="153.75" customHeight="1" x14ac:dyDescent="0.25">
      <c r="A514" s="66">
        <v>11</v>
      </c>
      <c r="B514" s="67" t="s">
        <v>31</v>
      </c>
      <c r="C514" s="126"/>
      <c r="D514" s="128"/>
      <c r="E514" s="68">
        <v>6</v>
      </c>
      <c r="F514" s="69">
        <v>91561.91</v>
      </c>
      <c r="G514" s="70">
        <v>6</v>
      </c>
      <c r="H514" s="71">
        <v>91561.91</v>
      </c>
      <c r="I514" s="70">
        <v>0</v>
      </c>
      <c r="J514" s="72">
        <v>0</v>
      </c>
      <c r="K514" s="55">
        <f t="shared" si="90"/>
        <v>6</v>
      </c>
      <c r="L514" s="56">
        <f t="shared" si="90"/>
        <v>91561.91</v>
      </c>
      <c r="M514" s="73">
        <v>0</v>
      </c>
      <c r="N514" s="74">
        <v>0</v>
      </c>
      <c r="O514" s="73">
        <v>0</v>
      </c>
      <c r="P514" s="74">
        <v>0</v>
      </c>
      <c r="Q514" s="75">
        <v>6</v>
      </c>
      <c r="R514" s="76">
        <v>68709.22</v>
      </c>
      <c r="S514" s="75">
        <v>0</v>
      </c>
      <c r="T514" s="76">
        <v>0</v>
      </c>
      <c r="U514" s="55">
        <f t="shared" si="91"/>
        <v>6</v>
      </c>
      <c r="V514" s="61">
        <f t="shared" si="91"/>
        <v>68709.22</v>
      </c>
      <c r="W514" s="62">
        <f t="shared" si="92"/>
        <v>0.75041269890503592</v>
      </c>
      <c r="X514" s="63">
        <f t="shared" si="93"/>
        <v>0</v>
      </c>
      <c r="Y514" s="64">
        <f t="shared" si="94"/>
        <v>0.75041269890503592</v>
      </c>
      <c r="Z514" s="65"/>
    </row>
    <row r="515" spans="1:26" ht="87" customHeight="1" x14ac:dyDescent="0.25">
      <c r="A515" s="66">
        <v>12</v>
      </c>
      <c r="B515" s="67" t="s">
        <v>40</v>
      </c>
      <c r="C515" s="126"/>
      <c r="D515" s="128"/>
      <c r="E515" s="68">
        <v>2</v>
      </c>
      <c r="F515" s="69">
        <v>24999.46</v>
      </c>
      <c r="G515" s="70">
        <v>2</v>
      </c>
      <c r="H515" s="71">
        <v>24999.46</v>
      </c>
      <c r="I515" s="70">
        <v>0</v>
      </c>
      <c r="J515" s="72">
        <v>0</v>
      </c>
      <c r="K515" s="55">
        <f t="shared" si="90"/>
        <v>2</v>
      </c>
      <c r="L515" s="56">
        <f t="shared" si="90"/>
        <v>24999.46</v>
      </c>
      <c r="M515" s="73">
        <v>0</v>
      </c>
      <c r="N515" s="74">
        <v>0</v>
      </c>
      <c r="O515" s="73">
        <v>0</v>
      </c>
      <c r="P515" s="74">
        <v>0</v>
      </c>
      <c r="Q515" s="75">
        <v>2</v>
      </c>
      <c r="R515" s="76">
        <v>24124.82</v>
      </c>
      <c r="S515" s="75">
        <v>0</v>
      </c>
      <c r="T515" s="76">
        <v>0</v>
      </c>
      <c r="U515" s="55">
        <f t="shared" si="91"/>
        <v>2</v>
      </c>
      <c r="V515" s="61">
        <f t="shared" si="91"/>
        <v>24124.82</v>
      </c>
      <c r="W515" s="62">
        <f t="shared" si="92"/>
        <v>0.96501364429471681</v>
      </c>
      <c r="X515" s="63">
        <f t="shared" si="93"/>
        <v>0</v>
      </c>
      <c r="Y515" s="64">
        <f t="shared" si="94"/>
        <v>0.96501364429471681</v>
      </c>
      <c r="Z515" s="65"/>
    </row>
    <row r="516" spans="1:26" ht="62.25" customHeight="1" thickBot="1" x14ac:dyDescent="0.3">
      <c r="A516" s="77">
        <v>13</v>
      </c>
      <c r="B516" s="78" t="s">
        <v>32</v>
      </c>
      <c r="C516" s="127"/>
      <c r="D516" s="129"/>
      <c r="E516" s="79">
        <v>8</v>
      </c>
      <c r="F516" s="80">
        <v>171713.98</v>
      </c>
      <c r="G516" s="81">
        <v>4</v>
      </c>
      <c r="H516" s="82">
        <v>99243.45</v>
      </c>
      <c r="I516" s="81">
        <v>6</v>
      </c>
      <c r="J516" s="83">
        <v>73577.53</v>
      </c>
      <c r="K516" s="84">
        <f t="shared" si="90"/>
        <v>10</v>
      </c>
      <c r="L516" s="85">
        <f t="shared" si="90"/>
        <v>172820.97999999998</v>
      </c>
      <c r="M516" s="86">
        <v>0</v>
      </c>
      <c r="N516" s="87">
        <v>0</v>
      </c>
      <c r="O516" s="86">
        <v>0</v>
      </c>
      <c r="P516" s="87">
        <v>0</v>
      </c>
      <c r="Q516" s="88">
        <v>4</v>
      </c>
      <c r="R516" s="89">
        <v>95629.7</v>
      </c>
      <c r="S516" s="88">
        <v>6</v>
      </c>
      <c r="T516" s="89">
        <v>70412.679999999993</v>
      </c>
      <c r="U516" s="55">
        <f t="shared" si="91"/>
        <v>10</v>
      </c>
      <c r="V516" s="61">
        <f t="shared" si="91"/>
        <v>166042.38</v>
      </c>
      <c r="W516" s="62">
        <f t="shared" si="92"/>
        <v>0.96358701758151288</v>
      </c>
      <c r="X516" s="63">
        <f t="shared" si="93"/>
        <v>0.95698618858230211</v>
      </c>
      <c r="Y516" s="64">
        <f t="shared" si="94"/>
        <v>0.9607767529150687</v>
      </c>
      <c r="Z516" s="65"/>
    </row>
    <row r="517" spans="1:26" ht="29.25" customHeight="1" thickBot="1" x14ac:dyDescent="0.3">
      <c r="A517" s="164" t="s">
        <v>100</v>
      </c>
      <c r="B517" s="165"/>
      <c r="C517" s="90">
        <f>C504</f>
        <v>1078993.73</v>
      </c>
      <c r="D517" s="90">
        <f>D504</f>
        <v>92679.930000000051</v>
      </c>
      <c r="E517" s="91">
        <f>SUM(E504:E516)</f>
        <v>27</v>
      </c>
      <c r="F517" s="92">
        <f>SUM(F504:F516)</f>
        <v>666925.30000000005</v>
      </c>
      <c r="G517" s="91">
        <f>SUM(G504:G516)</f>
        <v>22</v>
      </c>
      <c r="H517" s="92">
        <f>SUM(H504:H516)</f>
        <v>563974.20000000007</v>
      </c>
      <c r="I517" s="91">
        <f t="shared" ref="I517:V517" si="95">SUM(I504:I516)</f>
        <v>22</v>
      </c>
      <c r="J517" s="92">
        <f t="shared" si="95"/>
        <v>515019.53</v>
      </c>
      <c r="K517" s="91">
        <f t="shared" si="95"/>
        <v>44</v>
      </c>
      <c r="L517" s="92">
        <f t="shared" si="95"/>
        <v>1078993.73</v>
      </c>
      <c r="M517" s="91">
        <f t="shared" si="95"/>
        <v>0</v>
      </c>
      <c r="N517" s="93">
        <f t="shared" si="95"/>
        <v>0</v>
      </c>
      <c r="O517" s="94">
        <f t="shared" si="95"/>
        <v>0</v>
      </c>
      <c r="P517" s="95">
        <f t="shared" si="95"/>
        <v>0</v>
      </c>
      <c r="Q517" s="94">
        <f t="shared" si="95"/>
        <v>22</v>
      </c>
      <c r="R517" s="96">
        <f t="shared" si="95"/>
        <v>518773.66000000003</v>
      </c>
      <c r="S517" s="94">
        <f t="shared" si="95"/>
        <v>20</v>
      </c>
      <c r="T517" s="96">
        <f t="shared" si="95"/>
        <v>467540.14</v>
      </c>
      <c r="U517" s="94">
        <f t="shared" si="95"/>
        <v>42</v>
      </c>
      <c r="V517" s="96">
        <f t="shared" si="95"/>
        <v>986313.79999999993</v>
      </c>
      <c r="W517" s="97">
        <f>IFERROR(R517/H517,0)</f>
        <v>0.91985353230697431</v>
      </c>
      <c r="X517" s="98">
        <f t="shared" si="93"/>
        <v>0.90781050574917033</v>
      </c>
      <c r="Y517" s="98">
        <f t="shared" si="94"/>
        <v>0.91410521912856713</v>
      </c>
    </row>
    <row r="518" spans="1:26" ht="29.25" customHeight="1" thickBot="1" x14ac:dyDescent="0.45">
      <c r="A518" s="99"/>
      <c r="B518" s="99"/>
      <c r="C518" s="100"/>
      <c r="D518" s="100"/>
      <c r="E518" s="101"/>
      <c r="F518" s="100"/>
      <c r="G518" s="101"/>
      <c r="H518" s="102"/>
      <c r="I518" s="103"/>
      <c r="J518" s="102"/>
      <c r="K518" s="104"/>
      <c r="L518" s="102"/>
      <c r="M518" s="103"/>
      <c r="N518" s="102"/>
      <c r="O518" s="103"/>
      <c r="P518" s="102"/>
      <c r="Q518" s="103"/>
      <c r="R518" s="102"/>
      <c r="S518" s="103"/>
      <c r="T518" s="105" t="s">
        <v>101</v>
      </c>
      <c r="U518" s="106">
        <v>4.1475999999999997</v>
      </c>
      <c r="V518" s="107">
        <f>V517/U518</f>
        <v>237803.50081975118</v>
      </c>
      <c r="W518" s="108"/>
      <c r="X518" s="108"/>
      <c r="Y518" s="109"/>
    </row>
    <row r="519" spans="1:26" ht="15.75" thickTop="1" x14ac:dyDescent="0.25">
      <c r="A519" s="166" t="s">
        <v>102</v>
      </c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8"/>
      <c r="P519" s="115"/>
      <c r="U519" s="20"/>
    </row>
    <row r="520" spans="1:26" ht="18.75" x14ac:dyDescent="0.3">
      <c r="A520" s="169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1"/>
      <c r="P520" s="115"/>
      <c r="T520" s="110"/>
      <c r="U520" s="20"/>
    </row>
    <row r="521" spans="1:26" ht="15.75" x14ac:dyDescent="0.25">
      <c r="A521" s="169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1"/>
      <c r="P521" s="115"/>
      <c r="S521" s="111"/>
      <c r="T521" s="112"/>
      <c r="U521" s="20"/>
    </row>
    <row r="522" spans="1:26" ht="15.75" x14ac:dyDescent="0.25">
      <c r="A522" s="169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1"/>
      <c r="P522" s="115"/>
      <c r="S522" s="111"/>
      <c r="T522" s="113"/>
      <c r="U522" s="20"/>
    </row>
    <row r="523" spans="1:26" ht="15.75" x14ac:dyDescent="0.25">
      <c r="A523" s="169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1"/>
      <c r="P523" s="115"/>
      <c r="S523" s="111"/>
      <c r="T523" s="113"/>
      <c r="U523" s="20"/>
    </row>
    <row r="524" spans="1:26" ht="15.75" x14ac:dyDescent="0.25">
      <c r="A524" s="169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1"/>
      <c r="P524" s="115"/>
      <c r="S524" s="111"/>
      <c r="T524" s="113"/>
      <c r="U524" s="20"/>
    </row>
    <row r="525" spans="1:26" ht="15.75" x14ac:dyDescent="0.25">
      <c r="A525" s="169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1"/>
      <c r="P525" s="115"/>
      <c r="S525" s="111"/>
      <c r="T525" s="114"/>
      <c r="U525" s="20"/>
    </row>
    <row r="526" spans="1:26" x14ac:dyDescent="0.25">
      <c r="A526" s="169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1"/>
      <c r="P526" s="115"/>
      <c r="U526" s="20"/>
    </row>
    <row r="527" spans="1:26" ht="15.75" thickBot="1" x14ac:dyDescent="0.3">
      <c r="A527" s="172"/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4"/>
      <c r="P527" s="115"/>
      <c r="U527" s="20"/>
    </row>
    <row r="528" spans="1:26" ht="15.75" thickTop="1" x14ac:dyDescent="0.25">
      <c r="K528" s="20"/>
      <c r="U528" s="20"/>
    </row>
    <row r="531" spans="1:38" ht="26.25" x14ac:dyDescent="0.4">
      <c r="A531" s="23"/>
      <c r="B531" s="24" t="s">
        <v>118</v>
      </c>
      <c r="C531" s="25"/>
      <c r="D531" s="25"/>
      <c r="E531" s="25"/>
      <c r="F531" s="26"/>
      <c r="G531" s="25"/>
      <c r="H531" s="26"/>
      <c r="I531" s="27"/>
      <c r="J531" s="26"/>
      <c r="K531" s="27"/>
      <c r="L531" s="26"/>
      <c r="M531" s="27"/>
      <c r="N531" s="26"/>
      <c r="O531" s="25"/>
      <c r="P531" s="26"/>
      <c r="Q531" s="25"/>
      <c r="R531" s="26"/>
      <c r="S531" s="27"/>
      <c r="T531" s="26"/>
      <c r="U531" s="25"/>
      <c r="V531" s="26"/>
      <c r="W531" s="26"/>
      <c r="X531" s="27"/>
      <c r="Y531" s="26"/>
      <c r="Z531" s="26"/>
      <c r="AA531" s="27"/>
      <c r="AB531" s="25"/>
      <c r="AC531" s="25"/>
      <c r="AD531" s="25"/>
      <c r="AE531" s="25"/>
      <c r="AF531" s="25"/>
      <c r="AG531" s="27"/>
      <c r="AH531" s="25"/>
      <c r="AI531" s="25"/>
      <c r="AJ531" s="25"/>
      <c r="AK531" s="25"/>
      <c r="AL531" s="25"/>
    </row>
    <row r="532" spans="1:38" ht="15.75" thickBot="1" x14ac:dyDescent="0.3"/>
    <row r="533" spans="1:38" ht="52.5" customHeight="1" thickBot="1" x14ac:dyDescent="0.3">
      <c r="A533" s="146" t="s">
        <v>7</v>
      </c>
      <c r="B533" s="147"/>
      <c r="C533" s="150" t="s">
        <v>85</v>
      </c>
      <c r="D533" s="151"/>
      <c r="E533" s="152" t="s">
        <v>0</v>
      </c>
      <c r="F533" s="153"/>
      <c r="G533" s="154" t="s">
        <v>1</v>
      </c>
      <c r="H533" s="154"/>
      <c r="I533" s="154"/>
      <c r="J533" s="154"/>
      <c r="K533" s="154"/>
      <c r="L533" s="155"/>
      <c r="M533" s="156" t="s">
        <v>86</v>
      </c>
      <c r="N533" s="157"/>
      <c r="O533" s="157"/>
      <c r="P533" s="158"/>
      <c r="Q533" s="116" t="s">
        <v>87</v>
      </c>
      <c r="R533" s="159"/>
      <c r="S533" s="159"/>
      <c r="T533" s="159"/>
      <c r="U533" s="159"/>
      <c r="V533" s="117"/>
      <c r="W533" s="130" t="s">
        <v>88</v>
      </c>
      <c r="X533" s="131"/>
      <c r="Y533" s="122"/>
    </row>
    <row r="534" spans="1:38" ht="52.5" customHeight="1" thickBot="1" x14ac:dyDescent="0.3">
      <c r="A534" s="148"/>
      <c r="B534" s="149"/>
      <c r="C534" s="132" t="s">
        <v>89</v>
      </c>
      <c r="D534" s="134" t="s">
        <v>90</v>
      </c>
      <c r="E534" s="136" t="s">
        <v>10</v>
      </c>
      <c r="F534" s="136" t="s">
        <v>11</v>
      </c>
      <c r="G534" s="138" t="s">
        <v>12</v>
      </c>
      <c r="H534" s="140" t="s">
        <v>13</v>
      </c>
      <c r="I534" s="140" t="s">
        <v>14</v>
      </c>
      <c r="J534" s="142" t="s">
        <v>15</v>
      </c>
      <c r="K534" s="144" t="s">
        <v>2</v>
      </c>
      <c r="L534" s="145"/>
      <c r="M534" s="160" t="s">
        <v>91</v>
      </c>
      <c r="N534" s="161"/>
      <c r="O534" s="160" t="s">
        <v>92</v>
      </c>
      <c r="P534" s="161"/>
      <c r="Q534" s="162" t="s">
        <v>93</v>
      </c>
      <c r="R534" s="163"/>
      <c r="S534" s="159" t="s">
        <v>94</v>
      </c>
      <c r="T534" s="117"/>
      <c r="U534" s="116" t="s">
        <v>2</v>
      </c>
      <c r="V534" s="117"/>
      <c r="W534" s="118" t="s">
        <v>95</v>
      </c>
      <c r="X534" s="120" t="s">
        <v>96</v>
      </c>
      <c r="Y534" s="122" t="s">
        <v>97</v>
      </c>
    </row>
    <row r="535" spans="1:38" ht="139.5" customHeight="1" thickBot="1" x14ac:dyDescent="0.3">
      <c r="A535" s="148"/>
      <c r="B535" s="149"/>
      <c r="C535" s="133"/>
      <c r="D535" s="135"/>
      <c r="E535" s="137"/>
      <c r="F535" s="137"/>
      <c r="G535" s="139"/>
      <c r="H535" s="141"/>
      <c r="I535" s="141"/>
      <c r="J535" s="143"/>
      <c r="K535" s="28" t="s">
        <v>16</v>
      </c>
      <c r="L535" s="29" t="s">
        <v>17</v>
      </c>
      <c r="M535" s="30" t="s">
        <v>18</v>
      </c>
      <c r="N535" s="31" t="s">
        <v>19</v>
      </c>
      <c r="O535" s="30" t="s">
        <v>20</v>
      </c>
      <c r="P535" s="31" t="s">
        <v>21</v>
      </c>
      <c r="Q535" s="32" t="s">
        <v>12</v>
      </c>
      <c r="R535" s="33" t="s">
        <v>13</v>
      </c>
      <c r="S535" s="34" t="s">
        <v>22</v>
      </c>
      <c r="T535" s="35" t="s">
        <v>23</v>
      </c>
      <c r="U535" s="36" t="s">
        <v>24</v>
      </c>
      <c r="V535" s="37" t="s">
        <v>25</v>
      </c>
      <c r="W535" s="119"/>
      <c r="X535" s="121"/>
      <c r="Y535" s="123"/>
    </row>
    <row r="536" spans="1:38" ht="38.25" customHeight="1" thickBot="1" x14ac:dyDescent="0.3">
      <c r="A536" s="124">
        <v>1</v>
      </c>
      <c r="B536" s="125"/>
      <c r="C536" s="38">
        <v>2</v>
      </c>
      <c r="D536" s="39">
        <v>3</v>
      </c>
      <c r="E536" s="40">
        <v>4</v>
      </c>
      <c r="F536" s="41">
        <v>5</v>
      </c>
      <c r="G536" s="42">
        <v>6</v>
      </c>
      <c r="H536" s="43">
        <v>7</v>
      </c>
      <c r="I536" s="43">
        <v>8</v>
      </c>
      <c r="J536" s="43">
        <v>9</v>
      </c>
      <c r="K536" s="43">
        <v>10</v>
      </c>
      <c r="L536" s="43">
        <v>11</v>
      </c>
      <c r="M536" s="44">
        <v>12</v>
      </c>
      <c r="N536" s="44">
        <v>13</v>
      </c>
      <c r="O536" s="44">
        <v>14</v>
      </c>
      <c r="P536" s="44">
        <v>15</v>
      </c>
      <c r="Q536" s="45">
        <v>16</v>
      </c>
      <c r="R536" s="45">
        <v>17</v>
      </c>
      <c r="S536" s="45">
        <v>18</v>
      </c>
      <c r="T536" s="45">
        <v>19</v>
      </c>
      <c r="U536" s="45">
        <v>20</v>
      </c>
      <c r="V536" s="45">
        <v>21</v>
      </c>
      <c r="W536" s="46">
        <v>22</v>
      </c>
      <c r="X536" s="46">
        <v>23</v>
      </c>
      <c r="Y536" s="47">
        <v>24</v>
      </c>
    </row>
    <row r="537" spans="1:38" ht="108.75" customHeight="1" x14ac:dyDescent="0.25">
      <c r="A537" s="48">
        <v>1</v>
      </c>
      <c r="B537" s="49" t="s">
        <v>98</v>
      </c>
      <c r="C537" s="126">
        <f>L550</f>
        <v>141000</v>
      </c>
      <c r="D537" s="128">
        <f>C537-V550</f>
        <v>141000</v>
      </c>
      <c r="E537" s="50"/>
      <c r="F537" s="51"/>
      <c r="G537" s="52"/>
      <c r="H537" s="53"/>
      <c r="I537" s="52"/>
      <c r="J537" s="54"/>
      <c r="K537" s="55">
        <f>G537+I537</f>
        <v>0</v>
      </c>
      <c r="L537" s="56">
        <f>H537+J537</f>
        <v>0</v>
      </c>
      <c r="M537" s="57"/>
      <c r="N537" s="58"/>
      <c r="O537" s="57"/>
      <c r="P537" s="58"/>
      <c r="Q537" s="59"/>
      <c r="R537" s="60"/>
      <c r="S537" s="59"/>
      <c r="T537" s="60"/>
      <c r="U537" s="55">
        <f>Q537+S537</f>
        <v>0</v>
      </c>
      <c r="V537" s="61">
        <f>R537+T537</f>
        <v>0</v>
      </c>
      <c r="W537" s="62">
        <f>IFERROR(R537/H537,0)</f>
        <v>0</v>
      </c>
      <c r="X537" s="63">
        <f>IFERROR((T537+P537)/J537,0)</f>
        <v>0</v>
      </c>
      <c r="Y537" s="64">
        <f>IFERROR((V537+P537)/L537,0)</f>
        <v>0</v>
      </c>
      <c r="Z537" s="65"/>
    </row>
    <row r="538" spans="1:38" ht="87" customHeight="1" x14ac:dyDescent="0.25">
      <c r="A538" s="66">
        <v>2</v>
      </c>
      <c r="B538" s="67" t="s">
        <v>44</v>
      </c>
      <c r="C538" s="126"/>
      <c r="D538" s="128"/>
      <c r="E538" s="68"/>
      <c r="F538" s="69"/>
      <c r="G538" s="70"/>
      <c r="H538" s="71"/>
      <c r="I538" s="70"/>
      <c r="J538" s="72"/>
      <c r="K538" s="55">
        <f t="shared" ref="K538:L549" si="96">G538+I538</f>
        <v>0</v>
      </c>
      <c r="L538" s="56">
        <f t="shared" si="96"/>
        <v>0</v>
      </c>
      <c r="M538" s="73"/>
      <c r="N538" s="74"/>
      <c r="O538" s="73"/>
      <c r="P538" s="74"/>
      <c r="Q538" s="75"/>
      <c r="R538" s="76"/>
      <c r="S538" s="75"/>
      <c r="T538" s="76"/>
      <c r="U538" s="55">
        <f t="shared" ref="U538:V549" si="97">Q538+S538</f>
        <v>0</v>
      </c>
      <c r="V538" s="61">
        <f>R538+T538</f>
        <v>0</v>
      </c>
      <c r="W538" s="62">
        <f t="shared" ref="W538:W549" si="98">IFERROR(R538/H538,0)</f>
        <v>0</v>
      </c>
      <c r="X538" s="63">
        <f t="shared" ref="X538:X550" si="99">IFERROR((T538+P538)/J538,0)</f>
        <v>0</v>
      </c>
      <c r="Y538" s="64">
        <f t="shared" ref="Y538:Y550" si="100">IFERROR((V538+P538)/L538,0)</f>
        <v>0</v>
      </c>
      <c r="Z538" s="65"/>
    </row>
    <row r="539" spans="1:38" ht="85.5" customHeight="1" x14ac:dyDescent="0.25">
      <c r="A539" s="66">
        <v>3</v>
      </c>
      <c r="B539" s="67" t="s">
        <v>35</v>
      </c>
      <c r="C539" s="126"/>
      <c r="D539" s="128"/>
      <c r="E539" s="68"/>
      <c r="F539" s="69"/>
      <c r="G539" s="70"/>
      <c r="H539" s="71"/>
      <c r="I539" s="70"/>
      <c r="J539" s="72"/>
      <c r="K539" s="55">
        <f t="shared" si="96"/>
        <v>0</v>
      </c>
      <c r="L539" s="56">
        <f t="shared" si="96"/>
        <v>0</v>
      </c>
      <c r="M539" s="73"/>
      <c r="N539" s="74"/>
      <c r="O539" s="73"/>
      <c r="P539" s="74"/>
      <c r="Q539" s="75"/>
      <c r="R539" s="76"/>
      <c r="S539" s="75"/>
      <c r="T539" s="76"/>
      <c r="U539" s="55">
        <f t="shared" si="97"/>
        <v>0</v>
      </c>
      <c r="V539" s="61">
        <f t="shared" si="97"/>
        <v>0</v>
      </c>
      <c r="W539" s="62">
        <f t="shared" si="98"/>
        <v>0</v>
      </c>
      <c r="X539" s="63">
        <f t="shared" si="99"/>
        <v>0</v>
      </c>
      <c r="Y539" s="64">
        <f t="shared" si="100"/>
        <v>0</v>
      </c>
      <c r="Z539" s="65"/>
    </row>
    <row r="540" spans="1:38" ht="137.25" customHeight="1" x14ac:dyDescent="0.25">
      <c r="A540" s="66">
        <v>4</v>
      </c>
      <c r="B540" s="67" t="s">
        <v>37</v>
      </c>
      <c r="C540" s="126"/>
      <c r="D540" s="128"/>
      <c r="E540" s="68"/>
      <c r="F540" s="69"/>
      <c r="G540" s="70"/>
      <c r="H540" s="71"/>
      <c r="I540" s="70"/>
      <c r="J540" s="72"/>
      <c r="K540" s="55">
        <f t="shared" si="96"/>
        <v>0</v>
      </c>
      <c r="L540" s="56">
        <f t="shared" si="96"/>
        <v>0</v>
      </c>
      <c r="M540" s="73"/>
      <c r="N540" s="74"/>
      <c r="O540" s="73"/>
      <c r="P540" s="74"/>
      <c r="Q540" s="75"/>
      <c r="R540" s="76"/>
      <c r="S540" s="75"/>
      <c r="T540" s="76"/>
      <c r="U540" s="55">
        <f t="shared" si="97"/>
        <v>0</v>
      </c>
      <c r="V540" s="61">
        <f t="shared" si="97"/>
        <v>0</v>
      </c>
      <c r="W540" s="62">
        <f t="shared" si="98"/>
        <v>0</v>
      </c>
      <c r="X540" s="63">
        <f t="shared" si="99"/>
        <v>0</v>
      </c>
      <c r="Y540" s="64">
        <f t="shared" si="100"/>
        <v>0</v>
      </c>
      <c r="Z540" s="65"/>
    </row>
    <row r="541" spans="1:38" ht="171.75" customHeight="1" x14ac:dyDescent="0.25">
      <c r="A541" s="66">
        <v>5</v>
      </c>
      <c r="B541" s="67" t="s">
        <v>63</v>
      </c>
      <c r="C541" s="126"/>
      <c r="D541" s="128"/>
      <c r="E541" s="68"/>
      <c r="F541" s="69"/>
      <c r="G541" s="70"/>
      <c r="H541" s="71"/>
      <c r="I541" s="70"/>
      <c r="J541" s="72"/>
      <c r="K541" s="55">
        <f t="shared" si="96"/>
        <v>0</v>
      </c>
      <c r="L541" s="56">
        <f t="shared" si="96"/>
        <v>0</v>
      </c>
      <c r="M541" s="73"/>
      <c r="N541" s="74"/>
      <c r="O541" s="73"/>
      <c r="P541" s="74"/>
      <c r="Q541" s="75"/>
      <c r="R541" s="76"/>
      <c r="S541" s="75"/>
      <c r="T541" s="76"/>
      <c r="U541" s="55">
        <f t="shared" si="97"/>
        <v>0</v>
      </c>
      <c r="V541" s="61">
        <f t="shared" si="97"/>
        <v>0</v>
      </c>
      <c r="W541" s="62">
        <f t="shared" si="98"/>
        <v>0</v>
      </c>
      <c r="X541" s="63">
        <f t="shared" si="99"/>
        <v>0</v>
      </c>
      <c r="Y541" s="64">
        <f t="shared" si="100"/>
        <v>0</v>
      </c>
      <c r="Z541" s="65"/>
    </row>
    <row r="542" spans="1:38" ht="116.25" customHeight="1" x14ac:dyDescent="0.25">
      <c r="A542" s="66">
        <v>6</v>
      </c>
      <c r="B542" s="67" t="s">
        <v>26</v>
      </c>
      <c r="C542" s="126"/>
      <c r="D542" s="128"/>
      <c r="E542" s="68"/>
      <c r="F542" s="69"/>
      <c r="G542" s="70"/>
      <c r="H542" s="71"/>
      <c r="I542" s="70"/>
      <c r="J542" s="72"/>
      <c r="K542" s="55">
        <f t="shared" si="96"/>
        <v>0</v>
      </c>
      <c r="L542" s="56">
        <f t="shared" si="96"/>
        <v>0</v>
      </c>
      <c r="M542" s="73"/>
      <c r="N542" s="74"/>
      <c r="O542" s="73"/>
      <c r="P542" s="74"/>
      <c r="Q542" s="75"/>
      <c r="R542" s="76"/>
      <c r="S542" s="75"/>
      <c r="T542" s="76"/>
      <c r="U542" s="55">
        <f t="shared" si="97"/>
        <v>0</v>
      </c>
      <c r="V542" s="61">
        <f t="shared" si="97"/>
        <v>0</v>
      </c>
      <c r="W542" s="62">
        <f t="shared" si="98"/>
        <v>0</v>
      </c>
      <c r="X542" s="63">
        <f t="shared" si="99"/>
        <v>0</v>
      </c>
      <c r="Y542" s="64">
        <f t="shared" si="100"/>
        <v>0</v>
      </c>
      <c r="Z542" s="65"/>
    </row>
    <row r="543" spans="1:38" ht="65.25" customHeight="1" x14ac:dyDescent="0.25">
      <c r="A543" s="66">
        <v>7</v>
      </c>
      <c r="B543" s="67" t="s">
        <v>46</v>
      </c>
      <c r="C543" s="126"/>
      <c r="D543" s="128"/>
      <c r="E543" s="68"/>
      <c r="F543" s="69"/>
      <c r="G543" s="70"/>
      <c r="H543" s="71"/>
      <c r="I543" s="70"/>
      <c r="J543" s="72"/>
      <c r="K543" s="55">
        <f t="shared" si="96"/>
        <v>0</v>
      </c>
      <c r="L543" s="56">
        <f t="shared" si="96"/>
        <v>0</v>
      </c>
      <c r="M543" s="73"/>
      <c r="N543" s="74"/>
      <c r="O543" s="73"/>
      <c r="P543" s="74"/>
      <c r="Q543" s="75"/>
      <c r="R543" s="76"/>
      <c r="S543" s="75"/>
      <c r="T543" s="76"/>
      <c r="U543" s="55">
        <f t="shared" si="97"/>
        <v>0</v>
      </c>
      <c r="V543" s="61">
        <f t="shared" si="97"/>
        <v>0</v>
      </c>
      <c r="W543" s="62">
        <f t="shared" si="98"/>
        <v>0</v>
      </c>
      <c r="X543" s="63">
        <f t="shared" si="99"/>
        <v>0</v>
      </c>
      <c r="Y543" s="64">
        <f t="shared" si="100"/>
        <v>0</v>
      </c>
      <c r="Z543" s="65"/>
    </row>
    <row r="544" spans="1:38" ht="59.25" customHeight="1" x14ac:dyDescent="0.25">
      <c r="A544" s="66">
        <v>8</v>
      </c>
      <c r="B544" s="67" t="s">
        <v>99</v>
      </c>
      <c r="C544" s="126"/>
      <c r="D544" s="128"/>
      <c r="E544" s="68"/>
      <c r="F544" s="69"/>
      <c r="G544" s="70"/>
      <c r="H544" s="71"/>
      <c r="I544" s="70">
        <v>1</v>
      </c>
      <c r="J544" s="72">
        <v>141000</v>
      </c>
      <c r="K544" s="55">
        <f t="shared" si="96"/>
        <v>1</v>
      </c>
      <c r="L544" s="56">
        <f t="shared" si="96"/>
        <v>141000</v>
      </c>
      <c r="M544" s="73"/>
      <c r="N544" s="74"/>
      <c r="O544" s="73">
        <v>0</v>
      </c>
      <c r="P544" s="74">
        <v>0</v>
      </c>
      <c r="Q544" s="75"/>
      <c r="R544" s="76"/>
      <c r="S544" s="75">
        <v>0</v>
      </c>
      <c r="T544" s="76">
        <v>0</v>
      </c>
      <c r="U544" s="55">
        <f t="shared" si="97"/>
        <v>0</v>
      </c>
      <c r="V544" s="61">
        <f t="shared" si="97"/>
        <v>0</v>
      </c>
      <c r="W544" s="62">
        <f t="shared" si="98"/>
        <v>0</v>
      </c>
      <c r="X544" s="63">
        <f t="shared" si="99"/>
        <v>0</v>
      </c>
      <c r="Y544" s="64">
        <f t="shared" si="100"/>
        <v>0</v>
      </c>
      <c r="Z544" s="65"/>
    </row>
    <row r="545" spans="1:26" ht="71.25" customHeight="1" x14ac:dyDescent="0.25">
      <c r="A545" s="66">
        <v>9</v>
      </c>
      <c r="B545" s="67" t="s">
        <v>29</v>
      </c>
      <c r="C545" s="126"/>
      <c r="D545" s="128"/>
      <c r="E545" s="68"/>
      <c r="F545" s="69"/>
      <c r="G545" s="70"/>
      <c r="H545" s="71"/>
      <c r="I545" s="70"/>
      <c r="J545" s="72"/>
      <c r="K545" s="55">
        <f t="shared" si="96"/>
        <v>0</v>
      </c>
      <c r="L545" s="56">
        <f t="shared" si="96"/>
        <v>0</v>
      </c>
      <c r="M545" s="73"/>
      <c r="N545" s="74"/>
      <c r="O545" s="73"/>
      <c r="P545" s="74"/>
      <c r="Q545" s="75"/>
      <c r="R545" s="76"/>
      <c r="S545" s="75"/>
      <c r="T545" s="76"/>
      <c r="U545" s="55">
        <f t="shared" si="97"/>
        <v>0</v>
      </c>
      <c r="V545" s="61">
        <f t="shared" si="97"/>
        <v>0</v>
      </c>
      <c r="W545" s="62">
        <f t="shared" si="98"/>
        <v>0</v>
      </c>
      <c r="X545" s="63">
        <f t="shared" si="99"/>
        <v>0</v>
      </c>
      <c r="Y545" s="64">
        <f t="shared" si="100"/>
        <v>0</v>
      </c>
      <c r="Z545" s="65"/>
    </row>
    <row r="546" spans="1:26" ht="92.25" customHeight="1" x14ac:dyDescent="0.25">
      <c r="A546" s="66">
        <v>10</v>
      </c>
      <c r="B546" s="67" t="s">
        <v>30</v>
      </c>
      <c r="C546" s="126"/>
      <c r="D546" s="128"/>
      <c r="E546" s="68"/>
      <c r="F546" s="69"/>
      <c r="G546" s="70"/>
      <c r="H546" s="71"/>
      <c r="I546" s="70"/>
      <c r="J546" s="72"/>
      <c r="K546" s="55">
        <f t="shared" si="96"/>
        <v>0</v>
      </c>
      <c r="L546" s="56">
        <f t="shared" si="96"/>
        <v>0</v>
      </c>
      <c r="M546" s="73"/>
      <c r="N546" s="74"/>
      <c r="O546" s="73"/>
      <c r="P546" s="74"/>
      <c r="Q546" s="75"/>
      <c r="R546" s="76"/>
      <c r="S546" s="75"/>
      <c r="T546" s="76"/>
      <c r="U546" s="55">
        <f t="shared" si="97"/>
        <v>0</v>
      </c>
      <c r="V546" s="61">
        <f t="shared" si="97"/>
        <v>0</v>
      </c>
      <c r="W546" s="62">
        <f t="shared" si="98"/>
        <v>0</v>
      </c>
      <c r="X546" s="63">
        <f t="shared" si="99"/>
        <v>0</v>
      </c>
      <c r="Y546" s="64">
        <f t="shared" si="100"/>
        <v>0</v>
      </c>
      <c r="Z546" s="65"/>
    </row>
    <row r="547" spans="1:26" ht="153.75" customHeight="1" x14ac:dyDescent="0.25">
      <c r="A547" s="66">
        <v>11</v>
      </c>
      <c r="B547" s="67" t="s">
        <v>31</v>
      </c>
      <c r="C547" s="126"/>
      <c r="D547" s="128"/>
      <c r="E547" s="68"/>
      <c r="F547" s="69"/>
      <c r="G547" s="70"/>
      <c r="H547" s="71"/>
      <c r="I547" s="70"/>
      <c r="J547" s="72"/>
      <c r="K547" s="55">
        <f t="shared" si="96"/>
        <v>0</v>
      </c>
      <c r="L547" s="56">
        <f t="shared" si="96"/>
        <v>0</v>
      </c>
      <c r="M547" s="73"/>
      <c r="N547" s="74"/>
      <c r="O547" s="73"/>
      <c r="P547" s="74"/>
      <c r="Q547" s="75"/>
      <c r="R547" s="76"/>
      <c r="S547" s="75"/>
      <c r="T547" s="76"/>
      <c r="U547" s="55">
        <f t="shared" si="97"/>
        <v>0</v>
      </c>
      <c r="V547" s="61">
        <f t="shared" si="97"/>
        <v>0</v>
      </c>
      <c r="W547" s="62">
        <f t="shared" si="98"/>
        <v>0</v>
      </c>
      <c r="X547" s="63">
        <f t="shared" si="99"/>
        <v>0</v>
      </c>
      <c r="Y547" s="64">
        <f t="shared" si="100"/>
        <v>0</v>
      </c>
      <c r="Z547" s="65"/>
    </row>
    <row r="548" spans="1:26" ht="87" customHeight="1" x14ac:dyDescent="0.25">
      <c r="A548" s="66">
        <v>12</v>
      </c>
      <c r="B548" s="67" t="s">
        <v>40</v>
      </c>
      <c r="C548" s="126"/>
      <c r="D548" s="128"/>
      <c r="E548" s="68"/>
      <c r="F548" s="69"/>
      <c r="G548" s="70"/>
      <c r="H548" s="71"/>
      <c r="I548" s="70"/>
      <c r="J548" s="72"/>
      <c r="K548" s="55">
        <f t="shared" si="96"/>
        <v>0</v>
      </c>
      <c r="L548" s="56">
        <f t="shared" si="96"/>
        <v>0</v>
      </c>
      <c r="M548" s="73"/>
      <c r="N548" s="74"/>
      <c r="O548" s="73"/>
      <c r="P548" s="74"/>
      <c r="Q548" s="75"/>
      <c r="R548" s="76"/>
      <c r="S548" s="75"/>
      <c r="T548" s="76"/>
      <c r="U548" s="55">
        <f t="shared" si="97"/>
        <v>0</v>
      </c>
      <c r="V548" s="61">
        <f t="shared" si="97"/>
        <v>0</v>
      </c>
      <c r="W548" s="62">
        <f t="shared" si="98"/>
        <v>0</v>
      </c>
      <c r="X548" s="63">
        <f t="shared" si="99"/>
        <v>0</v>
      </c>
      <c r="Y548" s="64">
        <f t="shared" si="100"/>
        <v>0</v>
      </c>
      <c r="Z548" s="65"/>
    </row>
    <row r="549" spans="1:26" ht="62.25" customHeight="1" thickBot="1" x14ac:dyDescent="0.3">
      <c r="A549" s="77">
        <v>13</v>
      </c>
      <c r="B549" s="78" t="s">
        <v>32</v>
      </c>
      <c r="C549" s="127"/>
      <c r="D549" s="129"/>
      <c r="E549" s="79"/>
      <c r="F549" s="80"/>
      <c r="G549" s="81"/>
      <c r="H549" s="82"/>
      <c r="I549" s="81"/>
      <c r="J549" s="83"/>
      <c r="K549" s="84">
        <f t="shared" si="96"/>
        <v>0</v>
      </c>
      <c r="L549" s="85">
        <f t="shared" si="96"/>
        <v>0</v>
      </c>
      <c r="M549" s="86"/>
      <c r="N549" s="87"/>
      <c r="O549" s="86"/>
      <c r="P549" s="87"/>
      <c r="Q549" s="88"/>
      <c r="R549" s="89"/>
      <c r="S549" s="88"/>
      <c r="T549" s="89"/>
      <c r="U549" s="55">
        <f t="shared" si="97"/>
        <v>0</v>
      </c>
      <c r="V549" s="61">
        <f t="shared" si="97"/>
        <v>0</v>
      </c>
      <c r="W549" s="62">
        <f t="shared" si="98"/>
        <v>0</v>
      </c>
      <c r="X549" s="63">
        <f t="shared" si="99"/>
        <v>0</v>
      </c>
      <c r="Y549" s="64">
        <f t="shared" si="100"/>
        <v>0</v>
      </c>
      <c r="Z549" s="65"/>
    </row>
    <row r="550" spans="1:26" ht="29.25" customHeight="1" thickBot="1" x14ac:dyDescent="0.3">
      <c r="A550" s="164" t="s">
        <v>100</v>
      </c>
      <c r="B550" s="165"/>
      <c r="C550" s="90">
        <f>C537</f>
        <v>141000</v>
      </c>
      <c r="D550" s="90">
        <f>D537</f>
        <v>141000</v>
      </c>
      <c r="E550" s="91">
        <f>SUM(E537:E549)</f>
        <v>0</v>
      </c>
      <c r="F550" s="92">
        <f>SUM(F537:F549)</f>
        <v>0</v>
      </c>
      <c r="G550" s="91">
        <f>SUM(G537:G549)</f>
        <v>0</v>
      </c>
      <c r="H550" s="92">
        <f>SUM(H537:H549)</f>
        <v>0</v>
      </c>
      <c r="I550" s="91">
        <f t="shared" ref="I550:V550" si="101">SUM(I537:I549)</f>
        <v>1</v>
      </c>
      <c r="J550" s="92">
        <f t="shared" si="101"/>
        <v>141000</v>
      </c>
      <c r="K550" s="91">
        <f t="shared" si="101"/>
        <v>1</v>
      </c>
      <c r="L550" s="92">
        <f t="shared" si="101"/>
        <v>141000</v>
      </c>
      <c r="M550" s="91">
        <f t="shared" si="101"/>
        <v>0</v>
      </c>
      <c r="N550" s="93">
        <f t="shared" si="101"/>
        <v>0</v>
      </c>
      <c r="O550" s="94">
        <f t="shared" si="101"/>
        <v>0</v>
      </c>
      <c r="P550" s="95">
        <f t="shared" si="101"/>
        <v>0</v>
      </c>
      <c r="Q550" s="94">
        <f t="shared" si="101"/>
        <v>0</v>
      </c>
      <c r="R550" s="96">
        <f t="shared" si="101"/>
        <v>0</v>
      </c>
      <c r="S550" s="94">
        <f t="shared" si="101"/>
        <v>0</v>
      </c>
      <c r="T550" s="96">
        <f t="shared" si="101"/>
        <v>0</v>
      </c>
      <c r="U550" s="94">
        <f t="shared" si="101"/>
        <v>0</v>
      </c>
      <c r="V550" s="96">
        <f t="shared" si="101"/>
        <v>0</v>
      </c>
      <c r="W550" s="97">
        <f>IFERROR(R550/H550,0)</f>
        <v>0</v>
      </c>
      <c r="X550" s="98">
        <f t="shared" si="99"/>
        <v>0</v>
      </c>
      <c r="Y550" s="98">
        <f t="shared" si="100"/>
        <v>0</v>
      </c>
    </row>
    <row r="551" spans="1:26" ht="29.25" customHeight="1" thickBot="1" x14ac:dyDescent="0.45">
      <c r="A551" s="99"/>
      <c r="B551" s="99"/>
      <c r="C551" s="100"/>
      <c r="D551" s="100"/>
      <c r="E551" s="101"/>
      <c r="F551" s="100"/>
      <c r="G551" s="101"/>
      <c r="H551" s="102"/>
      <c r="I551" s="103"/>
      <c r="J551" s="102"/>
      <c r="K551" s="104"/>
      <c r="L551" s="102"/>
      <c r="M551" s="103"/>
      <c r="N551" s="102"/>
      <c r="O551" s="103"/>
      <c r="P551" s="102"/>
      <c r="Q551" s="103"/>
      <c r="R551" s="102"/>
      <c r="S551" s="103"/>
      <c r="T551" s="105" t="s">
        <v>101</v>
      </c>
      <c r="U551" s="106">
        <v>4.1475999999999997</v>
      </c>
      <c r="V551" s="107">
        <f>V550/U551</f>
        <v>0</v>
      </c>
      <c r="W551" s="108"/>
      <c r="X551" s="108"/>
      <c r="Y551" s="109"/>
    </row>
    <row r="552" spans="1:26" ht="15.75" thickTop="1" x14ac:dyDescent="0.25">
      <c r="A552" s="166" t="s">
        <v>102</v>
      </c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8"/>
      <c r="P552" s="115"/>
      <c r="U552" s="20"/>
    </row>
    <row r="553" spans="1:26" ht="18.75" x14ac:dyDescent="0.3">
      <c r="A553" s="169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1"/>
      <c r="P553" s="115"/>
      <c r="T553" s="110"/>
      <c r="U553" s="20"/>
    </row>
    <row r="554" spans="1:26" ht="15.75" x14ac:dyDescent="0.25">
      <c r="A554" s="169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1"/>
      <c r="P554" s="115"/>
      <c r="S554" s="111"/>
      <c r="T554" s="112"/>
      <c r="U554" s="20"/>
    </row>
    <row r="555" spans="1:26" ht="15.75" x14ac:dyDescent="0.25">
      <c r="A555" s="169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1"/>
      <c r="P555" s="115"/>
      <c r="S555" s="111"/>
      <c r="T555" s="113"/>
      <c r="U555" s="20"/>
    </row>
    <row r="556" spans="1:26" ht="15.75" x14ac:dyDescent="0.25">
      <c r="A556" s="169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1"/>
      <c r="P556" s="115"/>
      <c r="S556" s="111"/>
      <c r="T556" s="113"/>
      <c r="U556" s="20"/>
    </row>
    <row r="557" spans="1:26" ht="15.75" x14ac:dyDescent="0.25">
      <c r="A557" s="169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1"/>
      <c r="P557" s="115"/>
      <c r="S557" s="111"/>
      <c r="T557" s="113"/>
      <c r="U557" s="20"/>
    </row>
    <row r="558" spans="1:26" ht="15.75" x14ac:dyDescent="0.25">
      <c r="A558" s="169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1"/>
      <c r="P558" s="115"/>
      <c r="S558" s="111"/>
      <c r="T558" s="114"/>
      <c r="U558" s="20"/>
    </row>
    <row r="559" spans="1:26" x14ac:dyDescent="0.25">
      <c r="A559" s="169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1"/>
      <c r="P559" s="115"/>
      <c r="U559" s="20"/>
    </row>
    <row r="560" spans="1:26" ht="15.75" thickBot="1" x14ac:dyDescent="0.3">
      <c r="A560" s="172"/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4"/>
      <c r="P560" s="115"/>
      <c r="U560" s="20"/>
    </row>
    <row r="561" spans="1:38" ht="15.75" thickTop="1" x14ac:dyDescent="0.25">
      <c r="K561" s="20"/>
      <c r="U561" s="20"/>
    </row>
    <row r="564" spans="1:38" ht="26.25" x14ac:dyDescent="0.4">
      <c r="A564" s="23"/>
      <c r="B564" s="24" t="s">
        <v>119</v>
      </c>
      <c r="C564" s="25"/>
      <c r="D564" s="25"/>
      <c r="E564" s="25"/>
      <c r="F564" s="26"/>
      <c r="G564" s="25"/>
      <c r="H564" s="26"/>
      <c r="I564" s="27"/>
      <c r="J564" s="26"/>
      <c r="K564" s="27"/>
      <c r="L564" s="26"/>
      <c r="M564" s="27"/>
      <c r="N564" s="26"/>
      <c r="O564" s="25"/>
      <c r="P564" s="26"/>
      <c r="Q564" s="25"/>
      <c r="R564" s="26"/>
      <c r="S564" s="27"/>
      <c r="T564" s="26"/>
      <c r="U564" s="25"/>
      <c r="V564" s="26"/>
      <c r="W564" s="26"/>
      <c r="X564" s="27"/>
      <c r="Y564" s="26"/>
      <c r="Z564" s="26"/>
      <c r="AA564" s="27"/>
      <c r="AB564" s="25"/>
      <c r="AC564" s="25"/>
      <c r="AD564" s="25"/>
      <c r="AE564" s="25"/>
      <c r="AF564" s="25"/>
      <c r="AG564" s="27"/>
      <c r="AH564" s="25"/>
      <c r="AI564" s="25"/>
      <c r="AJ564" s="25"/>
      <c r="AK564" s="25"/>
      <c r="AL564" s="25"/>
    </row>
    <row r="565" spans="1:38" ht="15.75" thickBot="1" x14ac:dyDescent="0.3"/>
    <row r="566" spans="1:38" ht="52.5" customHeight="1" thickBot="1" x14ac:dyDescent="0.3">
      <c r="A566" s="146" t="s">
        <v>7</v>
      </c>
      <c r="B566" s="147"/>
      <c r="C566" s="150" t="s">
        <v>85</v>
      </c>
      <c r="D566" s="151"/>
      <c r="E566" s="152" t="s">
        <v>0</v>
      </c>
      <c r="F566" s="153"/>
      <c r="G566" s="154" t="s">
        <v>1</v>
      </c>
      <c r="H566" s="154"/>
      <c r="I566" s="154"/>
      <c r="J566" s="154"/>
      <c r="K566" s="154"/>
      <c r="L566" s="155"/>
      <c r="M566" s="156" t="s">
        <v>86</v>
      </c>
      <c r="N566" s="157"/>
      <c r="O566" s="157"/>
      <c r="P566" s="158"/>
      <c r="Q566" s="116" t="s">
        <v>87</v>
      </c>
      <c r="R566" s="159"/>
      <c r="S566" s="159"/>
      <c r="T566" s="159"/>
      <c r="U566" s="159"/>
      <c r="V566" s="117"/>
      <c r="W566" s="130" t="s">
        <v>88</v>
      </c>
      <c r="X566" s="131"/>
      <c r="Y566" s="122"/>
    </row>
    <row r="567" spans="1:38" ht="52.5" customHeight="1" thickBot="1" x14ac:dyDescent="0.3">
      <c r="A567" s="148"/>
      <c r="B567" s="149"/>
      <c r="C567" s="132" t="s">
        <v>89</v>
      </c>
      <c r="D567" s="134" t="s">
        <v>90</v>
      </c>
      <c r="E567" s="136" t="s">
        <v>10</v>
      </c>
      <c r="F567" s="136" t="s">
        <v>11</v>
      </c>
      <c r="G567" s="138" t="s">
        <v>12</v>
      </c>
      <c r="H567" s="140" t="s">
        <v>13</v>
      </c>
      <c r="I567" s="140" t="s">
        <v>14</v>
      </c>
      <c r="J567" s="142" t="s">
        <v>15</v>
      </c>
      <c r="K567" s="144" t="s">
        <v>2</v>
      </c>
      <c r="L567" s="145"/>
      <c r="M567" s="160" t="s">
        <v>91</v>
      </c>
      <c r="N567" s="161"/>
      <c r="O567" s="160" t="s">
        <v>92</v>
      </c>
      <c r="P567" s="161"/>
      <c r="Q567" s="162" t="s">
        <v>93</v>
      </c>
      <c r="R567" s="163"/>
      <c r="S567" s="159" t="s">
        <v>94</v>
      </c>
      <c r="T567" s="117"/>
      <c r="U567" s="116" t="s">
        <v>2</v>
      </c>
      <c r="V567" s="117"/>
      <c r="W567" s="118" t="s">
        <v>95</v>
      </c>
      <c r="X567" s="120" t="s">
        <v>96</v>
      </c>
      <c r="Y567" s="122" t="s">
        <v>97</v>
      </c>
    </row>
    <row r="568" spans="1:38" ht="139.5" customHeight="1" thickBot="1" x14ac:dyDescent="0.3">
      <c r="A568" s="148"/>
      <c r="B568" s="149"/>
      <c r="C568" s="133"/>
      <c r="D568" s="135"/>
      <c r="E568" s="137"/>
      <c r="F568" s="137"/>
      <c r="G568" s="139"/>
      <c r="H568" s="141"/>
      <c r="I568" s="141"/>
      <c r="J568" s="143"/>
      <c r="K568" s="28" t="s">
        <v>16</v>
      </c>
      <c r="L568" s="29" t="s">
        <v>17</v>
      </c>
      <c r="M568" s="30" t="s">
        <v>18</v>
      </c>
      <c r="N568" s="31" t="s">
        <v>19</v>
      </c>
      <c r="O568" s="30" t="s">
        <v>20</v>
      </c>
      <c r="P568" s="31" t="s">
        <v>21</v>
      </c>
      <c r="Q568" s="32" t="s">
        <v>12</v>
      </c>
      <c r="R568" s="33" t="s">
        <v>13</v>
      </c>
      <c r="S568" s="34" t="s">
        <v>22</v>
      </c>
      <c r="T568" s="35" t="s">
        <v>23</v>
      </c>
      <c r="U568" s="36" t="s">
        <v>24</v>
      </c>
      <c r="V568" s="37" t="s">
        <v>25</v>
      </c>
      <c r="W568" s="119"/>
      <c r="X568" s="121"/>
      <c r="Y568" s="123"/>
    </row>
    <row r="569" spans="1:38" ht="38.25" customHeight="1" thickBot="1" x14ac:dyDescent="0.3">
      <c r="A569" s="124">
        <v>1</v>
      </c>
      <c r="B569" s="125"/>
      <c r="C569" s="38">
        <v>2</v>
      </c>
      <c r="D569" s="39">
        <v>3</v>
      </c>
      <c r="E569" s="40">
        <v>4</v>
      </c>
      <c r="F569" s="41">
        <v>5</v>
      </c>
      <c r="G569" s="42">
        <v>6</v>
      </c>
      <c r="H569" s="43">
        <v>7</v>
      </c>
      <c r="I569" s="43">
        <v>8</v>
      </c>
      <c r="J569" s="43">
        <v>9</v>
      </c>
      <c r="K569" s="43">
        <v>10</v>
      </c>
      <c r="L569" s="43">
        <v>11</v>
      </c>
      <c r="M569" s="44">
        <v>12</v>
      </c>
      <c r="N569" s="44">
        <v>13</v>
      </c>
      <c r="O569" s="44">
        <v>14</v>
      </c>
      <c r="P569" s="44">
        <v>15</v>
      </c>
      <c r="Q569" s="45">
        <v>16</v>
      </c>
      <c r="R569" s="45">
        <v>17</v>
      </c>
      <c r="S569" s="45">
        <v>18</v>
      </c>
      <c r="T569" s="45">
        <v>19</v>
      </c>
      <c r="U569" s="45">
        <v>20</v>
      </c>
      <c r="V569" s="45">
        <v>21</v>
      </c>
      <c r="W569" s="46">
        <v>22</v>
      </c>
      <c r="X569" s="46">
        <v>23</v>
      </c>
      <c r="Y569" s="47">
        <v>24</v>
      </c>
    </row>
    <row r="570" spans="1:38" ht="108.75" customHeight="1" x14ac:dyDescent="0.25">
      <c r="A570" s="48">
        <v>1</v>
      </c>
      <c r="B570" s="49" t="s">
        <v>98</v>
      </c>
      <c r="C570" s="126">
        <f>L583</f>
        <v>642700</v>
      </c>
      <c r="D570" s="128">
        <f>C570-V583</f>
        <v>642700</v>
      </c>
      <c r="E570" s="50"/>
      <c r="F570" s="51"/>
      <c r="G570" s="52"/>
      <c r="H570" s="53"/>
      <c r="I570" s="52"/>
      <c r="J570" s="54"/>
      <c r="K570" s="55">
        <f>G570+I570</f>
        <v>0</v>
      </c>
      <c r="L570" s="56">
        <f>H570+J570</f>
        <v>0</v>
      </c>
      <c r="M570" s="57"/>
      <c r="N570" s="58"/>
      <c r="O570" s="57"/>
      <c r="P570" s="58"/>
      <c r="Q570" s="59"/>
      <c r="R570" s="60"/>
      <c r="S570" s="59"/>
      <c r="T570" s="60"/>
      <c r="U570" s="55">
        <f>Q570+S570</f>
        <v>0</v>
      </c>
      <c r="V570" s="61">
        <f>R570+T570</f>
        <v>0</v>
      </c>
      <c r="W570" s="62">
        <f>IFERROR(R570/H570,0)</f>
        <v>0</v>
      </c>
      <c r="X570" s="63">
        <f>IFERROR((T570+P570)/J570,0)</f>
        <v>0</v>
      </c>
      <c r="Y570" s="64">
        <f>IFERROR((V570+P570)/L570,0)</f>
        <v>0</v>
      </c>
      <c r="Z570" s="65"/>
    </row>
    <row r="571" spans="1:38" ht="87" customHeight="1" x14ac:dyDescent="0.25">
      <c r="A571" s="66">
        <v>2</v>
      </c>
      <c r="B571" s="67" t="s">
        <v>44</v>
      </c>
      <c r="C571" s="126"/>
      <c r="D571" s="128"/>
      <c r="E571" s="68"/>
      <c r="F571" s="69"/>
      <c r="G571" s="70"/>
      <c r="H571" s="71"/>
      <c r="I571" s="70"/>
      <c r="J571" s="72"/>
      <c r="K571" s="55">
        <f t="shared" ref="K571:L582" si="102">G571+I571</f>
        <v>0</v>
      </c>
      <c r="L571" s="56">
        <f t="shared" si="102"/>
        <v>0</v>
      </c>
      <c r="M571" s="73"/>
      <c r="N571" s="74"/>
      <c r="O571" s="73"/>
      <c r="P571" s="74"/>
      <c r="Q571" s="75"/>
      <c r="R571" s="76"/>
      <c r="S571" s="75"/>
      <c r="T571" s="76"/>
      <c r="U571" s="55">
        <f t="shared" ref="U571:V582" si="103">Q571+S571</f>
        <v>0</v>
      </c>
      <c r="V571" s="61">
        <f>R571+T571</f>
        <v>0</v>
      </c>
      <c r="W571" s="62">
        <f t="shared" ref="W571:W582" si="104">IFERROR(R571/H571,0)</f>
        <v>0</v>
      </c>
      <c r="X571" s="63">
        <f t="shared" ref="X571:X583" si="105">IFERROR((T571+P571)/J571,0)</f>
        <v>0</v>
      </c>
      <c r="Y571" s="64">
        <f t="shared" ref="Y571:Y583" si="106">IFERROR((V571+P571)/L571,0)</f>
        <v>0</v>
      </c>
      <c r="Z571" s="65"/>
    </row>
    <row r="572" spans="1:38" ht="85.5" customHeight="1" x14ac:dyDescent="0.25">
      <c r="A572" s="66">
        <v>3</v>
      </c>
      <c r="B572" s="67" t="s">
        <v>35</v>
      </c>
      <c r="C572" s="126"/>
      <c r="D572" s="128"/>
      <c r="E572" s="68"/>
      <c r="F572" s="69"/>
      <c r="G572" s="70"/>
      <c r="H572" s="71"/>
      <c r="I572" s="70"/>
      <c r="J572" s="72"/>
      <c r="K572" s="55">
        <f t="shared" si="102"/>
        <v>0</v>
      </c>
      <c r="L572" s="56">
        <f t="shared" si="102"/>
        <v>0</v>
      </c>
      <c r="M572" s="73"/>
      <c r="N572" s="74"/>
      <c r="O572" s="73"/>
      <c r="P572" s="74"/>
      <c r="Q572" s="75"/>
      <c r="R572" s="76"/>
      <c r="S572" s="75"/>
      <c r="T572" s="76"/>
      <c r="U572" s="55">
        <f t="shared" si="103"/>
        <v>0</v>
      </c>
      <c r="V572" s="61">
        <f t="shared" si="103"/>
        <v>0</v>
      </c>
      <c r="W572" s="62">
        <f t="shared" si="104"/>
        <v>0</v>
      </c>
      <c r="X572" s="63">
        <f t="shared" si="105"/>
        <v>0</v>
      </c>
      <c r="Y572" s="64">
        <f t="shared" si="106"/>
        <v>0</v>
      </c>
      <c r="Z572" s="65"/>
    </row>
    <row r="573" spans="1:38" ht="137.25" customHeight="1" x14ac:dyDescent="0.25">
      <c r="A573" s="66">
        <v>4</v>
      </c>
      <c r="B573" s="67" t="s">
        <v>37</v>
      </c>
      <c r="C573" s="126"/>
      <c r="D573" s="128"/>
      <c r="E573" s="68"/>
      <c r="F573" s="69"/>
      <c r="G573" s="70"/>
      <c r="H573" s="71"/>
      <c r="I573" s="70"/>
      <c r="J573" s="72"/>
      <c r="K573" s="55">
        <f t="shared" si="102"/>
        <v>0</v>
      </c>
      <c r="L573" s="56">
        <f t="shared" si="102"/>
        <v>0</v>
      </c>
      <c r="M573" s="73"/>
      <c r="N573" s="74"/>
      <c r="O573" s="73"/>
      <c r="P573" s="74"/>
      <c r="Q573" s="75"/>
      <c r="R573" s="76"/>
      <c r="S573" s="75"/>
      <c r="T573" s="76"/>
      <c r="U573" s="55">
        <f t="shared" si="103"/>
        <v>0</v>
      </c>
      <c r="V573" s="61">
        <f t="shared" si="103"/>
        <v>0</v>
      </c>
      <c r="W573" s="62">
        <f t="shared" si="104"/>
        <v>0</v>
      </c>
      <c r="X573" s="63">
        <f t="shared" si="105"/>
        <v>0</v>
      </c>
      <c r="Y573" s="64">
        <f t="shared" si="106"/>
        <v>0</v>
      </c>
      <c r="Z573" s="65"/>
    </row>
    <row r="574" spans="1:38" ht="171.75" customHeight="1" x14ac:dyDescent="0.25">
      <c r="A574" s="66">
        <v>5</v>
      </c>
      <c r="B574" s="67" t="s">
        <v>63</v>
      </c>
      <c r="C574" s="126"/>
      <c r="D574" s="128"/>
      <c r="E574" s="68"/>
      <c r="F574" s="69"/>
      <c r="G574" s="70"/>
      <c r="H574" s="71"/>
      <c r="I574" s="70"/>
      <c r="J574" s="72"/>
      <c r="K574" s="55">
        <f t="shared" si="102"/>
        <v>0</v>
      </c>
      <c r="L574" s="56">
        <f t="shared" si="102"/>
        <v>0</v>
      </c>
      <c r="M574" s="73"/>
      <c r="N574" s="74"/>
      <c r="O574" s="73"/>
      <c r="P574" s="74"/>
      <c r="Q574" s="75"/>
      <c r="R574" s="76"/>
      <c r="S574" s="75"/>
      <c r="T574" s="76"/>
      <c r="U574" s="55">
        <f t="shared" si="103"/>
        <v>0</v>
      </c>
      <c r="V574" s="61">
        <f t="shared" si="103"/>
        <v>0</v>
      </c>
      <c r="W574" s="62">
        <f t="shared" si="104"/>
        <v>0</v>
      </c>
      <c r="X574" s="63">
        <f t="shared" si="105"/>
        <v>0</v>
      </c>
      <c r="Y574" s="64">
        <f t="shared" si="106"/>
        <v>0</v>
      </c>
      <c r="Z574" s="65"/>
    </row>
    <row r="575" spans="1:38" ht="116.25" customHeight="1" x14ac:dyDescent="0.25">
      <c r="A575" s="66">
        <v>6</v>
      </c>
      <c r="B575" s="67" t="s">
        <v>26</v>
      </c>
      <c r="C575" s="126"/>
      <c r="D575" s="128"/>
      <c r="E575" s="68"/>
      <c r="F575" s="69"/>
      <c r="G575" s="70"/>
      <c r="H575" s="71"/>
      <c r="I575" s="70"/>
      <c r="J575" s="72"/>
      <c r="K575" s="55">
        <f t="shared" si="102"/>
        <v>0</v>
      </c>
      <c r="L575" s="56">
        <f t="shared" si="102"/>
        <v>0</v>
      </c>
      <c r="M575" s="73"/>
      <c r="N575" s="74"/>
      <c r="O575" s="73"/>
      <c r="P575" s="74"/>
      <c r="Q575" s="75"/>
      <c r="R575" s="76"/>
      <c r="S575" s="75"/>
      <c r="T575" s="76"/>
      <c r="U575" s="55">
        <f t="shared" si="103"/>
        <v>0</v>
      </c>
      <c r="V575" s="61">
        <f t="shared" si="103"/>
        <v>0</v>
      </c>
      <c r="W575" s="62">
        <f t="shared" si="104"/>
        <v>0</v>
      </c>
      <c r="X575" s="63">
        <f t="shared" si="105"/>
        <v>0</v>
      </c>
      <c r="Y575" s="64">
        <f t="shared" si="106"/>
        <v>0</v>
      </c>
      <c r="Z575" s="65"/>
    </row>
    <row r="576" spans="1:38" ht="65.25" customHeight="1" x14ac:dyDescent="0.25">
      <c r="A576" s="66">
        <v>7</v>
      </c>
      <c r="B576" s="67" t="s">
        <v>46</v>
      </c>
      <c r="C576" s="126"/>
      <c r="D576" s="128"/>
      <c r="E576" s="68"/>
      <c r="F576" s="69"/>
      <c r="G576" s="70"/>
      <c r="H576" s="71"/>
      <c r="I576" s="70"/>
      <c r="J576" s="72"/>
      <c r="K576" s="55">
        <f t="shared" si="102"/>
        <v>0</v>
      </c>
      <c r="L576" s="56">
        <f t="shared" si="102"/>
        <v>0</v>
      </c>
      <c r="M576" s="73"/>
      <c r="N576" s="74"/>
      <c r="O576" s="73"/>
      <c r="P576" s="74"/>
      <c r="Q576" s="75"/>
      <c r="R576" s="76"/>
      <c r="S576" s="75"/>
      <c r="T576" s="76"/>
      <c r="U576" s="55">
        <f t="shared" si="103"/>
        <v>0</v>
      </c>
      <c r="V576" s="61">
        <f t="shared" si="103"/>
        <v>0</v>
      </c>
      <c r="W576" s="62">
        <f t="shared" si="104"/>
        <v>0</v>
      </c>
      <c r="X576" s="63">
        <f t="shared" si="105"/>
        <v>0</v>
      </c>
      <c r="Y576" s="64">
        <f t="shared" si="106"/>
        <v>0</v>
      </c>
      <c r="Z576" s="65"/>
    </row>
    <row r="577" spans="1:26" ht="59.25" customHeight="1" x14ac:dyDescent="0.25">
      <c r="A577" s="66">
        <v>8</v>
      </c>
      <c r="B577" s="67" t="s">
        <v>99</v>
      </c>
      <c r="C577" s="126"/>
      <c r="D577" s="128"/>
      <c r="E577" s="68"/>
      <c r="F577" s="69"/>
      <c r="G577" s="70"/>
      <c r="H577" s="71"/>
      <c r="I577" s="70">
        <v>4</v>
      </c>
      <c r="J577" s="72">
        <v>642700</v>
      </c>
      <c r="K577" s="55">
        <f t="shared" si="102"/>
        <v>4</v>
      </c>
      <c r="L577" s="56">
        <f t="shared" si="102"/>
        <v>642700</v>
      </c>
      <c r="M577" s="73"/>
      <c r="N577" s="74"/>
      <c r="O577" s="73">
        <v>0</v>
      </c>
      <c r="P577" s="74">
        <v>0</v>
      </c>
      <c r="Q577" s="75"/>
      <c r="R577" s="76"/>
      <c r="S577" s="75">
        <v>0</v>
      </c>
      <c r="T577" s="76">
        <v>0</v>
      </c>
      <c r="U577" s="55">
        <f t="shared" si="103"/>
        <v>0</v>
      </c>
      <c r="V577" s="61">
        <f t="shared" si="103"/>
        <v>0</v>
      </c>
      <c r="W577" s="62">
        <f t="shared" si="104"/>
        <v>0</v>
      </c>
      <c r="X577" s="63">
        <f t="shared" si="105"/>
        <v>0</v>
      </c>
      <c r="Y577" s="64">
        <f t="shared" si="106"/>
        <v>0</v>
      </c>
      <c r="Z577" s="65"/>
    </row>
    <row r="578" spans="1:26" ht="71.25" customHeight="1" x14ac:dyDescent="0.25">
      <c r="A578" s="66">
        <v>9</v>
      </c>
      <c r="B578" s="67" t="s">
        <v>29</v>
      </c>
      <c r="C578" s="126"/>
      <c r="D578" s="128"/>
      <c r="E578" s="68"/>
      <c r="F578" s="69"/>
      <c r="G578" s="70"/>
      <c r="H578" s="71"/>
      <c r="I578" s="70"/>
      <c r="J578" s="72"/>
      <c r="K578" s="55">
        <f t="shared" si="102"/>
        <v>0</v>
      </c>
      <c r="L578" s="56">
        <f t="shared" si="102"/>
        <v>0</v>
      </c>
      <c r="M578" s="73"/>
      <c r="N578" s="74"/>
      <c r="O578" s="73"/>
      <c r="P578" s="74"/>
      <c r="Q578" s="75"/>
      <c r="R578" s="76"/>
      <c r="S578" s="75"/>
      <c r="T578" s="76"/>
      <c r="U578" s="55">
        <f t="shared" si="103"/>
        <v>0</v>
      </c>
      <c r="V578" s="61">
        <f t="shared" si="103"/>
        <v>0</v>
      </c>
      <c r="W578" s="62">
        <f t="shared" si="104"/>
        <v>0</v>
      </c>
      <c r="X578" s="63">
        <f t="shared" si="105"/>
        <v>0</v>
      </c>
      <c r="Y578" s="64">
        <f t="shared" si="106"/>
        <v>0</v>
      </c>
      <c r="Z578" s="65"/>
    </row>
    <row r="579" spans="1:26" ht="92.25" customHeight="1" x14ac:dyDescent="0.25">
      <c r="A579" s="66">
        <v>10</v>
      </c>
      <c r="B579" s="67" t="s">
        <v>30</v>
      </c>
      <c r="C579" s="126"/>
      <c r="D579" s="128"/>
      <c r="E579" s="68"/>
      <c r="F579" s="69"/>
      <c r="G579" s="70"/>
      <c r="H579" s="71"/>
      <c r="I579" s="70"/>
      <c r="J579" s="72"/>
      <c r="K579" s="55">
        <f t="shared" si="102"/>
        <v>0</v>
      </c>
      <c r="L579" s="56">
        <f t="shared" si="102"/>
        <v>0</v>
      </c>
      <c r="M579" s="73"/>
      <c r="N579" s="74"/>
      <c r="O579" s="73"/>
      <c r="P579" s="74"/>
      <c r="Q579" s="75"/>
      <c r="R579" s="76"/>
      <c r="S579" s="75"/>
      <c r="T579" s="76"/>
      <c r="U579" s="55">
        <f t="shared" si="103"/>
        <v>0</v>
      </c>
      <c r="V579" s="61">
        <f t="shared" si="103"/>
        <v>0</v>
      </c>
      <c r="W579" s="62">
        <f t="shared" si="104"/>
        <v>0</v>
      </c>
      <c r="X579" s="63">
        <f t="shared" si="105"/>
        <v>0</v>
      </c>
      <c r="Y579" s="64">
        <f t="shared" si="106"/>
        <v>0</v>
      </c>
      <c r="Z579" s="65"/>
    </row>
    <row r="580" spans="1:26" ht="153.75" customHeight="1" x14ac:dyDescent="0.25">
      <c r="A580" s="66">
        <v>11</v>
      </c>
      <c r="B580" s="67" t="s">
        <v>31</v>
      </c>
      <c r="C580" s="126"/>
      <c r="D580" s="128"/>
      <c r="E580" s="68"/>
      <c r="F580" s="69"/>
      <c r="G580" s="70"/>
      <c r="H580" s="71"/>
      <c r="I580" s="70"/>
      <c r="J580" s="72"/>
      <c r="K580" s="55">
        <f t="shared" si="102"/>
        <v>0</v>
      </c>
      <c r="L580" s="56">
        <f t="shared" si="102"/>
        <v>0</v>
      </c>
      <c r="M580" s="73"/>
      <c r="N580" s="74"/>
      <c r="O580" s="73"/>
      <c r="P580" s="74"/>
      <c r="Q580" s="75"/>
      <c r="R580" s="76"/>
      <c r="S580" s="75"/>
      <c r="T580" s="76"/>
      <c r="U580" s="55">
        <f t="shared" si="103"/>
        <v>0</v>
      </c>
      <c r="V580" s="61">
        <f t="shared" si="103"/>
        <v>0</v>
      </c>
      <c r="W580" s="62">
        <f t="shared" si="104"/>
        <v>0</v>
      </c>
      <c r="X580" s="63">
        <f t="shared" si="105"/>
        <v>0</v>
      </c>
      <c r="Y580" s="64">
        <f t="shared" si="106"/>
        <v>0</v>
      </c>
      <c r="Z580" s="65"/>
    </row>
    <row r="581" spans="1:26" ht="87" customHeight="1" x14ac:dyDescent="0.25">
      <c r="A581" s="66">
        <v>12</v>
      </c>
      <c r="B581" s="67" t="s">
        <v>40</v>
      </c>
      <c r="C581" s="126"/>
      <c r="D581" s="128"/>
      <c r="E581" s="68"/>
      <c r="F581" s="69"/>
      <c r="G581" s="70"/>
      <c r="H581" s="71"/>
      <c r="I581" s="70"/>
      <c r="J581" s="72"/>
      <c r="K581" s="55">
        <f t="shared" si="102"/>
        <v>0</v>
      </c>
      <c r="L581" s="56">
        <f t="shared" si="102"/>
        <v>0</v>
      </c>
      <c r="M581" s="73"/>
      <c r="N581" s="74"/>
      <c r="O581" s="73"/>
      <c r="P581" s="74"/>
      <c r="Q581" s="75"/>
      <c r="R581" s="76"/>
      <c r="S581" s="75"/>
      <c r="T581" s="76"/>
      <c r="U581" s="55">
        <f t="shared" si="103"/>
        <v>0</v>
      </c>
      <c r="V581" s="61">
        <f t="shared" si="103"/>
        <v>0</v>
      </c>
      <c r="W581" s="62">
        <f t="shared" si="104"/>
        <v>0</v>
      </c>
      <c r="X581" s="63">
        <f t="shared" si="105"/>
        <v>0</v>
      </c>
      <c r="Y581" s="64">
        <f t="shared" si="106"/>
        <v>0</v>
      </c>
      <c r="Z581" s="65"/>
    </row>
    <row r="582" spans="1:26" ht="62.25" customHeight="1" thickBot="1" x14ac:dyDescent="0.3">
      <c r="A582" s="77">
        <v>13</v>
      </c>
      <c r="B582" s="78" t="s">
        <v>32</v>
      </c>
      <c r="C582" s="127"/>
      <c r="D582" s="129"/>
      <c r="E582" s="79"/>
      <c r="F582" s="80"/>
      <c r="G582" s="81"/>
      <c r="H582" s="82"/>
      <c r="I582" s="81"/>
      <c r="J582" s="83"/>
      <c r="K582" s="84">
        <f t="shared" si="102"/>
        <v>0</v>
      </c>
      <c r="L582" s="85">
        <f t="shared" si="102"/>
        <v>0</v>
      </c>
      <c r="M582" s="86"/>
      <c r="N582" s="87"/>
      <c r="O582" s="86"/>
      <c r="P582" s="87"/>
      <c r="Q582" s="88"/>
      <c r="R582" s="89"/>
      <c r="S582" s="88"/>
      <c r="T582" s="89"/>
      <c r="U582" s="55">
        <f t="shared" si="103"/>
        <v>0</v>
      </c>
      <c r="V582" s="61">
        <f t="shared" si="103"/>
        <v>0</v>
      </c>
      <c r="W582" s="62">
        <f t="shared" si="104"/>
        <v>0</v>
      </c>
      <c r="X582" s="63">
        <f t="shared" si="105"/>
        <v>0</v>
      </c>
      <c r="Y582" s="64">
        <f t="shared" si="106"/>
        <v>0</v>
      </c>
      <c r="Z582" s="65"/>
    </row>
    <row r="583" spans="1:26" ht="29.25" customHeight="1" thickBot="1" x14ac:dyDescent="0.3">
      <c r="A583" s="164" t="s">
        <v>100</v>
      </c>
      <c r="B583" s="165"/>
      <c r="C583" s="90">
        <f>C570</f>
        <v>642700</v>
      </c>
      <c r="D583" s="90">
        <f>D570</f>
        <v>642700</v>
      </c>
      <c r="E583" s="91">
        <f>SUM(E570:E582)</f>
        <v>0</v>
      </c>
      <c r="F583" s="92">
        <f>SUM(F570:F582)</f>
        <v>0</v>
      </c>
      <c r="G583" s="91">
        <f>SUM(G570:G582)</f>
        <v>0</v>
      </c>
      <c r="H583" s="92">
        <f>SUM(H570:H582)</f>
        <v>0</v>
      </c>
      <c r="I583" s="91">
        <f t="shared" ref="I583:V583" si="107">SUM(I570:I582)</f>
        <v>4</v>
      </c>
      <c r="J583" s="92">
        <f t="shared" si="107"/>
        <v>642700</v>
      </c>
      <c r="K583" s="91">
        <f t="shared" si="107"/>
        <v>4</v>
      </c>
      <c r="L583" s="92">
        <f t="shared" si="107"/>
        <v>642700</v>
      </c>
      <c r="M583" s="91">
        <f t="shared" si="107"/>
        <v>0</v>
      </c>
      <c r="N583" s="93">
        <f t="shared" si="107"/>
        <v>0</v>
      </c>
      <c r="O583" s="94">
        <f t="shared" si="107"/>
        <v>0</v>
      </c>
      <c r="P583" s="95">
        <f t="shared" si="107"/>
        <v>0</v>
      </c>
      <c r="Q583" s="94">
        <f t="shared" si="107"/>
        <v>0</v>
      </c>
      <c r="R583" s="96">
        <f t="shared" si="107"/>
        <v>0</v>
      </c>
      <c r="S583" s="94">
        <f t="shared" si="107"/>
        <v>0</v>
      </c>
      <c r="T583" s="96">
        <f t="shared" si="107"/>
        <v>0</v>
      </c>
      <c r="U583" s="94">
        <f t="shared" si="107"/>
        <v>0</v>
      </c>
      <c r="V583" s="96">
        <f t="shared" si="107"/>
        <v>0</v>
      </c>
      <c r="W583" s="97">
        <f>IFERROR(R583/H583,0)</f>
        <v>0</v>
      </c>
      <c r="X583" s="98">
        <f t="shared" si="105"/>
        <v>0</v>
      </c>
      <c r="Y583" s="98">
        <f t="shared" si="106"/>
        <v>0</v>
      </c>
    </row>
    <row r="584" spans="1:26" ht="29.25" customHeight="1" thickBot="1" x14ac:dyDescent="0.45">
      <c r="A584" s="99"/>
      <c r="B584" s="99"/>
      <c r="C584" s="100"/>
      <c r="D584" s="100"/>
      <c r="E584" s="101"/>
      <c r="F584" s="100"/>
      <c r="G584" s="101"/>
      <c r="H584" s="102"/>
      <c r="I584" s="103"/>
      <c r="J584" s="102"/>
      <c r="K584" s="104"/>
      <c r="L584" s="102"/>
      <c r="M584" s="103"/>
      <c r="N584" s="102"/>
      <c r="O584" s="103"/>
      <c r="P584" s="102"/>
      <c r="Q584" s="103"/>
      <c r="R584" s="102"/>
      <c r="S584" s="103"/>
      <c r="T584" s="105" t="s">
        <v>101</v>
      </c>
      <c r="U584" s="106">
        <v>4.1475999999999997</v>
      </c>
      <c r="V584" s="107">
        <f>V583/U584</f>
        <v>0</v>
      </c>
      <c r="W584" s="108"/>
      <c r="X584" s="108"/>
      <c r="Y584" s="109"/>
    </row>
    <row r="585" spans="1:26" ht="15.75" thickTop="1" x14ac:dyDescent="0.25">
      <c r="A585" s="166" t="s">
        <v>102</v>
      </c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8"/>
      <c r="P585" s="115"/>
      <c r="U585" s="20"/>
    </row>
    <row r="586" spans="1:26" ht="18.75" x14ac:dyDescent="0.3">
      <c r="A586" s="169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1"/>
      <c r="P586" s="115"/>
      <c r="T586" s="110"/>
      <c r="U586" s="20"/>
    </row>
    <row r="587" spans="1:26" ht="15.75" x14ac:dyDescent="0.25">
      <c r="A587" s="169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1"/>
      <c r="P587" s="115"/>
      <c r="S587" s="111"/>
      <c r="T587" s="112"/>
      <c r="U587" s="20"/>
    </row>
    <row r="588" spans="1:26" ht="15.75" x14ac:dyDescent="0.25">
      <c r="A588" s="169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1"/>
      <c r="P588" s="115"/>
      <c r="S588" s="111"/>
      <c r="T588" s="113"/>
      <c r="U588" s="20"/>
    </row>
    <row r="589" spans="1:26" ht="15.75" x14ac:dyDescent="0.25">
      <c r="A589" s="169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1"/>
      <c r="P589" s="115"/>
      <c r="S589" s="111"/>
      <c r="T589" s="113"/>
      <c r="U589" s="20"/>
    </row>
    <row r="590" spans="1:26" ht="15.75" x14ac:dyDescent="0.25">
      <c r="A590" s="169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1"/>
      <c r="P590" s="115"/>
      <c r="S590" s="111"/>
      <c r="T590" s="113"/>
      <c r="U590" s="20"/>
    </row>
    <row r="591" spans="1:26" ht="15.75" x14ac:dyDescent="0.25">
      <c r="A591" s="169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1"/>
      <c r="P591" s="115"/>
      <c r="S591" s="111"/>
      <c r="T591" s="114"/>
      <c r="U591" s="20"/>
    </row>
    <row r="592" spans="1:26" x14ac:dyDescent="0.25">
      <c r="A592" s="169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1"/>
      <c r="P592" s="115"/>
      <c r="U592" s="20"/>
    </row>
    <row r="593" spans="1:38" ht="15.75" thickBot="1" x14ac:dyDescent="0.3">
      <c r="A593" s="172"/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4"/>
      <c r="P593" s="115"/>
      <c r="U593" s="20"/>
    </row>
    <row r="594" spans="1:38" ht="15.75" thickTop="1" x14ac:dyDescent="0.25">
      <c r="K594" s="20"/>
      <c r="U594" s="20"/>
    </row>
    <row r="597" spans="1:38" ht="26.25" x14ac:dyDescent="0.4">
      <c r="A597" s="23"/>
      <c r="B597" s="24" t="s">
        <v>120</v>
      </c>
      <c r="C597" s="25"/>
      <c r="D597" s="25"/>
      <c r="E597" s="25"/>
      <c r="F597" s="26"/>
      <c r="G597" s="25"/>
      <c r="H597" s="26"/>
      <c r="I597" s="27"/>
      <c r="J597" s="26"/>
      <c r="K597" s="27"/>
      <c r="L597" s="26"/>
      <c r="M597" s="27"/>
      <c r="N597" s="26"/>
      <c r="O597" s="25"/>
      <c r="P597" s="26"/>
      <c r="Q597" s="25"/>
      <c r="R597" s="26"/>
      <c r="S597" s="27"/>
      <c r="T597" s="26"/>
      <c r="U597" s="25"/>
      <c r="V597" s="26"/>
      <c r="W597" s="26"/>
      <c r="X597" s="27"/>
      <c r="Y597" s="26"/>
      <c r="Z597" s="26"/>
      <c r="AA597" s="27"/>
      <c r="AB597" s="25"/>
      <c r="AC597" s="25"/>
      <c r="AD597" s="25"/>
      <c r="AE597" s="25"/>
      <c r="AF597" s="25"/>
      <c r="AG597" s="27"/>
      <c r="AH597" s="25"/>
      <c r="AI597" s="25"/>
      <c r="AJ597" s="25"/>
      <c r="AK597" s="25"/>
      <c r="AL597" s="25"/>
    </row>
    <row r="598" spans="1:38" ht="15.75" thickBot="1" x14ac:dyDescent="0.3"/>
    <row r="599" spans="1:38" ht="52.5" customHeight="1" thickBot="1" x14ac:dyDescent="0.3">
      <c r="A599" s="146" t="s">
        <v>7</v>
      </c>
      <c r="B599" s="147"/>
      <c r="C599" s="150" t="s">
        <v>85</v>
      </c>
      <c r="D599" s="151"/>
      <c r="E599" s="152" t="s">
        <v>0</v>
      </c>
      <c r="F599" s="153"/>
      <c r="G599" s="154" t="s">
        <v>1</v>
      </c>
      <c r="H599" s="154"/>
      <c r="I599" s="154"/>
      <c r="J599" s="154"/>
      <c r="K599" s="154"/>
      <c r="L599" s="155"/>
      <c r="M599" s="156" t="s">
        <v>86</v>
      </c>
      <c r="N599" s="157"/>
      <c r="O599" s="157"/>
      <c r="P599" s="158"/>
      <c r="Q599" s="116" t="s">
        <v>87</v>
      </c>
      <c r="R599" s="159"/>
      <c r="S599" s="159"/>
      <c r="T599" s="159"/>
      <c r="U599" s="159"/>
      <c r="V599" s="117"/>
      <c r="W599" s="130" t="s">
        <v>88</v>
      </c>
      <c r="X599" s="131"/>
      <c r="Y599" s="122"/>
    </row>
    <row r="600" spans="1:38" ht="52.5" customHeight="1" thickBot="1" x14ac:dyDescent="0.3">
      <c r="A600" s="148"/>
      <c r="B600" s="149"/>
      <c r="C600" s="132" t="s">
        <v>89</v>
      </c>
      <c r="D600" s="134" t="s">
        <v>90</v>
      </c>
      <c r="E600" s="136" t="s">
        <v>10</v>
      </c>
      <c r="F600" s="136" t="s">
        <v>11</v>
      </c>
      <c r="G600" s="138" t="s">
        <v>12</v>
      </c>
      <c r="H600" s="140" t="s">
        <v>13</v>
      </c>
      <c r="I600" s="140" t="s">
        <v>14</v>
      </c>
      <c r="J600" s="142" t="s">
        <v>15</v>
      </c>
      <c r="K600" s="144" t="s">
        <v>2</v>
      </c>
      <c r="L600" s="145"/>
      <c r="M600" s="160" t="s">
        <v>91</v>
      </c>
      <c r="N600" s="161"/>
      <c r="O600" s="160" t="s">
        <v>92</v>
      </c>
      <c r="P600" s="161"/>
      <c r="Q600" s="162" t="s">
        <v>93</v>
      </c>
      <c r="R600" s="163"/>
      <c r="S600" s="159" t="s">
        <v>94</v>
      </c>
      <c r="T600" s="117"/>
      <c r="U600" s="116" t="s">
        <v>2</v>
      </c>
      <c r="V600" s="117"/>
      <c r="W600" s="118" t="s">
        <v>95</v>
      </c>
      <c r="X600" s="120" t="s">
        <v>96</v>
      </c>
      <c r="Y600" s="122" t="s">
        <v>97</v>
      </c>
    </row>
    <row r="601" spans="1:38" ht="139.5" customHeight="1" thickBot="1" x14ac:dyDescent="0.3">
      <c r="A601" s="148"/>
      <c r="B601" s="149"/>
      <c r="C601" s="133"/>
      <c r="D601" s="135"/>
      <c r="E601" s="137"/>
      <c r="F601" s="137"/>
      <c r="G601" s="139"/>
      <c r="H601" s="141"/>
      <c r="I601" s="141"/>
      <c r="J601" s="143"/>
      <c r="K601" s="28" t="s">
        <v>16</v>
      </c>
      <c r="L601" s="29" t="s">
        <v>17</v>
      </c>
      <c r="M601" s="30" t="s">
        <v>18</v>
      </c>
      <c r="N601" s="31" t="s">
        <v>19</v>
      </c>
      <c r="O601" s="30" t="s">
        <v>20</v>
      </c>
      <c r="P601" s="31" t="s">
        <v>21</v>
      </c>
      <c r="Q601" s="32" t="s">
        <v>12</v>
      </c>
      <c r="R601" s="33" t="s">
        <v>13</v>
      </c>
      <c r="S601" s="34" t="s">
        <v>22</v>
      </c>
      <c r="T601" s="35" t="s">
        <v>23</v>
      </c>
      <c r="U601" s="36" t="s">
        <v>24</v>
      </c>
      <c r="V601" s="37" t="s">
        <v>25</v>
      </c>
      <c r="W601" s="119"/>
      <c r="X601" s="121"/>
      <c r="Y601" s="123"/>
    </row>
    <row r="602" spans="1:38" ht="38.25" customHeight="1" thickBot="1" x14ac:dyDescent="0.3">
      <c r="A602" s="124">
        <v>1</v>
      </c>
      <c r="B602" s="125"/>
      <c r="C602" s="38">
        <v>2</v>
      </c>
      <c r="D602" s="39">
        <v>3</v>
      </c>
      <c r="E602" s="40">
        <v>4</v>
      </c>
      <c r="F602" s="41">
        <v>5</v>
      </c>
      <c r="G602" s="42">
        <v>6</v>
      </c>
      <c r="H602" s="43">
        <v>7</v>
      </c>
      <c r="I602" s="43">
        <v>8</v>
      </c>
      <c r="J602" s="43">
        <v>9</v>
      </c>
      <c r="K602" s="43">
        <v>10</v>
      </c>
      <c r="L602" s="43">
        <v>11</v>
      </c>
      <c r="M602" s="44">
        <v>12</v>
      </c>
      <c r="N602" s="44">
        <v>13</v>
      </c>
      <c r="O602" s="44">
        <v>14</v>
      </c>
      <c r="P602" s="44">
        <v>15</v>
      </c>
      <c r="Q602" s="45">
        <v>16</v>
      </c>
      <c r="R602" s="45">
        <v>17</v>
      </c>
      <c r="S602" s="45">
        <v>18</v>
      </c>
      <c r="T602" s="45">
        <v>19</v>
      </c>
      <c r="U602" s="45">
        <v>20</v>
      </c>
      <c r="V602" s="45">
        <v>21</v>
      </c>
      <c r="W602" s="46">
        <v>22</v>
      </c>
      <c r="X602" s="46">
        <v>23</v>
      </c>
      <c r="Y602" s="47">
        <v>24</v>
      </c>
    </row>
    <row r="603" spans="1:38" ht="108.75" customHeight="1" x14ac:dyDescent="0.25">
      <c r="A603" s="48">
        <v>1</v>
      </c>
      <c r="B603" s="49" t="s">
        <v>98</v>
      </c>
      <c r="C603" s="126">
        <f>L616</f>
        <v>21873174.489999998</v>
      </c>
      <c r="D603" s="128">
        <f>C603-V616</f>
        <v>15400589.059999999</v>
      </c>
      <c r="E603" s="50"/>
      <c r="F603" s="51"/>
      <c r="G603" s="52"/>
      <c r="H603" s="53"/>
      <c r="I603" s="52"/>
      <c r="J603" s="54"/>
      <c r="K603" s="55">
        <f>G603+I603</f>
        <v>0</v>
      </c>
      <c r="L603" s="56">
        <f>H603+J603</f>
        <v>0</v>
      </c>
      <c r="M603" s="57"/>
      <c r="N603" s="58"/>
      <c r="O603" s="57"/>
      <c r="P603" s="58"/>
      <c r="Q603" s="59"/>
      <c r="R603" s="60"/>
      <c r="S603" s="59"/>
      <c r="T603" s="60"/>
      <c r="U603" s="55">
        <f>Q603+S603</f>
        <v>0</v>
      </c>
      <c r="V603" s="61">
        <f>R603+T603</f>
        <v>0</v>
      </c>
      <c r="W603" s="62">
        <f>IFERROR(R603/H603,0)</f>
        <v>0</v>
      </c>
      <c r="X603" s="63">
        <f>IFERROR((T603+P603)/J603,0)</f>
        <v>0</v>
      </c>
      <c r="Y603" s="64">
        <f>IFERROR((V603+P603)/L603,0)</f>
        <v>0</v>
      </c>
      <c r="Z603" s="65"/>
    </row>
    <row r="604" spans="1:38" ht="87" customHeight="1" x14ac:dyDescent="0.25">
      <c r="A604" s="66">
        <v>2</v>
      </c>
      <c r="B604" s="67" t="s">
        <v>44</v>
      </c>
      <c r="C604" s="126"/>
      <c r="D604" s="128"/>
      <c r="E604" s="68">
        <v>0</v>
      </c>
      <c r="F604" s="69">
        <v>0</v>
      </c>
      <c r="G604" s="70">
        <v>0</v>
      </c>
      <c r="H604" s="71">
        <v>0</v>
      </c>
      <c r="I604" s="70">
        <v>9</v>
      </c>
      <c r="J604" s="72">
        <v>1743966.55</v>
      </c>
      <c r="K604" s="55">
        <f t="shared" ref="K604:L615" si="108">G604+I604</f>
        <v>9</v>
      </c>
      <c r="L604" s="56">
        <f t="shared" si="108"/>
        <v>1743966.55</v>
      </c>
      <c r="M604" s="73">
        <v>0</v>
      </c>
      <c r="N604" s="74">
        <v>0</v>
      </c>
      <c r="O604" s="73">
        <v>5</v>
      </c>
      <c r="P604" s="74">
        <v>556235.43999999994</v>
      </c>
      <c r="Q604" s="75">
        <v>0</v>
      </c>
      <c r="R604" s="76">
        <v>0</v>
      </c>
      <c r="S604" s="75">
        <v>2</v>
      </c>
      <c r="T604" s="76">
        <v>28959.599999999999</v>
      </c>
      <c r="U604" s="55">
        <f t="shared" ref="U604:V615" si="109">Q604+S604</f>
        <v>2</v>
      </c>
      <c r="V604" s="61">
        <f>R604+T604</f>
        <v>28959.599999999999</v>
      </c>
      <c r="W604" s="62">
        <f t="shared" ref="W604:W615" si="110">IFERROR(R604/H604,0)</f>
        <v>0</v>
      </c>
      <c r="X604" s="63">
        <f t="shared" ref="X604:X616" si="111">IFERROR((T604+P604)/J604,0)</f>
        <v>0.33555405062098231</v>
      </c>
      <c r="Y604" s="64">
        <f t="shared" ref="Y604:Y616" si="112">IFERROR((V604+P604)/L604,0)</f>
        <v>0.33555405062098231</v>
      </c>
      <c r="Z604" s="65"/>
    </row>
    <row r="605" spans="1:38" ht="85.5" customHeight="1" x14ac:dyDescent="0.25">
      <c r="A605" s="66">
        <v>3</v>
      </c>
      <c r="B605" s="67" t="s">
        <v>35</v>
      </c>
      <c r="C605" s="126"/>
      <c r="D605" s="128"/>
      <c r="E605" s="68">
        <v>0</v>
      </c>
      <c r="F605" s="69">
        <v>0</v>
      </c>
      <c r="G605" s="70">
        <v>0</v>
      </c>
      <c r="H605" s="71">
        <v>0</v>
      </c>
      <c r="I605" s="70">
        <v>3</v>
      </c>
      <c r="J605" s="72">
        <v>295000</v>
      </c>
      <c r="K605" s="55">
        <f t="shared" si="108"/>
        <v>3</v>
      </c>
      <c r="L605" s="56">
        <f t="shared" si="108"/>
        <v>295000</v>
      </c>
      <c r="M605" s="73">
        <v>0</v>
      </c>
      <c r="N605" s="74">
        <v>0</v>
      </c>
      <c r="O605" s="73">
        <v>1</v>
      </c>
      <c r="P605" s="74">
        <v>2539.9499999999998</v>
      </c>
      <c r="Q605" s="75">
        <v>0</v>
      </c>
      <c r="R605" s="76">
        <v>0</v>
      </c>
      <c r="S605" s="75">
        <v>0</v>
      </c>
      <c r="T605" s="76">
        <v>0</v>
      </c>
      <c r="U605" s="55">
        <f t="shared" si="109"/>
        <v>0</v>
      </c>
      <c r="V605" s="61">
        <f t="shared" si="109"/>
        <v>0</v>
      </c>
      <c r="W605" s="62">
        <f t="shared" si="110"/>
        <v>0</v>
      </c>
      <c r="X605" s="63">
        <f t="shared" si="111"/>
        <v>8.6099999999999996E-3</v>
      </c>
      <c r="Y605" s="64">
        <f t="shared" si="112"/>
        <v>8.6099999999999996E-3</v>
      </c>
      <c r="Z605" s="65"/>
    </row>
    <row r="606" spans="1:38" ht="137.25" customHeight="1" x14ac:dyDescent="0.25">
      <c r="A606" s="66">
        <v>4</v>
      </c>
      <c r="B606" s="67" t="s">
        <v>37</v>
      </c>
      <c r="C606" s="126"/>
      <c r="D606" s="128"/>
      <c r="E606" s="68">
        <v>6</v>
      </c>
      <c r="F606" s="69">
        <v>1500307.98</v>
      </c>
      <c r="G606" s="70">
        <v>4</v>
      </c>
      <c r="H606" s="71">
        <v>1136629.44</v>
      </c>
      <c r="I606" s="70">
        <v>0</v>
      </c>
      <c r="J606" s="72">
        <v>0</v>
      </c>
      <c r="K606" s="55">
        <f t="shared" si="108"/>
        <v>4</v>
      </c>
      <c r="L606" s="56">
        <f t="shared" si="108"/>
        <v>1136629.44</v>
      </c>
      <c r="M606" s="73">
        <v>0</v>
      </c>
      <c r="N606" s="74">
        <v>0</v>
      </c>
      <c r="O606" s="73">
        <v>0</v>
      </c>
      <c r="P606" s="74">
        <v>0</v>
      </c>
      <c r="Q606" s="75">
        <v>4</v>
      </c>
      <c r="R606" s="76">
        <v>789319.54</v>
      </c>
      <c r="S606" s="75">
        <v>0</v>
      </c>
      <c r="T606" s="76">
        <v>0</v>
      </c>
      <c r="U606" s="55">
        <f t="shared" si="109"/>
        <v>4</v>
      </c>
      <c r="V606" s="61">
        <f t="shared" si="109"/>
        <v>789319.54</v>
      </c>
      <c r="W606" s="62">
        <f t="shared" si="110"/>
        <v>0.69443876097384916</v>
      </c>
      <c r="X606" s="63">
        <f t="shared" si="111"/>
        <v>0</v>
      </c>
      <c r="Y606" s="64">
        <f t="shared" si="112"/>
        <v>0.69443876097384916</v>
      </c>
      <c r="Z606" s="65"/>
    </row>
    <row r="607" spans="1:38" ht="171.75" customHeight="1" x14ac:dyDescent="0.25">
      <c r="A607" s="66">
        <v>5</v>
      </c>
      <c r="B607" s="67" t="s">
        <v>63</v>
      </c>
      <c r="C607" s="126"/>
      <c r="D607" s="128"/>
      <c r="E607" s="68"/>
      <c r="F607" s="69"/>
      <c r="G607" s="70"/>
      <c r="H607" s="71"/>
      <c r="I607" s="70"/>
      <c r="J607" s="72"/>
      <c r="K607" s="55">
        <f t="shared" si="108"/>
        <v>0</v>
      </c>
      <c r="L607" s="56">
        <f t="shared" si="108"/>
        <v>0</v>
      </c>
      <c r="M607" s="73"/>
      <c r="N607" s="74"/>
      <c r="O607" s="73"/>
      <c r="P607" s="74"/>
      <c r="Q607" s="75"/>
      <c r="R607" s="76"/>
      <c r="S607" s="75"/>
      <c r="T607" s="76"/>
      <c r="U607" s="55">
        <f t="shared" si="109"/>
        <v>0</v>
      </c>
      <c r="V607" s="61">
        <f t="shared" si="109"/>
        <v>0</v>
      </c>
      <c r="W607" s="62">
        <f t="shared" si="110"/>
        <v>0</v>
      </c>
      <c r="X607" s="63">
        <f t="shared" si="111"/>
        <v>0</v>
      </c>
      <c r="Y607" s="64">
        <f t="shared" si="112"/>
        <v>0</v>
      </c>
      <c r="Z607" s="65"/>
    </row>
    <row r="608" spans="1:38" ht="116.25" customHeight="1" x14ac:dyDescent="0.25">
      <c r="A608" s="66">
        <v>6</v>
      </c>
      <c r="B608" s="67" t="s">
        <v>26</v>
      </c>
      <c r="C608" s="126"/>
      <c r="D608" s="128"/>
      <c r="E608" s="68">
        <v>32</v>
      </c>
      <c r="F608" s="69">
        <v>3297679.4</v>
      </c>
      <c r="G608" s="70">
        <v>14</v>
      </c>
      <c r="H608" s="71">
        <v>1729712.01</v>
      </c>
      <c r="I608" s="70">
        <v>14</v>
      </c>
      <c r="J608" s="72">
        <v>5729861</v>
      </c>
      <c r="K608" s="55">
        <f t="shared" si="108"/>
        <v>28</v>
      </c>
      <c r="L608" s="56">
        <f t="shared" si="108"/>
        <v>7459573.0099999998</v>
      </c>
      <c r="M608" s="73">
        <v>0</v>
      </c>
      <c r="N608" s="74">
        <v>0</v>
      </c>
      <c r="O608" s="73">
        <v>6</v>
      </c>
      <c r="P608" s="74">
        <v>1850834.67</v>
      </c>
      <c r="Q608" s="75">
        <v>14</v>
      </c>
      <c r="R608" s="76">
        <v>1599598.17</v>
      </c>
      <c r="S608" s="75">
        <v>1</v>
      </c>
      <c r="T608" s="76">
        <v>449905.7</v>
      </c>
      <c r="U608" s="55">
        <f t="shared" si="109"/>
        <v>15</v>
      </c>
      <c r="V608" s="61">
        <f t="shared" si="109"/>
        <v>2049503.8699999999</v>
      </c>
      <c r="W608" s="62">
        <f t="shared" si="110"/>
        <v>0.9247771656508299</v>
      </c>
      <c r="X608" s="63">
        <f t="shared" si="111"/>
        <v>0.4015351105375855</v>
      </c>
      <c r="Y608" s="64">
        <f t="shared" si="112"/>
        <v>0.52286351172799905</v>
      </c>
      <c r="Z608" s="65"/>
    </row>
    <row r="609" spans="1:26" ht="65.25" customHeight="1" x14ac:dyDescent="0.25">
      <c r="A609" s="66">
        <v>7</v>
      </c>
      <c r="B609" s="67" t="s">
        <v>46</v>
      </c>
      <c r="C609" s="126"/>
      <c r="D609" s="128"/>
      <c r="E609" s="68">
        <v>0</v>
      </c>
      <c r="F609" s="69">
        <v>0</v>
      </c>
      <c r="G609" s="70">
        <v>0</v>
      </c>
      <c r="H609" s="71">
        <v>0</v>
      </c>
      <c r="I609" s="70">
        <v>3</v>
      </c>
      <c r="J609" s="72">
        <v>215000</v>
      </c>
      <c r="K609" s="55">
        <f t="shared" si="108"/>
        <v>3</v>
      </c>
      <c r="L609" s="56">
        <f t="shared" si="108"/>
        <v>215000</v>
      </c>
      <c r="M609" s="73">
        <v>0</v>
      </c>
      <c r="N609" s="74">
        <v>0</v>
      </c>
      <c r="O609" s="73">
        <v>0</v>
      </c>
      <c r="P609" s="74">
        <v>0</v>
      </c>
      <c r="Q609" s="75">
        <v>0</v>
      </c>
      <c r="R609" s="76">
        <v>0</v>
      </c>
      <c r="S609" s="75">
        <v>0</v>
      </c>
      <c r="T609" s="76">
        <v>0</v>
      </c>
      <c r="U609" s="55">
        <f t="shared" si="109"/>
        <v>0</v>
      </c>
      <c r="V609" s="61">
        <f t="shared" si="109"/>
        <v>0</v>
      </c>
      <c r="W609" s="62">
        <f t="shared" si="110"/>
        <v>0</v>
      </c>
      <c r="X609" s="63">
        <f t="shared" si="111"/>
        <v>0</v>
      </c>
      <c r="Y609" s="64">
        <f t="shared" si="112"/>
        <v>0</v>
      </c>
      <c r="Z609" s="65"/>
    </row>
    <row r="610" spans="1:26" ht="59.25" customHeight="1" x14ac:dyDescent="0.25">
      <c r="A610" s="66">
        <v>8</v>
      </c>
      <c r="B610" s="67" t="s">
        <v>99</v>
      </c>
      <c r="C610" s="126"/>
      <c r="D610" s="128"/>
      <c r="E610" s="68"/>
      <c r="F610" s="69"/>
      <c r="G610" s="70"/>
      <c r="H610" s="71"/>
      <c r="I610" s="70">
        <v>19</v>
      </c>
      <c r="J610" s="72">
        <v>4096709.9</v>
      </c>
      <c r="K610" s="55">
        <f t="shared" si="108"/>
        <v>19</v>
      </c>
      <c r="L610" s="56">
        <f t="shared" si="108"/>
        <v>4096709.9</v>
      </c>
      <c r="M610" s="73"/>
      <c r="N610" s="74"/>
      <c r="O610" s="73">
        <v>11</v>
      </c>
      <c r="P610" s="74">
        <v>871717.54</v>
      </c>
      <c r="Q610" s="75"/>
      <c r="R610" s="76"/>
      <c r="S610" s="75">
        <v>1</v>
      </c>
      <c r="T610" s="76">
        <v>2508</v>
      </c>
      <c r="U610" s="55">
        <f t="shared" si="109"/>
        <v>1</v>
      </c>
      <c r="V610" s="61">
        <f t="shared" si="109"/>
        <v>2508</v>
      </c>
      <c r="W610" s="62">
        <f t="shared" si="110"/>
        <v>0</v>
      </c>
      <c r="X610" s="63">
        <f t="shared" si="111"/>
        <v>0.21339698473645891</v>
      </c>
      <c r="Y610" s="64">
        <f t="shared" si="112"/>
        <v>0.21339698473645891</v>
      </c>
      <c r="Z610" s="65"/>
    </row>
    <row r="611" spans="1:26" ht="71.25" customHeight="1" x14ac:dyDescent="0.25">
      <c r="A611" s="66">
        <v>9</v>
      </c>
      <c r="B611" s="67" t="s">
        <v>29</v>
      </c>
      <c r="C611" s="126"/>
      <c r="D611" s="128"/>
      <c r="E611" s="68">
        <v>2</v>
      </c>
      <c r="F611" s="69">
        <v>660765.28</v>
      </c>
      <c r="G611" s="70">
        <v>1</v>
      </c>
      <c r="H611" s="71">
        <v>49023.78</v>
      </c>
      <c r="I611" s="70">
        <v>0</v>
      </c>
      <c r="J611" s="72">
        <v>0</v>
      </c>
      <c r="K611" s="55">
        <f t="shared" si="108"/>
        <v>1</v>
      </c>
      <c r="L611" s="56">
        <f t="shared" si="108"/>
        <v>49023.78</v>
      </c>
      <c r="M611" s="73">
        <v>0</v>
      </c>
      <c r="N611" s="74">
        <v>0</v>
      </c>
      <c r="O611" s="73">
        <v>0</v>
      </c>
      <c r="P611" s="74">
        <v>0</v>
      </c>
      <c r="Q611" s="75">
        <v>1</v>
      </c>
      <c r="R611" s="76">
        <v>47497.13</v>
      </c>
      <c r="S611" s="75">
        <v>0</v>
      </c>
      <c r="T611" s="76">
        <v>0</v>
      </c>
      <c r="U611" s="55">
        <f t="shared" si="109"/>
        <v>1</v>
      </c>
      <c r="V611" s="61">
        <f t="shared" si="109"/>
        <v>47497.13</v>
      </c>
      <c r="W611" s="62">
        <f t="shared" si="110"/>
        <v>0.9688589904736028</v>
      </c>
      <c r="X611" s="63">
        <f t="shared" si="111"/>
        <v>0</v>
      </c>
      <c r="Y611" s="64">
        <f t="shared" si="112"/>
        <v>0.9688589904736028</v>
      </c>
      <c r="Z611" s="65"/>
    </row>
    <row r="612" spans="1:26" ht="92.25" customHeight="1" x14ac:dyDescent="0.25">
      <c r="A612" s="66">
        <v>10</v>
      </c>
      <c r="B612" s="67" t="s">
        <v>30</v>
      </c>
      <c r="C612" s="126"/>
      <c r="D612" s="128"/>
      <c r="E612" s="68">
        <v>5</v>
      </c>
      <c r="F612" s="69">
        <v>773072.43</v>
      </c>
      <c r="G612" s="70">
        <v>4</v>
      </c>
      <c r="H612" s="71">
        <v>639916.15</v>
      </c>
      <c r="I612" s="70">
        <v>2</v>
      </c>
      <c r="J612" s="72">
        <v>1209572</v>
      </c>
      <c r="K612" s="55">
        <f t="shared" si="108"/>
        <v>6</v>
      </c>
      <c r="L612" s="56">
        <f t="shared" si="108"/>
        <v>1849488.15</v>
      </c>
      <c r="M612" s="73">
        <v>0</v>
      </c>
      <c r="N612" s="74">
        <v>0</v>
      </c>
      <c r="O612" s="73">
        <v>2</v>
      </c>
      <c r="P612" s="74">
        <v>435744.9</v>
      </c>
      <c r="Q612" s="75">
        <v>4</v>
      </c>
      <c r="R612" s="76">
        <v>593867.35</v>
      </c>
      <c r="S612" s="75">
        <v>0</v>
      </c>
      <c r="T612" s="76">
        <v>0</v>
      </c>
      <c r="U612" s="55">
        <f t="shared" si="109"/>
        <v>4</v>
      </c>
      <c r="V612" s="61">
        <f t="shared" si="109"/>
        <v>593867.35</v>
      </c>
      <c r="W612" s="62">
        <f t="shared" si="110"/>
        <v>0.92803932202679984</v>
      </c>
      <c r="X612" s="63">
        <f t="shared" si="111"/>
        <v>0.36024717834076847</v>
      </c>
      <c r="Y612" s="64">
        <f t="shared" si="112"/>
        <v>0.5567011878394571</v>
      </c>
      <c r="Z612" s="65"/>
    </row>
    <row r="613" spans="1:26" ht="153.75" customHeight="1" x14ac:dyDescent="0.25">
      <c r="A613" s="66">
        <v>11</v>
      </c>
      <c r="B613" s="67" t="s">
        <v>31</v>
      </c>
      <c r="C613" s="126"/>
      <c r="D613" s="128"/>
      <c r="E613" s="68">
        <v>10</v>
      </c>
      <c r="F613" s="69">
        <v>1828819.35</v>
      </c>
      <c r="G613" s="70">
        <v>5</v>
      </c>
      <c r="H613" s="71">
        <v>903865.01</v>
      </c>
      <c r="I613" s="70">
        <v>2</v>
      </c>
      <c r="J613" s="72">
        <v>399999</v>
      </c>
      <c r="K613" s="55">
        <f t="shared" si="108"/>
        <v>7</v>
      </c>
      <c r="L613" s="56">
        <f t="shared" si="108"/>
        <v>1303864.01</v>
      </c>
      <c r="M613" s="73">
        <v>0</v>
      </c>
      <c r="N613" s="74">
        <v>0</v>
      </c>
      <c r="O613" s="73">
        <v>0</v>
      </c>
      <c r="P613" s="74">
        <v>0</v>
      </c>
      <c r="Q613" s="75">
        <v>5</v>
      </c>
      <c r="R613" s="76">
        <v>770330.13</v>
      </c>
      <c r="S613" s="75">
        <v>1</v>
      </c>
      <c r="T613" s="76">
        <v>169466</v>
      </c>
      <c r="U613" s="55">
        <f t="shared" si="109"/>
        <v>6</v>
      </c>
      <c r="V613" s="61">
        <f t="shared" si="109"/>
        <v>939796.13</v>
      </c>
      <c r="W613" s="62">
        <f t="shared" si="110"/>
        <v>0.85226236382355369</v>
      </c>
      <c r="X613" s="63">
        <f t="shared" si="111"/>
        <v>0.42366605916514793</v>
      </c>
      <c r="Y613" s="64">
        <f t="shared" si="112"/>
        <v>0.7207777212901213</v>
      </c>
      <c r="Z613" s="65"/>
    </row>
    <row r="614" spans="1:26" ht="87" customHeight="1" x14ac:dyDescent="0.25">
      <c r="A614" s="66">
        <v>12</v>
      </c>
      <c r="B614" s="67" t="s">
        <v>40</v>
      </c>
      <c r="C614" s="126"/>
      <c r="D614" s="128"/>
      <c r="E614" s="68">
        <v>4</v>
      </c>
      <c r="F614" s="69">
        <v>1070188.0900000001</v>
      </c>
      <c r="G614" s="70">
        <v>4</v>
      </c>
      <c r="H614" s="71">
        <v>991946.68</v>
      </c>
      <c r="I614" s="70">
        <v>1</v>
      </c>
      <c r="J614" s="72">
        <v>300000</v>
      </c>
      <c r="K614" s="55">
        <f t="shared" si="108"/>
        <v>5</v>
      </c>
      <c r="L614" s="56">
        <f t="shared" si="108"/>
        <v>1291946.6800000002</v>
      </c>
      <c r="M614" s="73">
        <v>0</v>
      </c>
      <c r="N614" s="74">
        <v>0</v>
      </c>
      <c r="O614" s="73">
        <v>1</v>
      </c>
      <c r="P614" s="74">
        <v>137308.04999999999</v>
      </c>
      <c r="Q614" s="75">
        <v>4</v>
      </c>
      <c r="R614" s="76">
        <v>817391.13</v>
      </c>
      <c r="S614" s="75">
        <v>0</v>
      </c>
      <c r="T614" s="76">
        <v>0</v>
      </c>
      <c r="U614" s="55">
        <f t="shared" si="109"/>
        <v>4</v>
      </c>
      <c r="V614" s="61">
        <f t="shared" si="109"/>
        <v>817391.13</v>
      </c>
      <c r="W614" s="62">
        <f t="shared" si="110"/>
        <v>0.82402728541820414</v>
      </c>
      <c r="X614" s="63">
        <f t="shared" si="111"/>
        <v>0.45769349999999998</v>
      </c>
      <c r="Y614" s="64">
        <f t="shared" si="112"/>
        <v>0.73896175034096589</v>
      </c>
      <c r="Z614" s="65"/>
    </row>
    <row r="615" spans="1:26" ht="62.25" customHeight="1" thickBot="1" x14ac:dyDescent="0.3">
      <c r="A615" s="77">
        <v>13</v>
      </c>
      <c r="B615" s="78" t="s">
        <v>32</v>
      </c>
      <c r="C615" s="127"/>
      <c r="D615" s="129"/>
      <c r="E615" s="79">
        <v>15</v>
      </c>
      <c r="F615" s="80">
        <v>2349866.7599999998</v>
      </c>
      <c r="G615" s="81">
        <v>10</v>
      </c>
      <c r="H615" s="82">
        <v>1299972.97</v>
      </c>
      <c r="I615" s="81">
        <v>3</v>
      </c>
      <c r="J615" s="83">
        <v>1132000</v>
      </c>
      <c r="K615" s="84">
        <f t="shared" si="108"/>
        <v>13</v>
      </c>
      <c r="L615" s="85">
        <f t="shared" si="108"/>
        <v>2431972.9699999997</v>
      </c>
      <c r="M615" s="86">
        <v>0</v>
      </c>
      <c r="N615" s="87">
        <v>0</v>
      </c>
      <c r="O615" s="86">
        <v>2</v>
      </c>
      <c r="P615" s="87">
        <v>492649.95</v>
      </c>
      <c r="Q615" s="88">
        <v>10</v>
      </c>
      <c r="R615" s="89">
        <v>1203742.68</v>
      </c>
      <c r="S615" s="88">
        <v>0</v>
      </c>
      <c r="T615" s="89">
        <v>0</v>
      </c>
      <c r="U615" s="55">
        <f t="shared" si="109"/>
        <v>10</v>
      </c>
      <c r="V615" s="61">
        <f t="shared" si="109"/>
        <v>1203742.68</v>
      </c>
      <c r="W615" s="62">
        <f t="shared" si="110"/>
        <v>0.92597516085276754</v>
      </c>
      <c r="X615" s="63">
        <f t="shared" si="111"/>
        <v>0.43520313604240285</v>
      </c>
      <c r="Y615" s="64">
        <f t="shared" si="112"/>
        <v>0.69753761695797145</v>
      </c>
      <c r="Z615" s="65"/>
    </row>
    <row r="616" spans="1:26" ht="29.25" customHeight="1" thickBot="1" x14ac:dyDescent="0.3">
      <c r="A616" s="164" t="s">
        <v>100</v>
      </c>
      <c r="B616" s="165"/>
      <c r="C616" s="90">
        <f>C603</f>
        <v>21873174.489999998</v>
      </c>
      <c r="D616" s="90">
        <f>D603</f>
        <v>15400589.059999999</v>
      </c>
      <c r="E616" s="91">
        <f>SUM(E603:E615)</f>
        <v>74</v>
      </c>
      <c r="F616" s="92">
        <f>SUM(F603:F615)</f>
        <v>11480699.289999999</v>
      </c>
      <c r="G616" s="91">
        <f>SUM(G603:G615)</f>
        <v>42</v>
      </c>
      <c r="H616" s="92">
        <f>SUM(H603:H615)</f>
        <v>6751066.0399999991</v>
      </c>
      <c r="I616" s="91">
        <f t="shared" ref="I616:V616" si="113">SUM(I603:I615)</f>
        <v>56</v>
      </c>
      <c r="J616" s="92">
        <f t="shared" si="113"/>
        <v>15122108.449999999</v>
      </c>
      <c r="K616" s="91">
        <f t="shared" si="113"/>
        <v>98</v>
      </c>
      <c r="L616" s="92">
        <f t="shared" si="113"/>
        <v>21873174.489999998</v>
      </c>
      <c r="M616" s="91">
        <f t="shared" si="113"/>
        <v>0</v>
      </c>
      <c r="N616" s="93">
        <f t="shared" si="113"/>
        <v>0</v>
      </c>
      <c r="O616" s="94">
        <f t="shared" si="113"/>
        <v>28</v>
      </c>
      <c r="P616" s="95">
        <f t="shared" si="113"/>
        <v>4347030.4999999991</v>
      </c>
      <c r="Q616" s="94">
        <f t="shared" si="113"/>
        <v>42</v>
      </c>
      <c r="R616" s="96">
        <f t="shared" si="113"/>
        <v>5821746.1299999999</v>
      </c>
      <c r="S616" s="94">
        <f t="shared" si="113"/>
        <v>5</v>
      </c>
      <c r="T616" s="96">
        <f t="shared" si="113"/>
        <v>650839.30000000005</v>
      </c>
      <c r="U616" s="94">
        <f t="shared" si="113"/>
        <v>47</v>
      </c>
      <c r="V616" s="96">
        <f t="shared" si="113"/>
        <v>6472585.4299999997</v>
      </c>
      <c r="W616" s="97">
        <f>IFERROR(R616/H616,0)</f>
        <v>0.86234471645014465</v>
      </c>
      <c r="X616" s="98">
        <f t="shared" si="111"/>
        <v>0.33050085684314739</v>
      </c>
      <c r="Y616" s="98">
        <f t="shared" si="112"/>
        <v>0.49465229360953178</v>
      </c>
    </row>
    <row r="617" spans="1:26" ht="29.25" customHeight="1" thickBot="1" x14ac:dyDescent="0.45">
      <c r="A617" s="99"/>
      <c r="B617" s="99"/>
      <c r="C617" s="100"/>
      <c r="D617" s="100"/>
      <c r="E617" s="101"/>
      <c r="F617" s="100"/>
      <c r="G617" s="101"/>
      <c r="H617" s="102"/>
      <c r="I617" s="103"/>
      <c r="J617" s="102"/>
      <c r="K617" s="104"/>
      <c r="L617" s="102"/>
      <c r="M617" s="103"/>
      <c r="N617" s="102"/>
      <c r="O617" s="103"/>
      <c r="P617" s="102"/>
      <c r="Q617" s="103"/>
      <c r="R617" s="102"/>
      <c r="S617" s="103"/>
      <c r="T617" s="105" t="s">
        <v>101</v>
      </c>
      <c r="U617" s="106">
        <v>4.1475999999999997</v>
      </c>
      <c r="V617" s="107">
        <f>V616/U617</f>
        <v>1560561.6332336774</v>
      </c>
      <c r="W617" s="108"/>
      <c r="X617" s="108"/>
      <c r="Y617" s="109"/>
    </row>
    <row r="618" spans="1:26" ht="15.75" thickTop="1" x14ac:dyDescent="0.25">
      <c r="A618" s="166" t="s">
        <v>102</v>
      </c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8"/>
      <c r="P618" s="115"/>
      <c r="U618" s="20"/>
    </row>
    <row r="619" spans="1:26" ht="18.75" x14ac:dyDescent="0.3">
      <c r="A619" s="169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1"/>
      <c r="P619" s="115"/>
      <c r="T619" s="110"/>
      <c r="U619" s="20"/>
    </row>
    <row r="620" spans="1:26" ht="15.75" x14ac:dyDescent="0.25">
      <c r="A620" s="169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1"/>
      <c r="P620" s="115"/>
      <c r="S620" s="111"/>
      <c r="T620" s="112"/>
      <c r="U620" s="20"/>
    </row>
    <row r="621" spans="1:26" ht="15.75" x14ac:dyDescent="0.25">
      <c r="A621" s="169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1"/>
      <c r="P621" s="115"/>
      <c r="S621" s="111"/>
      <c r="T621" s="113"/>
      <c r="U621" s="20"/>
    </row>
    <row r="622" spans="1:26" ht="15.75" x14ac:dyDescent="0.25">
      <c r="A622" s="169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1"/>
      <c r="P622" s="115"/>
      <c r="S622" s="111"/>
      <c r="T622" s="113"/>
      <c r="U622" s="20"/>
    </row>
    <row r="623" spans="1:26" ht="15.75" x14ac:dyDescent="0.25">
      <c r="A623" s="169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1"/>
      <c r="P623" s="115"/>
      <c r="S623" s="111"/>
      <c r="T623" s="113"/>
      <c r="U623" s="20"/>
    </row>
    <row r="624" spans="1:26" ht="15.75" x14ac:dyDescent="0.25">
      <c r="A624" s="169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1"/>
      <c r="P624" s="115"/>
      <c r="S624" s="111"/>
      <c r="T624" s="114"/>
      <c r="U624" s="20"/>
    </row>
    <row r="625" spans="1:38" x14ac:dyDescent="0.25">
      <c r="A625" s="169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1"/>
      <c r="P625" s="115"/>
      <c r="U625" s="20"/>
    </row>
    <row r="626" spans="1:38" ht="15.75" thickBot="1" x14ac:dyDescent="0.3">
      <c r="A626" s="172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4"/>
      <c r="P626" s="115"/>
      <c r="U626" s="20"/>
    </row>
    <row r="627" spans="1:38" ht="15.75" thickTop="1" x14ac:dyDescent="0.25">
      <c r="K627" s="20"/>
      <c r="U627" s="20"/>
    </row>
    <row r="630" spans="1:38" ht="26.25" x14ac:dyDescent="0.4">
      <c r="A630" s="23"/>
      <c r="B630" s="24" t="s">
        <v>121</v>
      </c>
      <c r="C630" s="25"/>
      <c r="D630" s="25"/>
      <c r="E630" s="25"/>
      <c r="F630" s="26"/>
      <c r="G630" s="25"/>
      <c r="H630" s="26"/>
      <c r="I630" s="27"/>
      <c r="J630" s="26"/>
      <c r="K630" s="27"/>
      <c r="L630" s="26"/>
      <c r="M630" s="27"/>
      <c r="N630" s="26"/>
      <c r="O630" s="25"/>
      <c r="P630" s="26"/>
      <c r="Q630" s="25"/>
      <c r="R630" s="26"/>
      <c r="S630" s="27"/>
      <c r="T630" s="26"/>
      <c r="U630" s="25"/>
      <c r="V630" s="26"/>
      <c r="W630" s="26"/>
      <c r="X630" s="27"/>
      <c r="Y630" s="26"/>
      <c r="Z630" s="26"/>
      <c r="AA630" s="27"/>
      <c r="AB630" s="25"/>
      <c r="AC630" s="25"/>
      <c r="AD630" s="25"/>
      <c r="AE630" s="25"/>
      <c r="AF630" s="25"/>
      <c r="AG630" s="27"/>
      <c r="AH630" s="25"/>
      <c r="AI630" s="25"/>
      <c r="AJ630" s="25"/>
      <c r="AK630" s="25"/>
      <c r="AL630" s="25"/>
    </row>
    <row r="631" spans="1:38" ht="15.75" thickBot="1" x14ac:dyDescent="0.3"/>
    <row r="632" spans="1:38" ht="52.5" customHeight="1" thickBot="1" x14ac:dyDescent="0.3">
      <c r="A632" s="146" t="s">
        <v>7</v>
      </c>
      <c r="B632" s="147"/>
      <c r="C632" s="150" t="s">
        <v>85</v>
      </c>
      <c r="D632" s="151"/>
      <c r="E632" s="152" t="s">
        <v>0</v>
      </c>
      <c r="F632" s="153"/>
      <c r="G632" s="154" t="s">
        <v>1</v>
      </c>
      <c r="H632" s="154"/>
      <c r="I632" s="154"/>
      <c r="J632" s="154"/>
      <c r="K632" s="154"/>
      <c r="L632" s="155"/>
      <c r="M632" s="156" t="s">
        <v>86</v>
      </c>
      <c r="N632" s="157"/>
      <c r="O632" s="157"/>
      <c r="P632" s="158"/>
      <c r="Q632" s="116" t="s">
        <v>87</v>
      </c>
      <c r="R632" s="159"/>
      <c r="S632" s="159"/>
      <c r="T632" s="159"/>
      <c r="U632" s="159"/>
      <c r="V632" s="117"/>
      <c r="W632" s="130" t="s">
        <v>88</v>
      </c>
      <c r="X632" s="131"/>
      <c r="Y632" s="122"/>
    </row>
    <row r="633" spans="1:38" ht="52.5" customHeight="1" thickBot="1" x14ac:dyDescent="0.3">
      <c r="A633" s="148"/>
      <c r="B633" s="149"/>
      <c r="C633" s="132" t="s">
        <v>89</v>
      </c>
      <c r="D633" s="134" t="s">
        <v>90</v>
      </c>
      <c r="E633" s="136" t="s">
        <v>10</v>
      </c>
      <c r="F633" s="136" t="s">
        <v>11</v>
      </c>
      <c r="G633" s="138" t="s">
        <v>12</v>
      </c>
      <c r="H633" s="140" t="s">
        <v>13</v>
      </c>
      <c r="I633" s="140" t="s">
        <v>14</v>
      </c>
      <c r="J633" s="142" t="s">
        <v>15</v>
      </c>
      <c r="K633" s="144" t="s">
        <v>2</v>
      </c>
      <c r="L633" s="145"/>
      <c r="M633" s="160" t="s">
        <v>91</v>
      </c>
      <c r="N633" s="161"/>
      <c r="O633" s="160" t="s">
        <v>92</v>
      </c>
      <c r="P633" s="161"/>
      <c r="Q633" s="162" t="s">
        <v>93</v>
      </c>
      <c r="R633" s="163"/>
      <c r="S633" s="159" t="s">
        <v>94</v>
      </c>
      <c r="T633" s="117"/>
      <c r="U633" s="116" t="s">
        <v>2</v>
      </c>
      <c r="V633" s="117"/>
      <c r="W633" s="118" t="s">
        <v>95</v>
      </c>
      <c r="X633" s="120" t="s">
        <v>96</v>
      </c>
      <c r="Y633" s="122" t="s">
        <v>97</v>
      </c>
    </row>
    <row r="634" spans="1:38" ht="139.5" customHeight="1" thickBot="1" x14ac:dyDescent="0.3">
      <c r="A634" s="148"/>
      <c r="B634" s="149"/>
      <c r="C634" s="133"/>
      <c r="D634" s="135"/>
      <c r="E634" s="137"/>
      <c r="F634" s="137"/>
      <c r="G634" s="139"/>
      <c r="H634" s="141"/>
      <c r="I634" s="141"/>
      <c r="J634" s="143"/>
      <c r="K634" s="28" t="s">
        <v>16</v>
      </c>
      <c r="L634" s="29" t="s">
        <v>17</v>
      </c>
      <c r="M634" s="30" t="s">
        <v>18</v>
      </c>
      <c r="N634" s="31" t="s">
        <v>19</v>
      </c>
      <c r="O634" s="30" t="s">
        <v>20</v>
      </c>
      <c r="P634" s="31" t="s">
        <v>21</v>
      </c>
      <c r="Q634" s="32" t="s">
        <v>12</v>
      </c>
      <c r="R634" s="33" t="s">
        <v>13</v>
      </c>
      <c r="S634" s="34" t="s">
        <v>22</v>
      </c>
      <c r="T634" s="35" t="s">
        <v>23</v>
      </c>
      <c r="U634" s="36" t="s">
        <v>24</v>
      </c>
      <c r="V634" s="37" t="s">
        <v>25</v>
      </c>
      <c r="W634" s="119"/>
      <c r="X634" s="121"/>
      <c r="Y634" s="123"/>
    </row>
    <row r="635" spans="1:38" ht="38.25" customHeight="1" thickBot="1" x14ac:dyDescent="0.3">
      <c r="A635" s="124">
        <v>1</v>
      </c>
      <c r="B635" s="125"/>
      <c r="C635" s="38">
        <v>2</v>
      </c>
      <c r="D635" s="39">
        <v>3</v>
      </c>
      <c r="E635" s="40">
        <v>4</v>
      </c>
      <c r="F635" s="41">
        <v>5</v>
      </c>
      <c r="G635" s="42">
        <v>6</v>
      </c>
      <c r="H635" s="43">
        <v>7</v>
      </c>
      <c r="I635" s="43">
        <v>8</v>
      </c>
      <c r="J635" s="43">
        <v>9</v>
      </c>
      <c r="K635" s="43">
        <v>10</v>
      </c>
      <c r="L635" s="43">
        <v>11</v>
      </c>
      <c r="M635" s="44">
        <v>12</v>
      </c>
      <c r="N635" s="44">
        <v>13</v>
      </c>
      <c r="O635" s="44">
        <v>14</v>
      </c>
      <c r="P635" s="44">
        <v>15</v>
      </c>
      <c r="Q635" s="45">
        <v>16</v>
      </c>
      <c r="R635" s="45">
        <v>17</v>
      </c>
      <c r="S635" s="45">
        <v>18</v>
      </c>
      <c r="T635" s="45">
        <v>19</v>
      </c>
      <c r="U635" s="45">
        <v>20</v>
      </c>
      <c r="V635" s="45">
        <v>21</v>
      </c>
      <c r="W635" s="46">
        <v>22</v>
      </c>
      <c r="X635" s="46">
        <v>23</v>
      </c>
      <c r="Y635" s="47">
        <v>24</v>
      </c>
    </row>
    <row r="636" spans="1:38" ht="108.75" customHeight="1" x14ac:dyDescent="0.25">
      <c r="A636" s="48">
        <v>1</v>
      </c>
      <c r="B636" s="49" t="s">
        <v>98</v>
      </c>
      <c r="C636" s="126">
        <f>L649</f>
        <v>916826.77</v>
      </c>
      <c r="D636" s="128">
        <f>C636-V649</f>
        <v>157816.83000000007</v>
      </c>
      <c r="E636" s="50"/>
      <c r="F636" s="51"/>
      <c r="G636" s="52"/>
      <c r="H636" s="53"/>
      <c r="I636" s="52"/>
      <c r="J636" s="54"/>
      <c r="K636" s="55">
        <f>G636+I636</f>
        <v>0</v>
      </c>
      <c r="L636" s="56">
        <f>H636+J636</f>
        <v>0</v>
      </c>
      <c r="M636" s="57"/>
      <c r="N636" s="58"/>
      <c r="O636" s="57"/>
      <c r="P636" s="58"/>
      <c r="Q636" s="59"/>
      <c r="R636" s="60"/>
      <c r="S636" s="59"/>
      <c r="T636" s="60"/>
      <c r="U636" s="55">
        <f>Q636+S636</f>
        <v>0</v>
      </c>
      <c r="V636" s="61">
        <f>R636+T636</f>
        <v>0</v>
      </c>
      <c r="W636" s="62">
        <f>IFERROR(R636/H636,0)</f>
        <v>0</v>
      </c>
      <c r="X636" s="63">
        <f>IFERROR((T636+P636)/J636,0)</f>
        <v>0</v>
      </c>
      <c r="Y636" s="64">
        <f>IFERROR((V636+P636)/L636,0)</f>
        <v>0</v>
      </c>
      <c r="Z636" s="65"/>
    </row>
    <row r="637" spans="1:38" ht="87" customHeight="1" x14ac:dyDescent="0.25">
      <c r="A637" s="66">
        <v>2</v>
      </c>
      <c r="B637" s="67" t="s">
        <v>44</v>
      </c>
      <c r="C637" s="126"/>
      <c r="D637" s="128"/>
      <c r="E637" s="68">
        <v>0</v>
      </c>
      <c r="F637" s="69">
        <v>0</v>
      </c>
      <c r="G637" s="70">
        <v>0</v>
      </c>
      <c r="H637" s="71">
        <v>0</v>
      </c>
      <c r="I637" s="70">
        <v>5</v>
      </c>
      <c r="J637" s="72">
        <v>369000</v>
      </c>
      <c r="K637" s="55">
        <f t="shared" ref="K637:L648" si="114">G637+I637</f>
        <v>5</v>
      </c>
      <c r="L637" s="56">
        <f t="shared" si="114"/>
        <v>369000</v>
      </c>
      <c r="M637" s="73">
        <v>0</v>
      </c>
      <c r="N637" s="74">
        <v>0</v>
      </c>
      <c r="O637" s="73">
        <v>0</v>
      </c>
      <c r="P637" s="74">
        <v>0</v>
      </c>
      <c r="Q637" s="75">
        <v>0</v>
      </c>
      <c r="R637" s="76">
        <v>0</v>
      </c>
      <c r="S637" s="75">
        <v>5</v>
      </c>
      <c r="T637" s="76">
        <v>250185.87</v>
      </c>
      <c r="U637" s="55">
        <f t="shared" ref="U637:V648" si="115">Q637+S637</f>
        <v>5</v>
      </c>
      <c r="V637" s="61">
        <f>R637+T637</f>
        <v>250185.87</v>
      </c>
      <c r="W637" s="62">
        <f t="shared" ref="W637:W648" si="116">IFERROR(R637/H637,0)</f>
        <v>0</v>
      </c>
      <c r="X637" s="63">
        <f t="shared" ref="X637:X649" si="117">IFERROR((T637+P637)/J637,0)</f>
        <v>0.67801048780487805</v>
      </c>
      <c r="Y637" s="64">
        <f t="shared" ref="Y637:Y649" si="118">IFERROR((V637+P637)/L637,0)</f>
        <v>0.67801048780487805</v>
      </c>
      <c r="Z637" s="65"/>
    </row>
    <row r="638" spans="1:38" ht="85.5" customHeight="1" x14ac:dyDescent="0.25">
      <c r="A638" s="66">
        <v>3</v>
      </c>
      <c r="B638" s="67" t="s">
        <v>35</v>
      </c>
      <c r="C638" s="126"/>
      <c r="D638" s="128"/>
      <c r="E638" s="68"/>
      <c r="F638" s="69"/>
      <c r="G638" s="70"/>
      <c r="H638" s="71"/>
      <c r="I638" s="70"/>
      <c r="J638" s="72"/>
      <c r="K638" s="55">
        <f t="shared" si="114"/>
        <v>0</v>
      </c>
      <c r="L638" s="56">
        <f t="shared" si="114"/>
        <v>0</v>
      </c>
      <c r="M638" s="73"/>
      <c r="N638" s="74"/>
      <c r="O638" s="73"/>
      <c r="P638" s="74"/>
      <c r="Q638" s="75"/>
      <c r="R638" s="76"/>
      <c r="S638" s="75"/>
      <c r="T638" s="76"/>
      <c r="U638" s="55">
        <f t="shared" si="115"/>
        <v>0</v>
      </c>
      <c r="V638" s="61">
        <f t="shared" si="115"/>
        <v>0</v>
      </c>
      <c r="W638" s="62">
        <f t="shared" si="116"/>
        <v>0</v>
      </c>
      <c r="X638" s="63">
        <f t="shared" si="117"/>
        <v>0</v>
      </c>
      <c r="Y638" s="64">
        <f t="shared" si="118"/>
        <v>0</v>
      </c>
      <c r="Z638" s="65"/>
    </row>
    <row r="639" spans="1:38" ht="137.25" customHeight="1" x14ac:dyDescent="0.25">
      <c r="A639" s="66">
        <v>4</v>
      </c>
      <c r="B639" s="67" t="s">
        <v>37</v>
      </c>
      <c r="C639" s="126"/>
      <c r="D639" s="128"/>
      <c r="E639" s="68"/>
      <c r="F639" s="69"/>
      <c r="G639" s="70"/>
      <c r="H639" s="71"/>
      <c r="I639" s="70"/>
      <c r="J639" s="72"/>
      <c r="K639" s="55">
        <f t="shared" si="114"/>
        <v>0</v>
      </c>
      <c r="L639" s="56">
        <f t="shared" si="114"/>
        <v>0</v>
      </c>
      <c r="M639" s="73"/>
      <c r="N639" s="74"/>
      <c r="O639" s="73"/>
      <c r="P639" s="74"/>
      <c r="Q639" s="75"/>
      <c r="R639" s="76"/>
      <c r="S639" s="75"/>
      <c r="T639" s="76"/>
      <c r="U639" s="55">
        <f t="shared" si="115"/>
        <v>0</v>
      </c>
      <c r="V639" s="61">
        <f t="shared" si="115"/>
        <v>0</v>
      </c>
      <c r="W639" s="62">
        <f t="shared" si="116"/>
        <v>0</v>
      </c>
      <c r="X639" s="63">
        <f t="shared" si="117"/>
        <v>0</v>
      </c>
      <c r="Y639" s="64">
        <f t="shared" si="118"/>
        <v>0</v>
      </c>
      <c r="Z639" s="65"/>
    </row>
    <row r="640" spans="1:38" ht="171.75" customHeight="1" x14ac:dyDescent="0.25">
      <c r="A640" s="66">
        <v>5</v>
      </c>
      <c r="B640" s="67" t="s">
        <v>63</v>
      </c>
      <c r="C640" s="126"/>
      <c r="D640" s="128"/>
      <c r="E640" s="68">
        <v>12</v>
      </c>
      <c r="F640" s="69">
        <v>1993422.96</v>
      </c>
      <c r="G640" s="70">
        <v>3</v>
      </c>
      <c r="H640" s="71">
        <v>424525.76</v>
      </c>
      <c r="I640" s="70">
        <v>3</v>
      </c>
      <c r="J640" s="72">
        <v>123301.01000000001</v>
      </c>
      <c r="K640" s="55">
        <f t="shared" si="114"/>
        <v>6</v>
      </c>
      <c r="L640" s="56">
        <f t="shared" si="114"/>
        <v>547826.77</v>
      </c>
      <c r="M640" s="73">
        <v>0</v>
      </c>
      <c r="N640" s="74">
        <v>0</v>
      </c>
      <c r="O640" s="73">
        <v>0</v>
      </c>
      <c r="P640" s="74">
        <v>0</v>
      </c>
      <c r="Q640" s="75">
        <v>3</v>
      </c>
      <c r="R640" s="76">
        <v>387479.39</v>
      </c>
      <c r="S640" s="75">
        <v>3</v>
      </c>
      <c r="T640" s="76">
        <v>121344.68</v>
      </c>
      <c r="U640" s="55">
        <f t="shared" si="115"/>
        <v>6</v>
      </c>
      <c r="V640" s="61">
        <f t="shared" si="115"/>
        <v>508824.07</v>
      </c>
      <c r="W640" s="62">
        <f t="shared" si="116"/>
        <v>0.91273469482747061</v>
      </c>
      <c r="X640" s="63">
        <f t="shared" si="117"/>
        <v>0.98413370660954025</v>
      </c>
      <c r="Y640" s="64">
        <f t="shared" si="118"/>
        <v>0.92880468400622329</v>
      </c>
      <c r="Z640" s="65"/>
    </row>
    <row r="641" spans="1:26" ht="116.25" customHeight="1" x14ac:dyDescent="0.25">
      <c r="A641" s="66">
        <v>6</v>
      </c>
      <c r="B641" s="67" t="s">
        <v>26</v>
      </c>
      <c r="C641" s="126"/>
      <c r="D641" s="128"/>
      <c r="E641" s="68"/>
      <c r="F641" s="69"/>
      <c r="G641" s="70"/>
      <c r="H641" s="71"/>
      <c r="I641" s="70"/>
      <c r="J641" s="72"/>
      <c r="K641" s="55">
        <f t="shared" si="114"/>
        <v>0</v>
      </c>
      <c r="L641" s="56">
        <f t="shared" si="114"/>
        <v>0</v>
      </c>
      <c r="M641" s="73"/>
      <c r="N641" s="74"/>
      <c r="O641" s="73"/>
      <c r="P641" s="74"/>
      <c r="Q641" s="75"/>
      <c r="R641" s="76"/>
      <c r="S641" s="75"/>
      <c r="T641" s="76"/>
      <c r="U641" s="55">
        <f t="shared" si="115"/>
        <v>0</v>
      </c>
      <c r="V641" s="61">
        <f t="shared" si="115"/>
        <v>0</v>
      </c>
      <c r="W641" s="62">
        <f t="shared" si="116"/>
        <v>0</v>
      </c>
      <c r="X641" s="63">
        <f t="shared" si="117"/>
        <v>0</v>
      </c>
      <c r="Y641" s="64">
        <f t="shared" si="118"/>
        <v>0</v>
      </c>
      <c r="Z641" s="65"/>
    </row>
    <row r="642" spans="1:26" ht="65.25" customHeight="1" x14ac:dyDescent="0.25">
      <c r="A642" s="66">
        <v>7</v>
      </c>
      <c r="B642" s="67" t="s">
        <v>46</v>
      </c>
      <c r="C642" s="126"/>
      <c r="D642" s="128"/>
      <c r="E642" s="68"/>
      <c r="F642" s="69"/>
      <c r="G642" s="70"/>
      <c r="H642" s="71"/>
      <c r="I642" s="70"/>
      <c r="J642" s="72"/>
      <c r="K642" s="55">
        <f t="shared" si="114"/>
        <v>0</v>
      </c>
      <c r="L642" s="56">
        <f t="shared" si="114"/>
        <v>0</v>
      </c>
      <c r="M642" s="73"/>
      <c r="N642" s="74"/>
      <c r="O642" s="73"/>
      <c r="P642" s="74"/>
      <c r="Q642" s="75"/>
      <c r="R642" s="76"/>
      <c r="S642" s="75"/>
      <c r="T642" s="76"/>
      <c r="U642" s="55">
        <f t="shared" si="115"/>
        <v>0</v>
      </c>
      <c r="V642" s="61">
        <f t="shared" si="115"/>
        <v>0</v>
      </c>
      <c r="W642" s="62">
        <f t="shared" si="116"/>
        <v>0</v>
      </c>
      <c r="X642" s="63">
        <f t="shared" si="117"/>
        <v>0</v>
      </c>
      <c r="Y642" s="64">
        <f t="shared" si="118"/>
        <v>0</v>
      </c>
      <c r="Z642" s="65"/>
    </row>
    <row r="643" spans="1:26" ht="59.25" customHeight="1" x14ac:dyDescent="0.25">
      <c r="A643" s="66">
        <v>8</v>
      </c>
      <c r="B643" s="67" t="s">
        <v>99</v>
      </c>
      <c r="C643" s="126"/>
      <c r="D643" s="128"/>
      <c r="E643" s="68"/>
      <c r="F643" s="69"/>
      <c r="G643" s="70"/>
      <c r="H643" s="71"/>
      <c r="I643" s="70"/>
      <c r="J643" s="72"/>
      <c r="K643" s="55">
        <f t="shared" si="114"/>
        <v>0</v>
      </c>
      <c r="L643" s="56">
        <f t="shared" si="114"/>
        <v>0</v>
      </c>
      <c r="M643" s="73"/>
      <c r="N643" s="74"/>
      <c r="O643" s="73"/>
      <c r="P643" s="74"/>
      <c r="Q643" s="75"/>
      <c r="R643" s="76"/>
      <c r="S643" s="75"/>
      <c r="T643" s="76"/>
      <c r="U643" s="55">
        <f t="shared" si="115"/>
        <v>0</v>
      </c>
      <c r="V643" s="61">
        <f t="shared" si="115"/>
        <v>0</v>
      </c>
      <c r="W643" s="62">
        <f t="shared" si="116"/>
        <v>0</v>
      </c>
      <c r="X643" s="63">
        <f t="shared" si="117"/>
        <v>0</v>
      </c>
      <c r="Y643" s="64">
        <f t="shared" si="118"/>
        <v>0</v>
      </c>
      <c r="Z643" s="65"/>
    </row>
    <row r="644" spans="1:26" ht="71.25" customHeight="1" x14ac:dyDescent="0.25">
      <c r="A644" s="66">
        <v>9</v>
      </c>
      <c r="B644" s="67" t="s">
        <v>29</v>
      </c>
      <c r="C644" s="126"/>
      <c r="D644" s="128"/>
      <c r="E644" s="68"/>
      <c r="F644" s="69"/>
      <c r="G644" s="70"/>
      <c r="H644" s="71"/>
      <c r="I644" s="70"/>
      <c r="J644" s="72"/>
      <c r="K644" s="55">
        <f t="shared" si="114"/>
        <v>0</v>
      </c>
      <c r="L644" s="56">
        <f t="shared" si="114"/>
        <v>0</v>
      </c>
      <c r="M644" s="73"/>
      <c r="N644" s="74"/>
      <c r="O644" s="73"/>
      <c r="P644" s="74"/>
      <c r="Q644" s="75"/>
      <c r="R644" s="76"/>
      <c r="S644" s="75"/>
      <c r="T644" s="76"/>
      <c r="U644" s="55">
        <f t="shared" si="115"/>
        <v>0</v>
      </c>
      <c r="V644" s="61">
        <f t="shared" si="115"/>
        <v>0</v>
      </c>
      <c r="W644" s="62">
        <f t="shared" si="116"/>
        <v>0</v>
      </c>
      <c r="X644" s="63">
        <f t="shared" si="117"/>
        <v>0</v>
      </c>
      <c r="Y644" s="64">
        <f t="shared" si="118"/>
        <v>0</v>
      </c>
      <c r="Z644" s="65"/>
    </row>
    <row r="645" spans="1:26" ht="92.25" customHeight="1" x14ac:dyDescent="0.25">
      <c r="A645" s="66">
        <v>10</v>
      </c>
      <c r="B645" s="67" t="s">
        <v>30</v>
      </c>
      <c r="C645" s="126"/>
      <c r="D645" s="128"/>
      <c r="E645" s="68"/>
      <c r="F645" s="69"/>
      <c r="G645" s="70"/>
      <c r="H645" s="71"/>
      <c r="I645" s="70"/>
      <c r="J645" s="72"/>
      <c r="K645" s="55">
        <f t="shared" si="114"/>
        <v>0</v>
      </c>
      <c r="L645" s="56">
        <f t="shared" si="114"/>
        <v>0</v>
      </c>
      <c r="M645" s="73"/>
      <c r="N645" s="74"/>
      <c r="O645" s="73"/>
      <c r="P645" s="74"/>
      <c r="Q645" s="75"/>
      <c r="R645" s="76"/>
      <c r="S645" s="75"/>
      <c r="T645" s="76"/>
      <c r="U645" s="55">
        <f t="shared" si="115"/>
        <v>0</v>
      </c>
      <c r="V645" s="61">
        <f t="shared" si="115"/>
        <v>0</v>
      </c>
      <c r="W645" s="62">
        <f t="shared" si="116"/>
        <v>0</v>
      </c>
      <c r="X645" s="63">
        <f t="shared" si="117"/>
        <v>0</v>
      </c>
      <c r="Y645" s="64">
        <f t="shared" si="118"/>
        <v>0</v>
      </c>
      <c r="Z645" s="65"/>
    </row>
    <row r="646" spans="1:26" ht="153.75" customHeight="1" x14ac:dyDescent="0.25">
      <c r="A646" s="66">
        <v>11</v>
      </c>
      <c r="B646" s="67" t="s">
        <v>31</v>
      </c>
      <c r="C646" s="126"/>
      <c r="D646" s="128"/>
      <c r="E646" s="68"/>
      <c r="F646" s="69"/>
      <c r="G646" s="70"/>
      <c r="H646" s="71"/>
      <c r="I646" s="70"/>
      <c r="J646" s="72"/>
      <c r="K646" s="55">
        <f t="shared" si="114"/>
        <v>0</v>
      </c>
      <c r="L646" s="56">
        <f t="shared" si="114"/>
        <v>0</v>
      </c>
      <c r="M646" s="73"/>
      <c r="N646" s="74"/>
      <c r="O646" s="73"/>
      <c r="P646" s="74"/>
      <c r="Q646" s="75"/>
      <c r="R646" s="76"/>
      <c r="S646" s="75"/>
      <c r="T646" s="76"/>
      <c r="U646" s="55">
        <f t="shared" si="115"/>
        <v>0</v>
      </c>
      <c r="V646" s="61">
        <f t="shared" si="115"/>
        <v>0</v>
      </c>
      <c r="W646" s="62">
        <f t="shared" si="116"/>
        <v>0</v>
      </c>
      <c r="X646" s="63">
        <f t="shared" si="117"/>
        <v>0</v>
      </c>
      <c r="Y646" s="64">
        <f t="shared" si="118"/>
        <v>0</v>
      </c>
      <c r="Z646" s="65"/>
    </row>
    <row r="647" spans="1:26" ht="87" customHeight="1" x14ac:dyDescent="0.25">
      <c r="A647" s="66">
        <v>12</v>
      </c>
      <c r="B647" s="67" t="s">
        <v>40</v>
      </c>
      <c r="C647" s="126"/>
      <c r="D647" s="128"/>
      <c r="E647" s="68"/>
      <c r="F647" s="69"/>
      <c r="G647" s="70"/>
      <c r="H647" s="71"/>
      <c r="I647" s="70"/>
      <c r="J647" s="72"/>
      <c r="K647" s="55">
        <f t="shared" si="114"/>
        <v>0</v>
      </c>
      <c r="L647" s="56">
        <f t="shared" si="114"/>
        <v>0</v>
      </c>
      <c r="M647" s="73"/>
      <c r="N647" s="74"/>
      <c r="O647" s="73"/>
      <c r="P647" s="74"/>
      <c r="Q647" s="75"/>
      <c r="R647" s="76"/>
      <c r="S647" s="75"/>
      <c r="T647" s="76"/>
      <c r="U647" s="55">
        <f t="shared" si="115"/>
        <v>0</v>
      </c>
      <c r="V647" s="61">
        <f t="shared" si="115"/>
        <v>0</v>
      </c>
      <c r="W647" s="62">
        <f t="shared" si="116"/>
        <v>0</v>
      </c>
      <c r="X647" s="63">
        <f t="shared" si="117"/>
        <v>0</v>
      </c>
      <c r="Y647" s="64">
        <f t="shared" si="118"/>
        <v>0</v>
      </c>
      <c r="Z647" s="65"/>
    </row>
    <row r="648" spans="1:26" ht="62.25" customHeight="1" thickBot="1" x14ac:dyDescent="0.3">
      <c r="A648" s="77">
        <v>13</v>
      </c>
      <c r="B648" s="78" t="s">
        <v>32</v>
      </c>
      <c r="C648" s="127"/>
      <c r="D648" s="129"/>
      <c r="E648" s="79"/>
      <c r="F648" s="80"/>
      <c r="G648" s="81"/>
      <c r="H648" s="82"/>
      <c r="I648" s="81"/>
      <c r="J648" s="83"/>
      <c r="K648" s="84">
        <f t="shared" si="114"/>
        <v>0</v>
      </c>
      <c r="L648" s="85">
        <f t="shared" si="114"/>
        <v>0</v>
      </c>
      <c r="M648" s="86"/>
      <c r="N648" s="87"/>
      <c r="O648" s="86"/>
      <c r="P648" s="87"/>
      <c r="Q648" s="88"/>
      <c r="R648" s="89"/>
      <c r="S648" s="88"/>
      <c r="T648" s="89"/>
      <c r="U648" s="55">
        <f t="shared" si="115"/>
        <v>0</v>
      </c>
      <c r="V648" s="61">
        <f t="shared" si="115"/>
        <v>0</v>
      </c>
      <c r="W648" s="62">
        <f t="shared" si="116"/>
        <v>0</v>
      </c>
      <c r="X648" s="63">
        <f t="shared" si="117"/>
        <v>0</v>
      </c>
      <c r="Y648" s="64">
        <f t="shared" si="118"/>
        <v>0</v>
      </c>
      <c r="Z648" s="65"/>
    </row>
    <row r="649" spans="1:26" ht="29.25" customHeight="1" thickBot="1" x14ac:dyDescent="0.3">
      <c r="A649" s="164" t="s">
        <v>100</v>
      </c>
      <c r="B649" s="165"/>
      <c r="C649" s="90">
        <f>C636</f>
        <v>916826.77</v>
      </c>
      <c r="D649" s="90">
        <f>D636</f>
        <v>157816.83000000007</v>
      </c>
      <c r="E649" s="91">
        <f>SUM(E636:E648)</f>
        <v>12</v>
      </c>
      <c r="F649" s="92">
        <f>SUM(F636:F648)</f>
        <v>1993422.96</v>
      </c>
      <c r="G649" s="91">
        <f>SUM(G636:G648)</f>
        <v>3</v>
      </c>
      <c r="H649" s="92">
        <f>SUM(H636:H648)</f>
        <v>424525.76</v>
      </c>
      <c r="I649" s="91">
        <f t="shared" ref="I649:V649" si="119">SUM(I636:I648)</f>
        <v>8</v>
      </c>
      <c r="J649" s="92">
        <f t="shared" si="119"/>
        <v>492301.01</v>
      </c>
      <c r="K649" s="91">
        <f t="shared" si="119"/>
        <v>11</v>
      </c>
      <c r="L649" s="92">
        <f t="shared" si="119"/>
        <v>916826.77</v>
      </c>
      <c r="M649" s="91">
        <f t="shared" si="119"/>
        <v>0</v>
      </c>
      <c r="N649" s="93">
        <f t="shared" si="119"/>
        <v>0</v>
      </c>
      <c r="O649" s="94">
        <f t="shared" si="119"/>
        <v>0</v>
      </c>
      <c r="P649" s="95">
        <f t="shared" si="119"/>
        <v>0</v>
      </c>
      <c r="Q649" s="94">
        <f t="shared" si="119"/>
        <v>3</v>
      </c>
      <c r="R649" s="96">
        <f t="shared" si="119"/>
        <v>387479.39</v>
      </c>
      <c r="S649" s="94">
        <f t="shared" si="119"/>
        <v>8</v>
      </c>
      <c r="T649" s="96">
        <f t="shared" si="119"/>
        <v>371530.55</v>
      </c>
      <c r="U649" s="94">
        <f t="shared" si="119"/>
        <v>11</v>
      </c>
      <c r="V649" s="96">
        <f t="shared" si="119"/>
        <v>759009.94</v>
      </c>
      <c r="W649" s="97">
        <f>IFERROR(R649/H649,0)</f>
        <v>0.91273469482747061</v>
      </c>
      <c r="X649" s="98">
        <f t="shared" si="117"/>
        <v>0.75468167331202507</v>
      </c>
      <c r="Y649" s="98">
        <f t="shared" si="118"/>
        <v>0.82786625002234604</v>
      </c>
    </row>
    <row r="650" spans="1:26" ht="29.25" customHeight="1" thickBot="1" x14ac:dyDescent="0.45">
      <c r="A650" s="99"/>
      <c r="B650" s="99"/>
      <c r="C650" s="100"/>
      <c r="D650" s="100"/>
      <c r="E650" s="101"/>
      <c r="F650" s="100"/>
      <c r="G650" s="101"/>
      <c r="H650" s="102"/>
      <c r="I650" s="103"/>
      <c r="J650" s="102"/>
      <c r="K650" s="104"/>
      <c r="L650" s="102"/>
      <c r="M650" s="103"/>
      <c r="N650" s="102"/>
      <c r="O650" s="103"/>
      <c r="P650" s="102"/>
      <c r="Q650" s="103"/>
      <c r="R650" s="102"/>
      <c r="S650" s="103"/>
      <c r="T650" s="105" t="s">
        <v>101</v>
      </c>
      <c r="U650" s="106">
        <v>4.1475999999999997</v>
      </c>
      <c r="V650" s="107">
        <f>V649/U650</f>
        <v>182999.79265117177</v>
      </c>
      <c r="W650" s="108"/>
      <c r="X650" s="108"/>
      <c r="Y650" s="109"/>
    </row>
    <row r="651" spans="1:26" ht="15.75" thickTop="1" x14ac:dyDescent="0.25">
      <c r="A651" s="166" t="s">
        <v>102</v>
      </c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8"/>
      <c r="P651" s="115"/>
      <c r="U651" s="20"/>
    </row>
    <row r="652" spans="1:26" ht="18.75" x14ac:dyDescent="0.3">
      <c r="A652" s="169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1"/>
      <c r="P652" s="115"/>
      <c r="T652" s="110"/>
      <c r="U652" s="20"/>
    </row>
    <row r="653" spans="1:26" ht="15.75" x14ac:dyDescent="0.25">
      <c r="A653" s="169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1"/>
      <c r="P653" s="115"/>
      <c r="S653" s="111"/>
      <c r="T653" s="112"/>
      <c r="U653" s="20"/>
    </row>
    <row r="654" spans="1:26" ht="15.75" x14ac:dyDescent="0.25">
      <c r="A654" s="169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1"/>
      <c r="P654" s="115"/>
      <c r="S654" s="111"/>
      <c r="T654" s="113"/>
      <c r="U654" s="20"/>
    </row>
    <row r="655" spans="1:26" ht="15.75" x14ac:dyDescent="0.25">
      <c r="A655" s="169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1"/>
      <c r="P655" s="115"/>
      <c r="S655" s="111"/>
      <c r="T655" s="113"/>
      <c r="U655" s="20"/>
    </row>
    <row r="656" spans="1:26" ht="15.75" x14ac:dyDescent="0.25">
      <c r="A656" s="169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1"/>
      <c r="P656" s="115"/>
      <c r="S656" s="111"/>
      <c r="T656" s="113"/>
      <c r="U656" s="20"/>
    </row>
    <row r="657" spans="1:38" ht="15.75" x14ac:dyDescent="0.25">
      <c r="A657" s="169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1"/>
      <c r="P657" s="115"/>
      <c r="S657" s="111"/>
      <c r="T657" s="114"/>
      <c r="U657" s="20"/>
    </row>
    <row r="658" spans="1:38" x14ac:dyDescent="0.25">
      <c r="A658" s="169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1"/>
      <c r="P658" s="115"/>
      <c r="U658" s="20"/>
    </row>
    <row r="659" spans="1:38" ht="15.75" thickBot="1" x14ac:dyDescent="0.3">
      <c r="A659" s="172"/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4"/>
      <c r="P659" s="115"/>
      <c r="U659" s="20"/>
    </row>
    <row r="660" spans="1:38" ht="15.75" thickTop="1" x14ac:dyDescent="0.25">
      <c r="K660" s="20"/>
      <c r="U660" s="20"/>
    </row>
    <row r="663" spans="1:38" ht="26.25" x14ac:dyDescent="0.4">
      <c r="A663" s="23"/>
      <c r="B663" s="24" t="s">
        <v>122</v>
      </c>
      <c r="C663" s="25"/>
      <c r="D663" s="25"/>
      <c r="E663" s="25"/>
      <c r="F663" s="26"/>
      <c r="G663" s="25"/>
      <c r="H663" s="26"/>
      <c r="I663" s="27"/>
      <c r="J663" s="26"/>
      <c r="K663" s="27"/>
      <c r="L663" s="26"/>
      <c r="M663" s="27"/>
      <c r="N663" s="26"/>
      <c r="O663" s="25"/>
      <c r="P663" s="26"/>
      <c r="Q663" s="25"/>
      <c r="R663" s="26"/>
      <c r="S663" s="27"/>
      <c r="T663" s="26"/>
      <c r="U663" s="25"/>
      <c r="V663" s="26"/>
      <c r="W663" s="26"/>
      <c r="X663" s="27"/>
      <c r="Y663" s="26"/>
      <c r="Z663" s="26"/>
      <c r="AA663" s="27"/>
      <c r="AB663" s="25"/>
      <c r="AC663" s="25"/>
      <c r="AD663" s="25"/>
      <c r="AE663" s="25"/>
      <c r="AF663" s="25"/>
      <c r="AG663" s="27"/>
      <c r="AH663" s="25"/>
      <c r="AI663" s="25"/>
      <c r="AJ663" s="25"/>
      <c r="AK663" s="25"/>
      <c r="AL663" s="25"/>
    </row>
    <row r="664" spans="1:38" ht="15.75" thickBot="1" x14ac:dyDescent="0.3"/>
    <row r="665" spans="1:38" ht="52.5" customHeight="1" thickBot="1" x14ac:dyDescent="0.3">
      <c r="A665" s="146" t="s">
        <v>7</v>
      </c>
      <c r="B665" s="147"/>
      <c r="C665" s="150" t="s">
        <v>85</v>
      </c>
      <c r="D665" s="151"/>
      <c r="E665" s="152" t="s">
        <v>0</v>
      </c>
      <c r="F665" s="153"/>
      <c r="G665" s="154" t="s">
        <v>1</v>
      </c>
      <c r="H665" s="154"/>
      <c r="I665" s="154"/>
      <c r="J665" s="154"/>
      <c r="K665" s="154"/>
      <c r="L665" s="155"/>
      <c r="M665" s="156" t="s">
        <v>86</v>
      </c>
      <c r="N665" s="157"/>
      <c r="O665" s="157"/>
      <c r="P665" s="158"/>
      <c r="Q665" s="116" t="s">
        <v>87</v>
      </c>
      <c r="R665" s="159"/>
      <c r="S665" s="159"/>
      <c r="T665" s="159"/>
      <c r="U665" s="159"/>
      <c r="V665" s="117"/>
      <c r="W665" s="130" t="s">
        <v>88</v>
      </c>
      <c r="X665" s="131"/>
      <c r="Y665" s="122"/>
    </row>
    <row r="666" spans="1:38" ht="52.5" customHeight="1" thickBot="1" x14ac:dyDescent="0.3">
      <c r="A666" s="148"/>
      <c r="B666" s="149"/>
      <c r="C666" s="132" t="s">
        <v>89</v>
      </c>
      <c r="D666" s="134" t="s">
        <v>90</v>
      </c>
      <c r="E666" s="136" t="s">
        <v>10</v>
      </c>
      <c r="F666" s="136" t="s">
        <v>11</v>
      </c>
      <c r="G666" s="138" t="s">
        <v>12</v>
      </c>
      <c r="H666" s="140" t="s">
        <v>13</v>
      </c>
      <c r="I666" s="140" t="s">
        <v>14</v>
      </c>
      <c r="J666" s="142" t="s">
        <v>15</v>
      </c>
      <c r="K666" s="144" t="s">
        <v>2</v>
      </c>
      <c r="L666" s="145"/>
      <c r="M666" s="160" t="s">
        <v>91</v>
      </c>
      <c r="N666" s="161"/>
      <c r="O666" s="160" t="s">
        <v>92</v>
      </c>
      <c r="P666" s="161"/>
      <c r="Q666" s="162" t="s">
        <v>93</v>
      </c>
      <c r="R666" s="163"/>
      <c r="S666" s="159" t="s">
        <v>94</v>
      </c>
      <c r="T666" s="117"/>
      <c r="U666" s="116" t="s">
        <v>2</v>
      </c>
      <c r="V666" s="117"/>
      <c r="W666" s="118" t="s">
        <v>95</v>
      </c>
      <c r="X666" s="120" t="s">
        <v>96</v>
      </c>
      <c r="Y666" s="122" t="s">
        <v>97</v>
      </c>
    </row>
    <row r="667" spans="1:38" ht="139.5" customHeight="1" thickBot="1" x14ac:dyDescent="0.3">
      <c r="A667" s="148"/>
      <c r="B667" s="149"/>
      <c r="C667" s="133"/>
      <c r="D667" s="135"/>
      <c r="E667" s="137"/>
      <c r="F667" s="137"/>
      <c r="G667" s="139"/>
      <c r="H667" s="141"/>
      <c r="I667" s="141"/>
      <c r="J667" s="143"/>
      <c r="K667" s="28" t="s">
        <v>16</v>
      </c>
      <c r="L667" s="29" t="s">
        <v>17</v>
      </c>
      <c r="M667" s="30" t="s">
        <v>18</v>
      </c>
      <c r="N667" s="31" t="s">
        <v>19</v>
      </c>
      <c r="O667" s="30" t="s">
        <v>20</v>
      </c>
      <c r="P667" s="31" t="s">
        <v>21</v>
      </c>
      <c r="Q667" s="32" t="s">
        <v>12</v>
      </c>
      <c r="R667" s="33" t="s">
        <v>13</v>
      </c>
      <c r="S667" s="34" t="s">
        <v>22</v>
      </c>
      <c r="T667" s="35" t="s">
        <v>23</v>
      </c>
      <c r="U667" s="36" t="s">
        <v>24</v>
      </c>
      <c r="V667" s="37" t="s">
        <v>25</v>
      </c>
      <c r="W667" s="119"/>
      <c r="X667" s="121"/>
      <c r="Y667" s="123"/>
    </row>
    <row r="668" spans="1:38" ht="38.25" customHeight="1" thickBot="1" x14ac:dyDescent="0.3">
      <c r="A668" s="124">
        <v>1</v>
      </c>
      <c r="B668" s="125"/>
      <c r="C668" s="38">
        <v>2</v>
      </c>
      <c r="D668" s="39">
        <v>3</v>
      </c>
      <c r="E668" s="40">
        <v>4</v>
      </c>
      <c r="F668" s="41">
        <v>5</v>
      </c>
      <c r="G668" s="42">
        <v>6</v>
      </c>
      <c r="H668" s="43">
        <v>7</v>
      </c>
      <c r="I668" s="43">
        <v>8</v>
      </c>
      <c r="J668" s="43">
        <v>9</v>
      </c>
      <c r="K668" s="43">
        <v>10</v>
      </c>
      <c r="L668" s="43">
        <v>11</v>
      </c>
      <c r="M668" s="44">
        <v>12</v>
      </c>
      <c r="N668" s="44">
        <v>13</v>
      </c>
      <c r="O668" s="44">
        <v>14</v>
      </c>
      <c r="P668" s="44">
        <v>15</v>
      </c>
      <c r="Q668" s="45">
        <v>16</v>
      </c>
      <c r="R668" s="45">
        <v>17</v>
      </c>
      <c r="S668" s="45">
        <v>18</v>
      </c>
      <c r="T668" s="45">
        <v>19</v>
      </c>
      <c r="U668" s="45">
        <v>20</v>
      </c>
      <c r="V668" s="45">
        <v>21</v>
      </c>
      <c r="W668" s="46">
        <v>22</v>
      </c>
      <c r="X668" s="46">
        <v>23</v>
      </c>
      <c r="Y668" s="47">
        <v>24</v>
      </c>
    </row>
    <row r="669" spans="1:38" ht="108.75" customHeight="1" x14ac:dyDescent="0.25">
      <c r="A669" s="48">
        <v>1</v>
      </c>
      <c r="B669" s="49" t="s">
        <v>98</v>
      </c>
      <c r="C669" s="126">
        <f>L682</f>
        <v>185776.56</v>
      </c>
      <c r="D669" s="128">
        <f>C669-V682</f>
        <v>4093.9199999999837</v>
      </c>
      <c r="E669" s="50"/>
      <c r="F669" s="51"/>
      <c r="G669" s="52"/>
      <c r="H669" s="53"/>
      <c r="I669" s="52"/>
      <c r="J669" s="54"/>
      <c r="K669" s="55">
        <f>G669+I669</f>
        <v>0</v>
      </c>
      <c r="L669" s="56">
        <f>H669+J669</f>
        <v>0</v>
      </c>
      <c r="M669" s="57"/>
      <c r="N669" s="58"/>
      <c r="O669" s="57"/>
      <c r="P669" s="58"/>
      <c r="Q669" s="59"/>
      <c r="R669" s="60"/>
      <c r="S669" s="59"/>
      <c r="T669" s="60"/>
      <c r="U669" s="55">
        <f>Q669+S669</f>
        <v>0</v>
      </c>
      <c r="V669" s="61">
        <f>R669+T669</f>
        <v>0</v>
      </c>
      <c r="W669" s="62">
        <f>IFERROR(R669/H669,0)</f>
        <v>0</v>
      </c>
      <c r="X669" s="63">
        <f>IFERROR((T669+P669)/J669,0)</f>
        <v>0</v>
      </c>
      <c r="Y669" s="64">
        <f>IFERROR((V669+P669)/L669,0)</f>
        <v>0</v>
      </c>
      <c r="Z669" s="65"/>
    </row>
    <row r="670" spans="1:38" ht="87" customHeight="1" x14ac:dyDescent="0.25">
      <c r="A670" s="66">
        <v>2</v>
      </c>
      <c r="B670" s="67" t="s">
        <v>44</v>
      </c>
      <c r="C670" s="126"/>
      <c r="D670" s="128"/>
      <c r="E670" s="68">
        <v>0</v>
      </c>
      <c r="F670" s="69">
        <v>0</v>
      </c>
      <c r="G670" s="70">
        <v>0</v>
      </c>
      <c r="H670" s="71">
        <v>0</v>
      </c>
      <c r="I670" s="70">
        <v>3</v>
      </c>
      <c r="J670" s="72">
        <v>93782.44</v>
      </c>
      <c r="K670" s="55">
        <f t="shared" ref="K670:L681" si="120">G670+I670</f>
        <v>3</v>
      </c>
      <c r="L670" s="56">
        <f t="shared" si="120"/>
        <v>93782.44</v>
      </c>
      <c r="M670" s="73">
        <v>0</v>
      </c>
      <c r="N670" s="74">
        <v>0</v>
      </c>
      <c r="O670" s="73">
        <v>0</v>
      </c>
      <c r="P670" s="74">
        <v>0</v>
      </c>
      <c r="Q670" s="75">
        <v>0</v>
      </c>
      <c r="R670" s="76">
        <v>0</v>
      </c>
      <c r="S670" s="75">
        <v>3</v>
      </c>
      <c r="T670" s="76">
        <v>90474.83</v>
      </c>
      <c r="U670" s="55">
        <f t="shared" ref="U670:V681" si="121">Q670+S670</f>
        <v>3</v>
      </c>
      <c r="V670" s="61">
        <f>R670+T670</f>
        <v>90474.83</v>
      </c>
      <c r="W670" s="62">
        <f t="shared" ref="W670:W681" si="122">IFERROR(R670/H670,0)</f>
        <v>0</v>
      </c>
      <c r="X670" s="63">
        <f t="shared" ref="X670:X682" si="123">IFERROR((T670+P670)/J670,0)</f>
        <v>0.96473103067056054</v>
      </c>
      <c r="Y670" s="64">
        <f t="shared" ref="Y670:Y682" si="124">IFERROR((V670+P670)/L670,0)</f>
        <v>0.96473103067056054</v>
      </c>
      <c r="Z670" s="65"/>
    </row>
    <row r="671" spans="1:38" ht="85.5" customHeight="1" x14ac:dyDescent="0.25">
      <c r="A671" s="66">
        <v>3</v>
      </c>
      <c r="B671" s="67" t="s">
        <v>35</v>
      </c>
      <c r="C671" s="126"/>
      <c r="D671" s="128"/>
      <c r="E671" s="68"/>
      <c r="F671" s="69"/>
      <c r="G671" s="70"/>
      <c r="H671" s="71"/>
      <c r="I671" s="70"/>
      <c r="J671" s="72"/>
      <c r="K671" s="55">
        <f t="shared" si="120"/>
        <v>0</v>
      </c>
      <c r="L671" s="56">
        <f t="shared" si="120"/>
        <v>0</v>
      </c>
      <c r="M671" s="73"/>
      <c r="N671" s="74"/>
      <c r="O671" s="73"/>
      <c r="P671" s="74"/>
      <c r="Q671" s="75"/>
      <c r="R671" s="76"/>
      <c r="S671" s="75"/>
      <c r="T671" s="76"/>
      <c r="U671" s="55">
        <f t="shared" si="121"/>
        <v>0</v>
      </c>
      <c r="V671" s="61">
        <f t="shared" si="121"/>
        <v>0</v>
      </c>
      <c r="W671" s="62">
        <f t="shared" si="122"/>
        <v>0</v>
      </c>
      <c r="X671" s="63">
        <f t="shared" si="123"/>
        <v>0</v>
      </c>
      <c r="Y671" s="64">
        <f t="shared" si="124"/>
        <v>0</v>
      </c>
      <c r="Z671" s="65"/>
    </row>
    <row r="672" spans="1:38" ht="137.25" customHeight="1" x14ac:dyDescent="0.25">
      <c r="A672" s="66">
        <v>4</v>
      </c>
      <c r="B672" s="67" t="s">
        <v>37</v>
      </c>
      <c r="C672" s="126"/>
      <c r="D672" s="128"/>
      <c r="E672" s="68"/>
      <c r="F672" s="69"/>
      <c r="G672" s="70"/>
      <c r="H672" s="71"/>
      <c r="I672" s="70"/>
      <c r="J672" s="72"/>
      <c r="K672" s="55">
        <f t="shared" si="120"/>
        <v>0</v>
      </c>
      <c r="L672" s="56">
        <f t="shared" si="120"/>
        <v>0</v>
      </c>
      <c r="M672" s="73"/>
      <c r="N672" s="74"/>
      <c r="O672" s="73"/>
      <c r="P672" s="74"/>
      <c r="Q672" s="75"/>
      <c r="R672" s="76"/>
      <c r="S672" s="75"/>
      <c r="T672" s="76"/>
      <c r="U672" s="55">
        <f t="shared" si="121"/>
        <v>0</v>
      </c>
      <c r="V672" s="61">
        <f t="shared" si="121"/>
        <v>0</v>
      </c>
      <c r="W672" s="62">
        <f t="shared" si="122"/>
        <v>0</v>
      </c>
      <c r="X672" s="63">
        <f t="shared" si="123"/>
        <v>0</v>
      </c>
      <c r="Y672" s="64">
        <f t="shared" si="124"/>
        <v>0</v>
      </c>
      <c r="Z672" s="65"/>
    </row>
    <row r="673" spans="1:26" ht="171.75" customHeight="1" x14ac:dyDescent="0.25">
      <c r="A673" s="66">
        <v>5</v>
      </c>
      <c r="B673" s="67" t="s">
        <v>63</v>
      </c>
      <c r="C673" s="126"/>
      <c r="D673" s="128"/>
      <c r="E673" s="68">
        <v>2</v>
      </c>
      <c r="F673" s="69">
        <v>101176.69</v>
      </c>
      <c r="G673" s="70">
        <v>1</v>
      </c>
      <c r="H673" s="71">
        <v>79820.19</v>
      </c>
      <c r="I673" s="70">
        <v>1</v>
      </c>
      <c r="J673" s="72">
        <v>12173.93</v>
      </c>
      <c r="K673" s="55">
        <f t="shared" si="120"/>
        <v>2</v>
      </c>
      <c r="L673" s="56">
        <f t="shared" si="120"/>
        <v>91994.12</v>
      </c>
      <c r="M673" s="73">
        <v>0</v>
      </c>
      <c r="N673" s="74">
        <v>0</v>
      </c>
      <c r="O673" s="73">
        <v>0</v>
      </c>
      <c r="P673" s="74">
        <v>0</v>
      </c>
      <c r="Q673" s="75">
        <v>1</v>
      </c>
      <c r="R673" s="76">
        <v>79767.070000000007</v>
      </c>
      <c r="S673" s="75">
        <v>1</v>
      </c>
      <c r="T673" s="76">
        <v>11440.74</v>
      </c>
      <c r="U673" s="55">
        <f t="shared" si="121"/>
        <v>2</v>
      </c>
      <c r="V673" s="61">
        <f t="shared" si="121"/>
        <v>91207.810000000012</v>
      </c>
      <c r="W673" s="62">
        <f t="shared" si="122"/>
        <v>0.99933450421503633</v>
      </c>
      <c r="X673" s="63">
        <f t="shared" si="123"/>
        <v>0.93977376245797373</v>
      </c>
      <c r="Y673" s="64">
        <f t="shared" si="124"/>
        <v>0.99145260588394146</v>
      </c>
      <c r="Z673" s="65"/>
    </row>
    <row r="674" spans="1:26" ht="116.25" customHeight="1" x14ac:dyDescent="0.25">
      <c r="A674" s="66">
        <v>6</v>
      </c>
      <c r="B674" s="67" t="s">
        <v>26</v>
      </c>
      <c r="C674" s="126"/>
      <c r="D674" s="128"/>
      <c r="E674" s="68"/>
      <c r="F674" s="69"/>
      <c r="G674" s="70"/>
      <c r="H674" s="71"/>
      <c r="I674" s="70"/>
      <c r="J674" s="72"/>
      <c r="K674" s="55">
        <f t="shared" si="120"/>
        <v>0</v>
      </c>
      <c r="L674" s="56">
        <f t="shared" si="120"/>
        <v>0</v>
      </c>
      <c r="M674" s="73"/>
      <c r="N674" s="74"/>
      <c r="O674" s="73"/>
      <c r="P674" s="74"/>
      <c r="Q674" s="75"/>
      <c r="R674" s="76"/>
      <c r="S674" s="75"/>
      <c r="T674" s="76"/>
      <c r="U674" s="55">
        <f t="shared" si="121"/>
        <v>0</v>
      </c>
      <c r="V674" s="61">
        <f t="shared" si="121"/>
        <v>0</v>
      </c>
      <c r="W674" s="62">
        <f t="shared" si="122"/>
        <v>0</v>
      </c>
      <c r="X674" s="63">
        <f t="shared" si="123"/>
        <v>0</v>
      </c>
      <c r="Y674" s="64">
        <f t="shared" si="124"/>
        <v>0</v>
      </c>
      <c r="Z674" s="65"/>
    </row>
    <row r="675" spans="1:26" ht="65.25" customHeight="1" x14ac:dyDescent="0.25">
      <c r="A675" s="66">
        <v>7</v>
      </c>
      <c r="B675" s="67" t="s">
        <v>46</v>
      </c>
      <c r="C675" s="126"/>
      <c r="D675" s="128"/>
      <c r="E675" s="68"/>
      <c r="F675" s="69"/>
      <c r="G675" s="70"/>
      <c r="H675" s="71"/>
      <c r="I675" s="70"/>
      <c r="J675" s="72"/>
      <c r="K675" s="55">
        <f t="shared" si="120"/>
        <v>0</v>
      </c>
      <c r="L675" s="56">
        <f t="shared" si="120"/>
        <v>0</v>
      </c>
      <c r="M675" s="73"/>
      <c r="N675" s="74"/>
      <c r="O675" s="73"/>
      <c r="P675" s="74"/>
      <c r="Q675" s="75"/>
      <c r="R675" s="76"/>
      <c r="S675" s="75"/>
      <c r="T675" s="76"/>
      <c r="U675" s="55">
        <f t="shared" si="121"/>
        <v>0</v>
      </c>
      <c r="V675" s="61">
        <f t="shared" si="121"/>
        <v>0</v>
      </c>
      <c r="W675" s="62">
        <f t="shared" si="122"/>
        <v>0</v>
      </c>
      <c r="X675" s="63">
        <f t="shared" si="123"/>
        <v>0</v>
      </c>
      <c r="Y675" s="64">
        <f t="shared" si="124"/>
        <v>0</v>
      </c>
      <c r="Z675" s="65"/>
    </row>
    <row r="676" spans="1:26" ht="59.25" customHeight="1" x14ac:dyDescent="0.25">
      <c r="A676" s="66">
        <v>8</v>
      </c>
      <c r="B676" s="67" t="s">
        <v>99</v>
      </c>
      <c r="C676" s="126"/>
      <c r="D676" s="128"/>
      <c r="E676" s="68"/>
      <c r="F676" s="69"/>
      <c r="G676" s="70"/>
      <c r="H676" s="71"/>
      <c r="I676" s="70"/>
      <c r="J676" s="72"/>
      <c r="K676" s="55">
        <f t="shared" si="120"/>
        <v>0</v>
      </c>
      <c r="L676" s="56">
        <f t="shared" si="120"/>
        <v>0</v>
      </c>
      <c r="M676" s="73"/>
      <c r="N676" s="74"/>
      <c r="O676" s="73"/>
      <c r="P676" s="74"/>
      <c r="Q676" s="75"/>
      <c r="R676" s="76"/>
      <c r="S676" s="75"/>
      <c r="T676" s="76"/>
      <c r="U676" s="55">
        <f t="shared" si="121"/>
        <v>0</v>
      </c>
      <c r="V676" s="61">
        <f t="shared" si="121"/>
        <v>0</v>
      </c>
      <c r="W676" s="62">
        <f t="shared" si="122"/>
        <v>0</v>
      </c>
      <c r="X676" s="63">
        <f t="shared" si="123"/>
        <v>0</v>
      </c>
      <c r="Y676" s="64">
        <f t="shared" si="124"/>
        <v>0</v>
      </c>
      <c r="Z676" s="65"/>
    </row>
    <row r="677" spans="1:26" ht="71.25" customHeight="1" x14ac:dyDescent="0.25">
      <c r="A677" s="66">
        <v>9</v>
      </c>
      <c r="B677" s="67" t="s">
        <v>29</v>
      </c>
      <c r="C677" s="126"/>
      <c r="D677" s="128"/>
      <c r="E677" s="68"/>
      <c r="F677" s="69"/>
      <c r="G677" s="70"/>
      <c r="H677" s="71"/>
      <c r="I677" s="70"/>
      <c r="J677" s="72"/>
      <c r="K677" s="55">
        <f t="shared" si="120"/>
        <v>0</v>
      </c>
      <c r="L677" s="56">
        <f t="shared" si="120"/>
        <v>0</v>
      </c>
      <c r="M677" s="73"/>
      <c r="N677" s="74"/>
      <c r="O677" s="73"/>
      <c r="P677" s="74"/>
      <c r="Q677" s="75"/>
      <c r="R677" s="76"/>
      <c r="S677" s="75"/>
      <c r="T677" s="76"/>
      <c r="U677" s="55">
        <f t="shared" si="121"/>
        <v>0</v>
      </c>
      <c r="V677" s="61">
        <f t="shared" si="121"/>
        <v>0</v>
      </c>
      <c r="W677" s="62">
        <f t="shared" si="122"/>
        <v>0</v>
      </c>
      <c r="X677" s="63">
        <f t="shared" si="123"/>
        <v>0</v>
      </c>
      <c r="Y677" s="64">
        <f t="shared" si="124"/>
        <v>0</v>
      </c>
      <c r="Z677" s="65"/>
    </row>
    <row r="678" spans="1:26" ht="92.25" customHeight="1" x14ac:dyDescent="0.25">
      <c r="A678" s="66">
        <v>10</v>
      </c>
      <c r="B678" s="67" t="s">
        <v>30</v>
      </c>
      <c r="C678" s="126"/>
      <c r="D678" s="128"/>
      <c r="E678" s="68"/>
      <c r="F678" s="69"/>
      <c r="G678" s="70"/>
      <c r="H678" s="71"/>
      <c r="I678" s="70"/>
      <c r="J678" s="72"/>
      <c r="K678" s="55">
        <f t="shared" si="120"/>
        <v>0</v>
      </c>
      <c r="L678" s="56">
        <f t="shared" si="120"/>
        <v>0</v>
      </c>
      <c r="M678" s="73"/>
      <c r="N678" s="74"/>
      <c r="O678" s="73"/>
      <c r="P678" s="74"/>
      <c r="Q678" s="75"/>
      <c r="R678" s="76"/>
      <c r="S678" s="75"/>
      <c r="T678" s="76"/>
      <c r="U678" s="55">
        <f t="shared" si="121"/>
        <v>0</v>
      </c>
      <c r="V678" s="61">
        <f t="shared" si="121"/>
        <v>0</v>
      </c>
      <c r="W678" s="62">
        <f t="shared" si="122"/>
        <v>0</v>
      </c>
      <c r="X678" s="63">
        <f t="shared" si="123"/>
        <v>0</v>
      </c>
      <c r="Y678" s="64">
        <f t="shared" si="124"/>
        <v>0</v>
      </c>
      <c r="Z678" s="65"/>
    </row>
    <row r="679" spans="1:26" ht="153.75" customHeight="1" x14ac:dyDescent="0.25">
      <c r="A679" s="66">
        <v>11</v>
      </c>
      <c r="B679" s="67" t="s">
        <v>31</v>
      </c>
      <c r="C679" s="126"/>
      <c r="D679" s="128"/>
      <c r="E679" s="68"/>
      <c r="F679" s="69"/>
      <c r="G679" s="70"/>
      <c r="H679" s="71"/>
      <c r="I679" s="70"/>
      <c r="J679" s="72"/>
      <c r="K679" s="55">
        <f t="shared" si="120"/>
        <v>0</v>
      </c>
      <c r="L679" s="56">
        <f t="shared" si="120"/>
        <v>0</v>
      </c>
      <c r="M679" s="73"/>
      <c r="N679" s="74"/>
      <c r="O679" s="73"/>
      <c r="P679" s="74"/>
      <c r="Q679" s="75"/>
      <c r="R679" s="76"/>
      <c r="S679" s="75"/>
      <c r="T679" s="76"/>
      <c r="U679" s="55">
        <f t="shared" si="121"/>
        <v>0</v>
      </c>
      <c r="V679" s="61">
        <f t="shared" si="121"/>
        <v>0</v>
      </c>
      <c r="W679" s="62">
        <f t="shared" si="122"/>
        <v>0</v>
      </c>
      <c r="X679" s="63">
        <f t="shared" si="123"/>
        <v>0</v>
      </c>
      <c r="Y679" s="64">
        <f t="shared" si="124"/>
        <v>0</v>
      </c>
      <c r="Z679" s="65"/>
    </row>
    <row r="680" spans="1:26" ht="87" customHeight="1" x14ac:dyDescent="0.25">
      <c r="A680" s="66">
        <v>12</v>
      </c>
      <c r="B680" s="67" t="s">
        <v>40</v>
      </c>
      <c r="C680" s="126"/>
      <c r="D680" s="128"/>
      <c r="E680" s="68"/>
      <c r="F680" s="69"/>
      <c r="G680" s="70"/>
      <c r="H680" s="71"/>
      <c r="I680" s="70"/>
      <c r="J680" s="72"/>
      <c r="K680" s="55">
        <f t="shared" si="120"/>
        <v>0</v>
      </c>
      <c r="L680" s="56">
        <f t="shared" si="120"/>
        <v>0</v>
      </c>
      <c r="M680" s="73"/>
      <c r="N680" s="74"/>
      <c r="O680" s="73"/>
      <c r="P680" s="74"/>
      <c r="Q680" s="75"/>
      <c r="R680" s="76"/>
      <c r="S680" s="75"/>
      <c r="T680" s="76"/>
      <c r="U680" s="55">
        <f t="shared" si="121"/>
        <v>0</v>
      </c>
      <c r="V680" s="61">
        <f t="shared" si="121"/>
        <v>0</v>
      </c>
      <c r="W680" s="62">
        <f t="shared" si="122"/>
        <v>0</v>
      </c>
      <c r="X680" s="63">
        <f t="shared" si="123"/>
        <v>0</v>
      </c>
      <c r="Y680" s="64">
        <f t="shared" si="124"/>
        <v>0</v>
      </c>
      <c r="Z680" s="65"/>
    </row>
    <row r="681" spans="1:26" ht="62.25" customHeight="1" thickBot="1" x14ac:dyDescent="0.3">
      <c r="A681" s="77">
        <v>13</v>
      </c>
      <c r="B681" s="78" t="s">
        <v>32</v>
      </c>
      <c r="C681" s="127"/>
      <c r="D681" s="129"/>
      <c r="E681" s="79"/>
      <c r="F681" s="80"/>
      <c r="G681" s="81"/>
      <c r="H681" s="82"/>
      <c r="I681" s="81"/>
      <c r="J681" s="83"/>
      <c r="K681" s="84">
        <f t="shared" si="120"/>
        <v>0</v>
      </c>
      <c r="L681" s="85">
        <f t="shared" si="120"/>
        <v>0</v>
      </c>
      <c r="M681" s="86"/>
      <c r="N681" s="87"/>
      <c r="O681" s="86"/>
      <c r="P681" s="87"/>
      <c r="Q681" s="88"/>
      <c r="R681" s="89"/>
      <c r="S681" s="88"/>
      <c r="T681" s="89"/>
      <c r="U681" s="55">
        <f t="shared" si="121"/>
        <v>0</v>
      </c>
      <c r="V681" s="61">
        <f t="shared" si="121"/>
        <v>0</v>
      </c>
      <c r="W681" s="62">
        <f t="shared" si="122"/>
        <v>0</v>
      </c>
      <c r="X681" s="63">
        <f t="shared" si="123"/>
        <v>0</v>
      </c>
      <c r="Y681" s="64">
        <f t="shared" si="124"/>
        <v>0</v>
      </c>
      <c r="Z681" s="65"/>
    </row>
    <row r="682" spans="1:26" ht="29.25" customHeight="1" thickBot="1" x14ac:dyDescent="0.3">
      <c r="A682" s="164" t="s">
        <v>100</v>
      </c>
      <c r="B682" s="165"/>
      <c r="C682" s="90">
        <f>C669</f>
        <v>185776.56</v>
      </c>
      <c r="D682" s="90">
        <f>D669</f>
        <v>4093.9199999999837</v>
      </c>
      <c r="E682" s="91">
        <f>SUM(E669:E681)</f>
        <v>2</v>
      </c>
      <c r="F682" s="92">
        <f>SUM(F669:F681)</f>
        <v>101176.69</v>
      </c>
      <c r="G682" s="91">
        <f>SUM(G669:G681)</f>
        <v>1</v>
      </c>
      <c r="H682" s="92">
        <f>SUM(H669:H681)</f>
        <v>79820.19</v>
      </c>
      <c r="I682" s="91">
        <f t="shared" ref="I682:V682" si="125">SUM(I669:I681)</f>
        <v>4</v>
      </c>
      <c r="J682" s="92">
        <f t="shared" si="125"/>
        <v>105956.37</v>
      </c>
      <c r="K682" s="91">
        <f t="shared" si="125"/>
        <v>5</v>
      </c>
      <c r="L682" s="92">
        <f t="shared" si="125"/>
        <v>185776.56</v>
      </c>
      <c r="M682" s="91">
        <f t="shared" si="125"/>
        <v>0</v>
      </c>
      <c r="N682" s="93">
        <f t="shared" si="125"/>
        <v>0</v>
      </c>
      <c r="O682" s="94">
        <f t="shared" si="125"/>
        <v>0</v>
      </c>
      <c r="P682" s="95">
        <f t="shared" si="125"/>
        <v>0</v>
      </c>
      <c r="Q682" s="94">
        <f t="shared" si="125"/>
        <v>1</v>
      </c>
      <c r="R682" s="96">
        <f t="shared" si="125"/>
        <v>79767.070000000007</v>
      </c>
      <c r="S682" s="94">
        <f t="shared" si="125"/>
        <v>4</v>
      </c>
      <c r="T682" s="96">
        <f t="shared" si="125"/>
        <v>101915.57</v>
      </c>
      <c r="U682" s="94">
        <f t="shared" si="125"/>
        <v>5</v>
      </c>
      <c r="V682" s="96">
        <f t="shared" si="125"/>
        <v>181682.64</v>
      </c>
      <c r="W682" s="97">
        <f>IFERROR(R682/H682,0)</f>
        <v>0.99933450421503633</v>
      </c>
      <c r="X682" s="98">
        <f t="shared" si="123"/>
        <v>0.96186354817553688</v>
      </c>
      <c r="Y682" s="98">
        <f t="shared" si="124"/>
        <v>0.97796320483057719</v>
      </c>
    </row>
    <row r="683" spans="1:26" ht="29.25" customHeight="1" thickBot="1" x14ac:dyDescent="0.45">
      <c r="A683" s="99"/>
      <c r="B683" s="99"/>
      <c r="C683" s="100"/>
      <c r="D683" s="100"/>
      <c r="E683" s="101"/>
      <c r="F683" s="100"/>
      <c r="G683" s="101"/>
      <c r="H683" s="102"/>
      <c r="I683" s="103"/>
      <c r="J683" s="102"/>
      <c r="K683" s="104"/>
      <c r="L683" s="102"/>
      <c r="M683" s="103"/>
      <c r="N683" s="102"/>
      <c r="O683" s="103"/>
      <c r="P683" s="102"/>
      <c r="Q683" s="103"/>
      <c r="R683" s="102"/>
      <c r="S683" s="103"/>
      <c r="T683" s="105" t="s">
        <v>101</v>
      </c>
      <c r="U683" s="106">
        <v>4.1475999999999997</v>
      </c>
      <c r="V683" s="107">
        <f>V682/U683</f>
        <v>43804.28199440641</v>
      </c>
      <c r="W683" s="108"/>
      <c r="X683" s="108"/>
      <c r="Y683" s="109"/>
    </row>
    <row r="684" spans="1:26" ht="15.75" thickTop="1" x14ac:dyDescent="0.25">
      <c r="A684" s="166" t="s">
        <v>102</v>
      </c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8"/>
      <c r="P684" s="115"/>
      <c r="U684" s="20"/>
    </row>
    <row r="685" spans="1:26" ht="18.75" x14ac:dyDescent="0.3">
      <c r="A685" s="169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1"/>
      <c r="P685" s="115"/>
      <c r="T685" s="110"/>
      <c r="U685" s="20"/>
    </row>
    <row r="686" spans="1:26" ht="15.75" x14ac:dyDescent="0.25">
      <c r="A686" s="169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1"/>
      <c r="P686" s="115"/>
      <c r="S686" s="111"/>
      <c r="T686" s="112"/>
      <c r="U686" s="20"/>
    </row>
    <row r="687" spans="1:26" ht="15.75" x14ac:dyDescent="0.25">
      <c r="A687" s="169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1"/>
      <c r="P687" s="115"/>
      <c r="S687" s="111"/>
      <c r="T687" s="113"/>
      <c r="U687" s="20"/>
    </row>
    <row r="688" spans="1:26" ht="15.75" x14ac:dyDescent="0.25">
      <c r="A688" s="169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1"/>
      <c r="P688" s="115"/>
      <c r="S688" s="111"/>
      <c r="T688" s="113"/>
      <c r="U688" s="20"/>
    </row>
    <row r="689" spans="1:38" ht="15.75" x14ac:dyDescent="0.25">
      <c r="A689" s="169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1"/>
      <c r="P689" s="115"/>
      <c r="S689" s="111"/>
      <c r="T689" s="113"/>
      <c r="U689" s="20"/>
    </row>
    <row r="690" spans="1:38" ht="15.75" x14ac:dyDescent="0.25">
      <c r="A690" s="169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1"/>
      <c r="P690" s="115"/>
      <c r="S690" s="111"/>
      <c r="T690" s="114"/>
      <c r="U690" s="20"/>
    </row>
    <row r="691" spans="1:38" x14ac:dyDescent="0.25">
      <c r="A691" s="169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1"/>
      <c r="P691" s="115"/>
      <c r="U691" s="20"/>
    </row>
    <row r="692" spans="1:38" ht="15.75" thickBot="1" x14ac:dyDescent="0.3">
      <c r="A692" s="172"/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4"/>
      <c r="P692" s="115"/>
      <c r="U692" s="20"/>
    </row>
    <row r="693" spans="1:38" ht="15.75" thickTop="1" x14ac:dyDescent="0.25">
      <c r="K693" s="20"/>
      <c r="U693" s="20"/>
    </row>
    <row r="696" spans="1:38" ht="26.25" x14ac:dyDescent="0.4">
      <c r="A696" s="23"/>
      <c r="B696" s="24" t="s">
        <v>123</v>
      </c>
      <c r="C696" s="25"/>
      <c r="D696" s="25"/>
      <c r="E696" s="25"/>
      <c r="F696" s="26"/>
      <c r="G696" s="25"/>
      <c r="H696" s="26"/>
      <c r="I696" s="27"/>
      <c r="J696" s="26"/>
      <c r="K696" s="27"/>
      <c r="L696" s="26"/>
      <c r="M696" s="27"/>
      <c r="N696" s="26"/>
      <c r="O696" s="25"/>
      <c r="P696" s="26"/>
      <c r="Q696" s="25"/>
      <c r="R696" s="26"/>
      <c r="S696" s="27"/>
      <c r="T696" s="26"/>
      <c r="U696" s="25"/>
      <c r="V696" s="26"/>
      <c r="W696" s="26"/>
      <c r="X696" s="27"/>
      <c r="Y696" s="26"/>
      <c r="Z696" s="26"/>
      <c r="AA696" s="27"/>
      <c r="AB696" s="25"/>
      <c r="AC696" s="25"/>
      <c r="AD696" s="25"/>
      <c r="AE696" s="25"/>
      <c r="AF696" s="25"/>
      <c r="AG696" s="27"/>
      <c r="AH696" s="25"/>
      <c r="AI696" s="25"/>
      <c r="AJ696" s="25"/>
      <c r="AK696" s="25"/>
      <c r="AL696" s="25"/>
    </row>
    <row r="697" spans="1:38" ht="15.75" thickBot="1" x14ac:dyDescent="0.3"/>
    <row r="698" spans="1:38" ht="52.5" customHeight="1" thickBot="1" x14ac:dyDescent="0.3">
      <c r="A698" s="146" t="s">
        <v>7</v>
      </c>
      <c r="B698" s="147"/>
      <c r="C698" s="150" t="s">
        <v>85</v>
      </c>
      <c r="D698" s="151"/>
      <c r="E698" s="152" t="s">
        <v>0</v>
      </c>
      <c r="F698" s="153"/>
      <c r="G698" s="154" t="s">
        <v>1</v>
      </c>
      <c r="H698" s="154"/>
      <c r="I698" s="154"/>
      <c r="J698" s="154"/>
      <c r="K698" s="154"/>
      <c r="L698" s="155"/>
      <c r="M698" s="156" t="s">
        <v>86</v>
      </c>
      <c r="N698" s="157"/>
      <c r="O698" s="157"/>
      <c r="P698" s="158"/>
      <c r="Q698" s="116" t="s">
        <v>87</v>
      </c>
      <c r="R698" s="159"/>
      <c r="S698" s="159"/>
      <c r="T698" s="159"/>
      <c r="U698" s="159"/>
      <c r="V698" s="117"/>
      <c r="W698" s="130" t="s">
        <v>88</v>
      </c>
      <c r="X698" s="131"/>
      <c r="Y698" s="122"/>
    </row>
    <row r="699" spans="1:38" ht="52.5" customHeight="1" thickBot="1" x14ac:dyDescent="0.3">
      <c r="A699" s="148"/>
      <c r="B699" s="149"/>
      <c r="C699" s="132" t="s">
        <v>89</v>
      </c>
      <c r="D699" s="134" t="s">
        <v>90</v>
      </c>
      <c r="E699" s="136" t="s">
        <v>10</v>
      </c>
      <c r="F699" s="136" t="s">
        <v>11</v>
      </c>
      <c r="G699" s="138" t="s">
        <v>12</v>
      </c>
      <c r="H699" s="140" t="s">
        <v>13</v>
      </c>
      <c r="I699" s="140" t="s">
        <v>14</v>
      </c>
      <c r="J699" s="142" t="s">
        <v>15</v>
      </c>
      <c r="K699" s="144" t="s">
        <v>2</v>
      </c>
      <c r="L699" s="145"/>
      <c r="M699" s="160" t="s">
        <v>91</v>
      </c>
      <c r="N699" s="161"/>
      <c r="O699" s="160" t="s">
        <v>92</v>
      </c>
      <c r="P699" s="161"/>
      <c r="Q699" s="162" t="s">
        <v>93</v>
      </c>
      <c r="R699" s="163"/>
      <c r="S699" s="159" t="s">
        <v>94</v>
      </c>
      <c r="T699" s="117"/>
      <c r="U699" s="116" t="s">
        <v>2</v>
      </c>
      <c r="V699" s="117"/>
      <c r="W699" s="118" t="s">
        <v>95</v>
      </c>
      <c r="X699" s="120" t="s">
        <v>96</v>
      </c>
      <c r="Y699" s="122" t="s">
        <v>97</v>
      </c>
    </row>
    <row r="700" spans="1:38" ht="139.5" customHeight="1" thickBot="1" x14ac:dyDescent="0.3">
      <c r="A700" s="148"/>
      <c r="B700" s="149"/>
      <c r="C700" s="133"/>
      <c r="D700" s="135"/>
      <c r="E700" s="137"/>
      <c r="F700" s="137"/>
      <c r="G700" s="139"/>
      <c r="H700" s="141"/>
      <c r="I700" s="141"/>
      <c r="J700" s="143"/>
      <c r="K700" s="28" t="s">
        <v>16</v>
      </c>
      <c r="L700" s="29" t="s">
        <v>17</v>
      </c>
      <c r="M700" s="30" t="s">
        <v>18</v>
      </c>
      <c r="N700" s="31" t="s">
        <v>19</v>
      </c>
      <c r="O700" s="30" t="s">
        <v>20</v>
      </c>
      <c r="P700" s="31" t="s">
        <v>21</v>
      </c>
      <c r="Q700" s="32" t="s">
        <v>12</v>
      </c>
      <c r="R700" s="33" t="s">
        <v>13</v>
      </c>
      <c r="S700" s="34" t="s">
        <v>22</v>
      </c>
      <c r="T700" s="35" t="s">
        <v>23</v>
      </c>
      <c r="U700" s="36" t="s">
        <v>24</v>
      </c>
      <c r="V700" s="37" t="s">
        <v>25</v>
      </c>
      <c r="W700" s="119"/>
      <c r="X700" s="121"/>
      <c r="Y700" s="123"/>
    </row>
    <row r="701" spans="1:38" ht="38.25" customHeight="1" thickBot="1" x14ac:dyDescent="0.3">
      <c r="A701" s="124">
        <v>1</v>
      </c>
      <c r="B701" s="125"/>
      <c r="C701" s="38">
        <v>2</v>
      </c>
      <c r="D701" s="39">
        <v>3</v>
      </c>
      <c r="E701" s="40">
        <v>4</v>
      </c>
      <c r="F701" s="41">
        <v>5</v>
      </c>
      <c r="G701" s="42">
        <v>6</v>
      </c>
      <c r="H701" s="43">
        <v>7</v>
      </c>
      <c r="I701" s="43">
        <v>8</v>
      </c>
      <c r="J701" s="43">
        <v>9</v>
      </c>
      <c r="K701" s="43">
        <v>10</v>
      </c>
      <c r="L701" s="43">
        <v>11</v>
      </c>
      <c r="M701" s="44">
        <v>12</v>
      </c>
      <c r="N701" s="44">
        <v>13</v>
      </c>
      <c r="O701" s="44">
        <v>14</v>
      </c>
      <c r="P701" s="44">
        <v>15</v>
      </c>
      <c r="Q701" s="45">
        <v>16</v>
      </c>
      <c r="R701" s="45">
        <v>17</v>
      </c>
      <c r="S701" s="45">
        <v>18</v>
      </c>
      <c r="T701" s="45">
        <v>19</v>
      </c>
      <c r="U701" s="45">
        <v>20</v>
      </c>
      <c r="V701" s="45">
        <v>21</v>
      </c>
      <c r="W701" s="46">
        <v>22</v>
      </c>
      <c r="X701" s="46">
        <v>23</v>
      </c>
      <c r="Y701" s="47">
        <v>24</v>
      </c>
    </row>
    <row r="702" spans="1:38" ht="108.75" customHeight="1" x14ac:dyDescent="0.25">
      <c r="A702" s="48">
        <v>1</v>
      </c>
      <c r="B702" s="49" t="s">
        <v>98</v>
      </c>
      <c r="C702" s="126">
        <f>L715</f>
        <v>117555.26999999999</v>
      </c>
      <c r="D702" s="128">
        <f>C702-V715</f>
        <v>5198.1499999999942</v>
      </c>
      <c r="E702" s="50"/>
      <c r="F702" s="51"/>
      <c r="G702" s="52"/>
      <c r="H702" s="53"/>
      <c r="I702" s="52"/>
      <c r="J702" s="54"/>
      <c r="K702" s="55">
        <f>G702+I702</f>
        <v>0</v>
      </c>
      <c r="L702" s="56">
        <f>H702+J702</f>
        <v>0</v>
      </c>
      <c r="M702" s="57"/>
      <c r="N702" s="58"/>
      <c r="O702" s="57"/>
      <c r="P702" s="58"/>
      <c r="Q702" s="59"/>
      <c r="R702" s="60"/>
      <c r="S702" s="59"/>
      <c r="T702" s="60"/>
      <c r="U702" s="55">
        <f>Q702+S702</f>
        <v>0</v>
      </c>
      <c r="V702" s="61">
        <f>R702+T702</f>
        <v>0</v>
      </c>
      <c r="W702" s="62">
        <f>IFERROR(R702/H702,0)</f>
        <v>0</v>
      </c>
      <c r="X702" s="63">
        <f>IFERROR((T702+P702)/J702,0)</f>
        <v>0</v>
      </c>
      <c r="Y702" s="64">
        <f>IFERROR((V702+P702)/L702,0)</f>
        <v>0</v>
      </c>
      <c r="Z702" s="65"/>
    </row>
    <row r="703" spans="1:38" ht="87" customHeight="1" x14ac:dyDescent="0.25">
      <c r="A703" s="66">
        <v>2</v>
      </c>
      <c r="B703" s="67" t="s">
        <v>44</v>
      </c>
      <c r="C703" s="126"/>
      <c r="D703" s="128"/>
      <c r="E703" s="68"/>
      <c r="F703" s="69"/>
      <c r="G703" s="70"/>
      <c r="H703" s="71"/>
      <c r="I703" s="70"/>
      <c r="J703" s="72"/>
      <c r="K703" s="55">
        <f t="shared" ref="K703:L714" si="126">G703+I703</f>
        <v>0</v>
      </c>
      <c r="L703" s="56">
        <f t="shared" si="126"/>
        <v>0</v>
      </c>
      <c r="M703" s="73"/>
      <c r="N703" s="74"/>
      <c r="O703" s="73"/>
      <c r="P703" s="74"/>
      <c r="Q703" s="75"/>
      <c r="R703" s="76"/>
      <c r="S703" s="75"/>
      <c r="T703" s="76"/>
      <c r="U703" s="55">
        <f t="shared" ref="U703:V714" si="127">Q703+S703</f>
        <v>0</v>
      </c>
      <c r="V703" s="61">
        <f>R703+T703</f>
        <v>0</v>
      </c>
      <c r="W703" s="62">
        <f t="shared" ref="W703:W714" si="128">IFERROR(R703/H703,0)</f>
        <v>0</v>
      </c>
      <c r="X703" s="63">
        <f t="shared" ref="X703:X715" si="129">IFERROR((T703+P703)/J703,0)</f>
        <v>0</v>
      </c>
      <c r="Y703" s="64">
        <f t="shared" ref="Y703:Y715" si="130">IFERROR((V703+P703)/L703,0)</f>
        <v>0</v>
      </c>
      <c r="Z703" s="65"/>
    </row>
    <row r="704" spans="1:38" ht="85.5" customHeight="1" x14ac:dyDescent="0.25">
      <c r="A704" s="66">
        <v>3</v>
      </c>
      <c r="B704" s="67" t="s">
        <v>35</v>
      </c>
      <c r="C704" s="126"/>
      <c r="D704" s="128"/>
      <c r="E704" s="68"/>
      <c r="F704" s="69"/>
      <c r="G704" s="70"/>
      <c r="H704" s="71"/>
      <c r="I704" s="70"/>
      <c r="J704" s="72"/>
      <c r="K704" s="55">
        <f t="shared" si="126"/>
        <v>0</v>
      </c>
      <c r="L704" s="56">
        <f t="shared" si="126"/>
        <v>0</v>
      </c>
      <c r="M704" s="73"/>
      <c r="N704" s="74"/>
      <c r="O704" s="73"/>
      <c r="P704" s="74"/>
      <c r="Q704" s="75"/>
      <c r="R704" s="76"/>
      <c r="S704" s="75"/>
      <c r="T704" s="76"/>
      <c r="U704" s="55">
        <f t="shared" si="127"/>
        <v>0</v>
      </c>
      <c r="V704" s="61">
        <f t="shared" si="127"/>
        <v>0</v>
      </c>
      <c r="W704" s="62">
        <f t="shared" si="128"/>
        <v>0</v>
      </c>
      <c r="X704" s="63">
        <f t="shared" si="129"/>
        <v>0</v>
      </c>
      <c r="Y704" s="64">
        <f t="shared" si="130"/>
        <v>0</v>
      </c>
      <c r="Z704" s="65"/>
    </row>
    <row r="705" spans="1:26" ht="137.25" customHeight="1" x14ac:dyDescent="0.25">
      <c r="A705" s="66">
        <v>4</v>
      </c>
      <c r="B705" s="67" t="s">
        <v>37</v>
      </c>
      <c r="C705" s="126"/>
      <c r="D705" s="128"/>
      <c r="E705" s="68"/>
      <c r="F705" s="69"/>
      <c r="G705" s="70"/>
      <c r="H705" s="71"/>
      <c r="I705" s="70"/>
      <c r="J705" s="72"/>
      <c r="K705" s="55">
        <f t="shared" si="126"/>
        <v>0</v>
      </c>
      <c r="L705" s="56">
        <f t="shared" si="126"/>
        <v>0</v>
      </c>
      <c r="M705" s="73"/>
      <c r="N705" s="74"/>
      <c r="O705" s="73"/>
      <c r="P705" s="74"/>
      <c r="Q705" s="75"/>
      <c r="R705" s="76"/>
      <c r="S705" s="75"/>
      <c r="T705" s="76"/>
      <c r="U705" s="55">
        <f t="shared" si="127"/>
        <v>0</v>
      </c>
      <c r="V705" s="61">
        <f t="shared" si="127"/>
        <v>0</v>
      </c>
      <c r="W705" s="62">
        <f t="shared" si="128"/>
        <v>0</v>
      </c>
      <c r="X705" s="63">
        <f t="shared" si="129"/>
        <v>0</v>
      </c>
      <c r="Y705" s="64">
        <f t="shared" si="130"/>
        <v>0</v>
      </c>
      <c r="Z705" s="65"/>
    </row>
    <row r="706" spans="1:26" ht="171.75" customHeight="1" x14ac:dyDescent="0.25">
      <c r="A706" s="66">
        <v>5</v>
      </c>
      <c r="B706" s="67" t="s">
        <v>63</v>
      </c>
      <c r="C706" s="126"/>
      <c r="D706" s="128"/>
      <c r="E706" s="68">
        <v>2</v>
      </c>
      <c r="F706" s="69">
        <v>64549.4</v>
      </c>
      <c r="G706" s="70">
        <v>1</v>
      </c>
      <c r="H706" s="71">
        <v>39884.9</v>
      </c>
      <c r="I706" s="70">
        <v>3</v>
      </c>
      <c r="J706" s="72">
        <v>77670.37</v>
      </c>
      <c r="K706" s="55">
        <f t="shared" si="126"/>
        <v>4</v>
      </c>
      <c r="L706" s="56">
        <f t="shared" si="126"/>
        <v>117555.26999999999</v>
      </c>
      <c r="M706" s="73">
        <v>0</v>
      </c>
      <c r="N706" s="74">
        <v>0</v>
      </c>
      <c r="O706" s="73">
        <v>0</v>
      </c>
      <c r="P706" s="74">
        <v>0</v>
      </c>
      <c r="Q706" s="75">
        <v>1</v>
      </c>
      <c r="R706" s="76">
        <v>38921.9</v>
      </c>
      <c r="S706" s="75">
        <v>3</v>
      </c>
      <c r="T706" s="76">
        <v>73435.22</v>
      </c>
      <c r="U706" s="55">
        <f t="shared" si="127"/>
        <v>4</v>
      </c>
      <c r="V706" s="61">
        <f t="shared" si="127"/>
        <v>112357.12</v>
      </c>
      <c r="W706" s="62">
        <f t="shared" si="128"/>
        <v>0.97585552427109001</v>
      </c>
      <c r="X706" s="63">
        <f t="shared" si="129"/>
        <v>0.94547277166311949</v>
      </c>
      <c r="Y706" s="64">
        <f t="shared" si="130"/>
        <v>0.95578122529087817</v>
      </c>
      <c r="Z706" s="65"/>
    </row>
    <row r="707" spans="1:26" ht="116.25" customHeight="1" x14ac:dyDescent="0.25">
      <c r="A707" s="66">
        <v>6</v>
      </c>
      <c r="B707" s="67" t="s">
        <v>26</v>
      </c>
      <c r="C707" s="126"/>
      <c r="D707" s="128"/>
      <c r="E707" s="68"/>
      <c r="F707" s="69"/>
      <c r="G707" s="70"/>
      <c r="H707" s="71"/>
      <c r="I707" s="70"/>
      <c r="J707" s="72"/>
      <c r="K707" s="55">
        <f t="shared" si="126"/>
        <v>0</v>
      </c>
      <c r="L707" s="56">
        <f t="shared" si="126"/>
        <v>0</v>
      </c>
      <c r="M707" s="73"/>
      <c r="N707" s="74"/>
      <c r="O707" s="73"/>
      <c r="P707" s="74"/>
      <c r="Q707" s="75"/>
      <c r="R707" s="76"/>
      <c r="S707" s="75"/>
      <c r="T707" s="76"/>
      <c r="U707" s="55">
        <f t="shared" si="127"/>
        <v>0</v>
      </c>
      <c r="V707" s="61">
        <f t="shared" si="127"/>
        <v>0</v>
      </c>
      <c r="W707" s="62">
        <f t="shared" si="128"/>
        <v>0</v>
      </c>
      <c r="X707" s="63">
        <f t="shared" si="129"/>
        <v>0</v>
      </c>
      <c r="Y707" s="64">
        <f t="shared" si="130"/>
        <v>0</v>
      </c>
      <c r="Z707" s="65"/>
    </row>
    <row r="708" spans="1:26" ht="65.25" customHeight="1" x14ac:dyDescent="0.25">
      <c r="A708" s="66">
        <v>7</v>
      </c>
      <c r="B708" s="67" t="s">
        <v>46</v>
      </c>
      <c r="C708" s="126"/>
      <c r="D708" s="128"/>
      <c r="E708" s="68"/>
      <c r="F708" s="69"/>
      <c r="G708" s="70"/>
      <c r="H708" s="71"/>
      <c r="I708" s="70"/>
      <c r="J708" s="72"/>
      <c r="K708" s="55">
        <f t="shared" si="126"/>
        <v>0</v>
      </c>
      <c r="L708" s="56">
        <f t="shared" si="126"/>
        <v>0</v>
      </c>
      <c r="M708" s="73"/>
      <c r="N708" s="74"/>
      <c r="O708" s="73"/>
      <c r="P708" s="74"/>
      <c r="Q708" s="75"/>
      <c r="R708" s="76"/>
      <c r="S708" s="75"/>
      <c r="T708" s="76"/>
      <c r="U708" s="55">
        <f t="shared" si="127"/>
        <v>0</v>
      </c>
      <c r="V708" s="61">
        <f t="shared" si="127"/>
        <v>0</v>
      </c>
      <c r="W708" s="62">
        <f t="shared" si="128"/>
        <v>0</v>
      </c>
      <c r="X708" s="63">
        <f t="shared" si="129"/>
        <v>0</v>
      </c>
      <c r="Y708" s="64">
        <f t="shared" si="130"/>
        <v>0</v>
      </c>
      <c r="Z708" s="65"/>
    </row>
    <row r="709" spans="1:26" ht="59.25" customHeight="1" x14ac:dyDescent="0.25">
      <c r="A709" s="66">
        <v>8</v>
      </c>
      <c r="B709" s="67" t="s">
        <v>99</v>
      </c>
      <c r="C709" s="126"/>
      <c r="D709" s="128"/>
      <c r="E709" s="68"/>
      <c r="F709" s="69"/>
      <c r="G709" s="70"/>
      <c r="H709" s="71"/>
      <c r="I709" s="70"/>
      <c r="J709" s="72"/>
      <c r="K709" s="55">
        <f t="shared" si="126"/>
        <v>0</v>
      </c>
      <c r="L709" s="56">
        <f t="shared" si="126"/>
        <v>0</v>
      </c>
      <c r="M709" s="73"/>
      <c r="N709" s="74"/>
      <c r="O709" s="73"/>
      <c r="P709" s="74"/>
      <c r="Q709" s="75"/>
      <c r="R709" s="76"/>
      <c r="S709" s="75"/>
      <c r="T709" s="76"/>
      <c r="U709" s="55">
        <f t="shared" si="127"/>
        <v>0</v>
      </c>
      <c r="V709" s="61">
        <f t="shared" si="127"/>
        <v>0</v>
      </c>
      <c r="W709" s="62">
        <f t="shared" si="128"/>
        <v>0</v>
      </c>
      <c r="X709" s="63">
        <f t="shared" si="129"/>
        <v>0</v>
      </c>
      <c r="Y709" s="64">
        <f t="shared" si="130"/>
        <v>0</v>
      </c>
      <c r="Z709" s="65"/>
    </row>
    <row r="710" spans="1:26" ht="71.25" customHeight="1" x14ac:dyDescent="0.25">
      <c r="A710" s="66">
        <v>9</v>
      </c>
      <c r="B710" s="67" t="s">
        <v>29</v>
      </c>
      <c r="C710" s="126"/>
      <c r="D710" s="128"/>
      <c r="E710" s="68"/>
      <c r="F710" s="69"/>
      <c r="G710" s="70"/>
      <c r="H710" s="71"/>
      <c r="I710" s="70"/>
      <c r="J710" s="72"/>
      <c r="K710" s="55">
        <f t="shared" si="126"/>
        <v>0</v>
      </c>
      <c r="L710" s="56">
        <f t="shared" si="126"/>
        <v>0</v>
      </c>
      <c r="M710" s="73"/>
      <c r="N710" s="74"/>
      <c r="O710" s="73"/>
      <c r="P710" s="74"/>
      <c r="Q710" s="75"/>
      <c r="R710" s="76"/>
      <c r="S710" s="75"/>
      <c r="T710" s="76"/>
      <c r="U710" s="55">
        <f t="shared" si="127"/>
        <v>0</v>
      </c>
      <c r="V710" s="61">
        <f t="shared" si="127"/>
        <v>0</v>
      </c>
      <c r="W710" s="62">
        <f t="shared" si="128"/>
        <v>0</v>
      </c>
      <c r="X710" s="63">
        <f t="shared" si="129"/>
        <v>0</v>
      </c>
      <c r="Y710" s="64">
        <f t="shared" si="130"/>
        <v>0</v>
      </c>
      <c r="Z710" s="65"/>
    </row>
    <row r="711" spans="1:26" ht="92.25" customHeight="1" x14ac:dyDescent="0.25">
      <c r="A711" s="66">
        <v>10</v>
      </c>
      <c r="B711" s="67" t="s">
        <v>30</v>
      </c>
      <c r="C711" s="126"/>
      <c r="D711" s="128"/>
      <c r="E711" s="68"/>
      <c r="F711" s="69"/>
      <c r="G711" s="70"/>
      <c r="H711" s="71"/>
      <c r="I711" s="70"/>
      <c r="J711" s="72"/>
      <c r="K711" s="55">
        <f t="shared" si="126"/>
        <v>0</v>
      </c>
      <c r="L711" s="56">
        <f t="shared" si="126"/>
        <v>0</v>
      </c>
      <c r="M711" s="73"/>
      <c r="N711" s="74"/>
      <c r="O711" s="73"/>
      <c r="P711" s="74"/>
      <c r="Q711" s="75"/>
      <c r="R711" s="76"/>
      <c r="S711" s="75"/>
      <c r="T711" s="76"/>
      <c r="U711" s="55">
        <f t="shared" si="127"/>
        <v>0</v>
      </c>
      <c r="V711" s="61">
        <f t="shared" si="127"/>
        <v>0</v>
      </c>
      <c r="W711" s="62">
        <f t="shared" si="128"/>
        <v>0</v>
      </c>
      <c r="X711" s="63">
        <f t="shared" si="129"/>
        <v>0</v>
      </c>
      <c r="Y711" s="64">
        <f t="shared" si="130"/>
        <v>0</v>
      </c>
      <c r="Z711" s="65"/>
    </row>
    <row r="712" spans="1:26" ht="153.75" customHeight="1" x14ac:dyDescent="0.25">
      <c r="A712" s="66">
        <v>11</v>
      </c>
      <c r="B712" s="67" t="s">
        <v>31</v>
      </c>
      <c r="C712" s="126"/>
      <c r="D712" s="128"/>
      <c r="E712" s="68"/>
      <c r="F712" s="69"/>
      <c r="G712" s="70"/>
      <c r="H712" s="71"/>
      <c r="I712" s="70"/>
      <c r="J712" s="72"/>
      <c r="K712" s="55">
        <f t="shared" si="126"/>
        <v>0</v>
      </c>
      <c r="L712" s="56">
        <f t="shared" si="126"/>
        <v>0</v>
      </c>
      <c r="M712" s="73"/>
      <c r="N712" s="74"/>
      <c r="O712" s="73"/>
      <c r="P712" s="74"/>
      <c r="Q712" s="75"/>
      <c r="R712" s="76"/>
      <c r="S712" s="75"/>
      <c r="T712" s="76"/>
      <c r="U712" s="55">
        <f t="shared" si="127"/>
        <v>0</v>
      </c>
      <c r="V712" s="61">
        <f t="shared" si="127"/>
        <v>0</v>
      </c>
      <c r="W712" s="62">
        <f t="shared" si="128"/>
        <v>0</v>
      </c>
      <c r="X712" s="63">
        <f t="shared" si="129"/>
        <v>0</v>
      </c>
      <c r="Y712" s="64">
        <f t="shared" si="130"/>
        <v>0</v>
      </c>
      <c r="Z712" s="65"/>
    </row>
    <row r="713" spans="1:26" ht="87" customHeight="1" x14ac:dyDescent="0.25">
      <c r="A713" s="66">
        <v>12</v>
      </c>
      <c r="B713" s="67" t="s">
        <v>40</v>
      </c>
      <c r="C713" s="126"/>
      <c r="D713" s="128"/>
      <c r="E713" s="68"/>
      <c r="F713" s="69"/>
      <c r="G713" s="70"/>
      <c r="H713" s="71"/>
      <c r="I713" s="70"/>
      <c r="J713" s="72"/>
      <c r="K713" s="55">
        <f t="shared" si="126"/>
        <v>0</v>
      </c>
      <c r="L713" s="56">
        <f t="shared" si="126"/>
        <v>0</v>
      </c>
      <c r="M713" s="73"/>
      <c r="N713" s="74"/>
      <c r="O713" s="73"/>
      <c r="P713" s="74"/>
      <c r="Q713" s="75"/>
      <c r="R713" s="76"/>
      <c r="S713" s="75"/>
      <c r="T713" s="76"/>
      <c r="U713" s="55">
        <f t="shared" si="127"/>
        <v>0</v>
      </c>
      <c r="V713" s="61">
        <f t="shared" si="127"/>
        <v>0</v>
      </c>
      <c r="W713" s="62">
        <f t="shared" si="128"/>
        <v>0</v>
      </c>
      <c r="X713" s="63">
        <f t="shared" si="129"/>
        <v>0</v>
      </c>
      <c r="Y713" s="64">
        <f t="shared" si="130"/>
        <v>0</v>
      </c>
      <c r="Z713" s="65"/>
    </row>
    <row r="714" spans="1:26" ht="62.25" customHeight="1" thickBot="1" x14ac:dyDescent="0.3">
      <c r="A714" s="77">
        <v>13</v>
      </c>
      <c r="B714" s="78" t="s">
        <v>32</v>
      </c>
      <c r="C714" s="127"/>
      <c r="D714" s="129"/>
      <c r="E714" s="79"/>
      <c r="F714" s="80"/>
      <c r="G714" s="81"/>
      <c r="H714" s="82"/>
      <c r="I714" s="81"/>
      <c r="J714" s="83"/>
      <c r="K714" s="84">
        <f t="shared" si="126"/>
        <v>0</v>
      </c>
      <c r="L714" s="85">
        <f t="shared" si="126"/>
        <v>0</v>
      </c>
      <c r="M714" s="86"/>
      <c r="N714" s="87"/>
      <c r="O714" s="86"/>
      <c r="P714" s="87"/>
      <c r="Q714" s="88"/>
      <c r="R714" s="89"/>
      <c r="S714" s="88"/>
      <c r="T714" s="89"/>
      <c r="U714" s="55">
        <f t="shared" si="127"/>
        <v>0</v>
      </c>
      <c r="V714" s="61">
        <f t="shared" si="127"/>
        <v>0</v>
      </c>
      <c r="W714" s="62">
        <f t="shared" si="128"/>
        <v>0</v>
      </c>
      <c r="X714" s="63">
        <f t="shared" si="129"/>
        <v>0</v>
      </c>
      <c r="Y714" s="64">
        <f t="shared" si="130"/>
        <v>0</v>
      </c>
      <c r="Z714" s="65"/>
    </row>
    <row r="715" spans="1:26" ht="29.25" customHeight="1" thickBot="1" x14ac:dyDescent="0.3">
      <c r="A715" s="164" t="s">
        <v>100</v>
      </c>
      <c r="B715" s="165"/>
      <c r="C715" s="90">
        <f>C702</f>
        <v>117555.26999999999</v>
      </c>
      <c r="D715" s="90">
        <f>D702</f>
        <v>5198.1499999999942</v>
      </c>
      <c r="E715" s="91">
        <f>SUM(E702:E714)</f>
        <v>2</v>
      </c>
      <c r="F715" s="92">
        <f>SUM(F702:F714)</f>
        <v>64549.4</v>
      </c>
      <c r="G715" s="91">
        <f>SUM(G702:G714)</f>
        <v>1</v>
      </c>
      <c r="H715" s="92">
        <f>SUM(H702:H714)</f>
        <v>39884.9</v>
      </c>
      <c r="I715" s="91">
        <f t="shared" ref="I715:V715" si="131">SUM(I702:I714)</f>
        <v>3</v>
      </c>
      <c r="J715" s="92">
        <f t="shared" si="131"/>
        <v>77670.37</v>
      </c>
      <c r="K715" s="91">
        <f t="shared" si="131"/>
        <v>4</v>
      </c>
      <c r="L715" s="92">
        <f t="shared" si="131"/>
        <v>117555.26999999999</v>
      </c>
      <c r="M715" s="91">
        <f t="shared" si="131"/>
        <v>0</v>
      </c>
      <c r="N715" s="93">
        <f t="shared" si="131"/>
        <v>0</v>
      </c>
      <c r="O715" s="94">
        <f t="shared" si="131"/>
        <v>0</v>
      </c>
      <c r="P715" s="95">
        <f t="shared" si="131"/>
        <v>0</v>
      </c>
      <c r="Q715" s="94">
        <f t="shared" si="131"/>
        <v>1</v>
      </c>
      <c r="R715" s="96">
        <f t="shared" si="131"/>
        <v>38921.9</v>
      </c>
      <c r="S715" s="94">
        <f t="shared" si="131"/>
        <v>3</v>
      </c>
      <c r="T715" s="96">
        <f t="shared" si="131"/>
        <v>73435.22</v>
      </c>
      <c r="U715" s="94">
        <f t="shared" si="131"/>
        <v>4</v>
      </c>
      <c r="V715" s="96">
        <f t="shared" si="131"/>
        <v>112357.12</v>
      </c>
      <c r="W715" s="97">
        <f>IFERROR(R715/H715,0)</f>
        <v>0.97585552427109001</v>
      </c>
      <c r="X715" s="98">
        <f t="shared" si="129"/>
        <v>0.94547277166311949</v>
      </c>
      <c r="Y715" s="98">
        <f t="shared" si="130"/>
        <v>0.95578122529087817</v>
      </c>
    </row>
    <row r="716" spans="1:26" ht="29.25" customHeight="1" thickBot="1" x14ac:dyDescent="0.45">
      <c r="A716" s="99"/>
      <c r="B716" s="99"/>
      <c r="C716" s="100"/>
      <c r="D716" s="100"/>
      <c r="E716" s="101"/>
      <c r="F716" s="100"/>
      <c r="G716" s="101"/>
      <c r="H716" s="102"/>
      <c r="I716" s="103"/>
      <c r="J716" s="102"/>
      <c r="K716" s="104"/>
      <c r="L716" s="102"/>
      <c r="M716" s="103"/>
      <c r="N716" s="102"/>
      <c r="O716" s="103"/>
      <c r="P716" s="102"/>
      <c r="Q716" s="103"/>
      <c r="R716" s="102"/>
      <c r="S716" s="103"/>
      <c r="T716" s="105" t="s">
        <v>101</v>
      </c>
      <c r="U716" s="106">
        <v>4.1475999999999997</v>
      </c>
      <c r="V716" s="107">
        <f>V715/U716</f>
        <v>27089.671135114284</v>
      </c>
      <c r="W716" s="108"/>
      <c r="X716" s="108"/>
      <c r="Y716" s="109"/>
    </row>
    <row r="717" spans="1:26" ht="15.75" thickTop="1" x14ac:dyDescent="0.25">
      <c r="A717" s="166" t="s">
        <v>102</v>
      </c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8"/>
      <c r="P717" s="115"/>
      <c r="U717" s="20"/>
    </row>
    <row r="718" spans="1:26" ht="18.75" x14ac:dyDescent="0.3">
      <c r="A718" s="169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1"/>
      <c r="P718" s="115"/>
      <c r="T718" s="110"/>
      <c r="U718" s="20"/>
    </row>
    <row r="719" spans="1:26" ht="15.75" x14ac:dyDescent="0.25">
      <c r="A719" s="169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1"/>
      <c r="P719" s="115"/>
      <c r="S719" s="111"/>
      <c r="T719" s="112"/>
      <c r="U719" s="20"/>
    </row>
    <row r="720" spans="1:26" ht="15.75" x14ac:dyDescent="0.25">
      <c r="A720" s="169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1"/>
      <c r="P720" s="115"/>
      <c r="S720" s="111"/>
      <c r="T720" s="113"/>
      <c r="U720" s="20"/>
    </row>
    <row r="721" spans="1:38" ht="15.75" x14ac:dyDescent="0.25">
      <c r="A721" s="169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1"/>
      <c r="P721" s="115"/>
      <c r="S721" s="111"/>
      <c r="T721" s="113"/>
      <c r="U721" s="20"/>
    </row>
    <row r="722" spans="1:38" ht="15.75" x14ac:dyDescent="0.25">
      <c r="A722" s="169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1"/>
      <c r="P722" s="115"/>
      <c r="S722" s="111"/>
      <c r="T722" s="113"/>
      <c r="U722" s="20"/>
    </row>
    <row r="723" spans="1:38" ht="15.75" x14ac:dyDescent="0.25">
      <c r="A723" s="169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1"/>
      <c r="P723" s="115"/>
      <c r="S723" s="111"/>
      <c r="T723" s="114"/>
      <c r="U723" s="20"/>
    </row>
    <row r="724" spans="1:38" x14ac:dyDescent="0.25">
      <c r="A724" s="169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1"/>
      <c r="P724" s="115"/>
      <c r="U724" s="20"/>
    </row>
    <row r="725" spans="1:38" ht="15.75" thickBot="1" x14ac:dyDescent="0.3">
      <c r="A725" s="172"/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4"/>
      <c r="P725" s="115"/>
      <c r="U725" s="20"/>
    </row>
    <row r="726" spans="1:38" ht="15.75" thickTop="1" x14ac:dyDescent="0.25">
      <c r="K726" s="20"/>
      <c r="U726" s="20"/>
    </row>
    <row r="729" spans="1:38" ht="26.25" x14ac:dyDescent="0.4">
      <c r="A729" s="23"/>
      <c r="B729" s="24" t="s">
        <v>124</v>
      </c>
      <c r="C729" s="25"/>
      <c r="D729" s="25"/>
      <c r="E729" s="25"/>
      <c r="F729" s="26"/>
      <c r="G729" s="25"/>
      <c r="H729" s="26"/>
      <c r="I729" s="27"/>
      <c r="J729" s="26"/>
      <c r="K729" s="27"/>
      <c r="L729" s="26"/>
      <c r="M729" s="27"/>
      <c r="N729" s="26"/>
      <c r="O729" s="25"/>
      <c r="P729" s="26"/>
      <c r="Q729" s="25"/>
      <c r="R729" s="26"/>
      <c r="S729" s="27"/>
      <c r="T729" s="26"/>
      <c r="U729" s="25"/>
      <c r="V729" s="26"/>
      <c r="W729" s="26"/>
      <c r="X729" s="27"/>
      <c r="Y729" s="26"/>
      <c r="Z729" s="26"/>
      <c r="AA729" s="27"/>
      <c r="AB729" s="25"/>
      <c r="AC729" s="25"/>
      <c r="AD729" s="25"/>
      <c r="AE729" s="25"/>
      <c r="AF729" s="25"/>
      <c r="AG729" s="27"/>
      <c r="AH729" s="25"/>
      <c r="AI729" s="25"/>
      <c r="AJ729" s="25"/>
      <c r="AK729" s="25"/>
      <c r="AL729" s="25"/>
    </row>
    <row r="730" spans="1:38" ht="15.75" thickBot="1" x14ac:dyDescent="0.3"/>
    <row r="731" spans="1:38" ht="52.5" customHeight="1" thickBot="1" x14ac:dyDescent="0.3">
      <c r="A731" s="146" t="s">
        <v>7</v>
      </c>
      <c r="B731" s="147"/>
      <c r="C731" s="150" t="s">
        <v>85</v>
      </c>
      <c r="D731" s="151"/>
      <c r="E731" s="152" t="s">
        <v>0</v>
      </c>
      <c r="F731" s="153"/>
      <c r="G731" s="154" t="s">
        <v>1</v>
      </c>
      <c r="H731" s="154"/>
      <c r="I731" s="154"/>
      <c r="J731" s="154"/>
      <c r="K731" s="154"/>
      <c r="L731" s="155"/>
      <c r="M731" s="156" t="s">
        <v>86</v>
      </c>
      <c r="N731" s="157"/>
      <c r="O731" s="157"/>
      <c r="P731" s="158"/>
      <c r="Q731" s="116" t="s">
        <v>87</v>
      </c>
      <c r="R731" s="159"/>
      <c r="S731" s="159"/>
      <c r="T731" s="159"/>
      <c r="U731" s="159"/>
      <c r="V731" s="117"/>
      <c r="W731" s="130" t="s">
        <v>88</v>
      </c>
      <c r="X731" s="131"/>
      <c r="Y731" s="122"/>
    </row>
    <row r="732" spans="1:38" ht="52.5" customHeight="1" thickBot="1" x14ac:dyDescent="0.3">
      <c r="A732" s="148"/>
      <c r="B732" s="149"/>
      <c r="C732" s="132" t="s">
        <v>89</v>
      </c>
      <c r="D732" s="134" t="s">
        <v>90</v>
      </c>
      <c r="E732" s="136" t="s">
        <v>10</v>
      </c>
      <c r="F732" s="136" t="s">
        <v>11</v>
      </c>
      <c r="G732" s="138" t="s">
        <v>12</v>
      </c>
      <c r="H732" s="140" t="s">
        <v>13</v>
      </c>
      <c r="I732" s="140" t="s">
        <v>14</v>
      </c>
      <c r="J732" s="142" t="s">
        <v>15</v>
      </c>
      <c r="K732" s="144" t="s">
        <v>2</v>
      </c>
      <c r="L732" s="145"/>
      <c r="M732" s="160" t="s">
        <v>91</v>
      </c>
      <c r="N732" s="161"/>
      <c r="O732" s="160" t="s">
        <v>92</v>
      </c>
      <c r="P732" s="161"/>
      <c r="Q732" s="162" t="s">
        <v>93</v>
      </c>
      <c r="R732" s="163"/>
      <c r="S732" s="159" t="s">
        <v>94</v>
      </c>
      <c r="T732" s="117"/>
      <c r="U732" s="116" t="s">
        <v>2</v>
      </c>
      <c r="V732" s="117"/>
      <c r="W732" s="118" t="s">
        <v>95</v>
      </c>
      <c r="X732" s="120" t="s">
        <v>96</v>
      </c>
      <c r="Y732" s="122" t="s">
        <v>97</v>
      </c>
    </row>
    <row r="733" spans="1:38" ht="139.5" customHeight="1" thickBot="1" x14ac:dyDescent="0.3">
      <c r="A733" s="148"/>
      <c r="B733" s="149"/>
      <c r="C733" s="133"/>
      <c r="D733" s="135"/>
      <c r="E733" s="137"/>
      <c r="F733" s="137"/>
      <c r="G733" s="139"/>
      <c r="H733" s="141"/>
      <c r="I733" s="141"/>
      <c r="J733" s="143"/>
      <c r="K733" s="28" t="s">
        <v>16</v>
      </c>
      <c r="L733" s="29" t="s">
        <v>17</v>
      </c>
      <c r="M733" s="30" t="s">
        <v>18</v>
      </c>
      <c r="N733" s="31" t="s">
        <v>19</v>
      </c>
      <c r="O733" s="30" t="s">
        <v>20</v>
      </c>
      <c r="P733" s="31" t="s">
        <v>21</v>
      </c>
      <c r="Q733" s="32" t="s">
        <v>12</v>
      </c>
      <c r="R733" s="33" t="s">
        <v>13</v>
      </c>
      <c r="S733" s="34" t="s">
        <v>22</v>
      </c>
      <c r="T733" s="35" t="s">
        <v>23</v>
      </c>
      <c r="U733" s="36" t="s">
        <v>24</v>
      </c>
      <c r="V733" s="37" t="s">
        <v>25</v>
      </c>
      <c r="W733" s="119"/>
      <c r="X733" s="121"/>
      <c r="Y733" s="123"/>
    </row>
    <row r="734" spans="1:38" ht="38.25" customHeight="1" thickBot="1" x14ac:dyDescent="0.3">
      <c r="A734" s="124">
        <v>1</v>
      </c>
      <c r="B734" s="125"/>
      <c r="C734" s="38">
        <v>2</v>
      </c>
      <c r="D734" s="39">
        <v>3</v>
      </c>
      <c r="E734" s="40">
        <v>4</v>
      </c>
      <c r="F734" s="41">
        <v>5</v>
      </c>
      <c r="G734" s="42">
        <v>6</v>
      </c>
      <c r="H734" s="43">
        <v>7</v>
      </c>
      <c r="I734" s="43">
        <v>8</v>
      </c>
      <c r="J734" s="43">
        <v>9</v>
      </c>
      <c r="K734" s="43">
        <v>10</v>
      </c>
      <c r="L734" s="43">
        <v>11</v>
      </c>
      <c r="M734" s="44">
        <v>12</v>
      </c>
      <c r="N734" s="44">
        <v>13</v>
      </c>
      <c r="O734" s="44">
        <v>14</v>
      </c>
      <c r="P734" s="44">
        <v>15</v>
      </c>
      <c r="Q734" s="45">
        <v>16</v>
      </c>
      <c r="R734" s="45">
        <v>17</v>
      </c>
      <c r="S734" s="45">
        <v>18</v>
      </c>
      <c r="T734" s="45">
        <v>19</v>
      </c>
      <c r="U734" s="45">
        <v>20</v>
      </c>
      <c r="V734" s="45">
        <v>21</v>
      </c>
      <c r="W734" s="46">
        <v>22</v>
      </c>
      <c r="X734" s="46">
        <v>23</v>
      </c>
      <c r="Y734" s="47">
        <v>24</v>
      </c>
    </row>
    <row r="735" spans="1:38" ht="108.75" customHeight="1" x14ac:dyDescent="0.25">
      <c r="A735" s="48">
        <v>1</v>
      </c>
      <c r="B735" s="49" t="s">
        <v>98</v>
      </c>
      <c r="C735" s="126">
        <f>L748</f>
        <v>208942.46000000002</v>
      </c>
      <c r="D735" s="128">
        <f>C735-V748</f>
        <v>4070.8699999999953</v>
      </c>
      <c r="E735" s="50"/>
      <c r="F735" s="51"/>
      <c r="G735" s="52"/>
      <c r="H735" s="53"/>
      <c r="I735" s="52"/>
      <c r="J735" s="54"/>
      <c r="K735" s="55">
        <f>G735+I735</f>
        <v>0</v>
      </c>
      <c r="L735" s="56">
        <f>H735+J735</f>
        <v>0</v>
      </c>
      <c r="M735" s="57"/>
      <c r="N735" s="58"/>
      <c r="O735" s="57"/>
      <c r="P735" s="58"/>
      <c r="Q735" s="59"/>
      <c r="R735" s="60"/>
      <c r="S735" s="59"/>
      <c r="T735" s="60"/>
      <c r="U735" s="55">
        <f>Q735+S735</f>
        <v>0</v>
      </c>
      <c r="V735" s="61">
        <f>R735+T735</f>
        <v>0</v>
      </c>
      <c r="W735" s="62">
        <f>IFERROR(R735/H735,0)</f>
        <v>0</v>
      </c>
      <c r="X735" s="63">
        <f>IFERROR((T735+P735)/J735,0)</f>
        <v>0</v>
      </c>
      <c r="Y735" s="64">
        <f>IFERROR((V735+P735)/L735,0)</f>
        <v>0</v>
      </c>
      <c r="Z735" s="65"/>
    </row>
    <row r="736" spans="1:38" ht="87" customHeight="1" x14ac:dyDescent="0.25">
      <c r="A736" s="66">
        <v>2</v>
      </c>
      <c r="B736" s="67" t="s">
        <v>44</v>
      </c>
      <c r="C736" s="126"/>
      <c r="D736" s="128"/>
      <c r="E736" s="68">
        <v>0</v>
      </c>
      <c r="F736" s="69">
        <v>0</v>
      </c>
      <c r="G736" s="70">
        <v>0</v>
      </c>
      <c r="H736" s="71">
        <v>0</v>
      </c>
      <c r="I736" s="70">
        <v>3</v>
      </c>
      <c r="J736" s="72">
        <v>104701.6</v>
      </c>
      <c r="K736" s="55">
        <f t="shared" ref="K736:L747" si="132">G736+I736</f>
        <v>3</v>
      </c>
      <c r="L736" s="56">
        <f t="shared" si="132"/>
        <v>104701.6</v>
      </c>
      <c r="M736" s="73">
        <v>0</v>
      </c>
      <c r="N736" s="74">
        <v>0</v>
      </c>
      <c r="O736" s="73">
        <v>0</v>
      </c>
      <c r="P736" s="74">
        <v>0</v>
      </c>
      <c r="Q736" s="75">
        <v>0</v>
      </c>
      <c r="R736" s="76">
        <v>0</v>
      </c>
      <c r="S736" s="75">
        <v>3</v>
      </c>
      <c r="T736" s="76">
        <v>104701.6</v>
      </c>
      <c r="U736" s="55">
        <f t="shared" ref="U736:V747" si="133">Q736+S736</f>
        <v>3</v>
      </c>
      <c r="V736" s="61">
        <f>R736+T736</f>
        <v>104701.6</v>
      </c>
      <c r="W736" s="62">
        <f t="shared" ref="W736:W747" si="134">IFERROR(R736/H736,0)</f>
        <v>0</v>
      </c>
      <c r="X736" s="63">
        <f t="shared" ref="X736:X748" si="135">IFERROR((T736+P736)/J736,0)</f>
        <v>1</v>
      </c>
      <c r="Y736" s="64">
        <f t="shared" ref="Y736:Y748" si="136">IFERROR((V736+P736)/L736,0)</f>
        <v>1</v>
      </c>
      <c r="Z736" s="65"/>
    </row>
    <row r="737" spans="1:26" ht="85.5" customHeight="1" x14ac:dyDescent="0.25">
      <c r="A737" s="66">
        <v>3</v>
      </c>
      <c r="B737" s="67" t="s">
        <v>35</v>
      </c>
      <c r="C737" s="126"/>
      <c r="D737" s="128"/>
      <c r="E737" s="68"/>
      <c r="F737" s="69"/>
      <c r="G737" s="70"/>
      <c r="H737" s="71"/>
      <c r="I737" s="70"/>
      <c r="J737" s="72"/>
      <c r="K737" s="55">
        <f t="shared" si="132"/>
        <v>0</v>
      </c>
      <c r="L737" s="56">
        <f t="shared" si="132"/>
        <v>0</v>
      </c>
      <c r="M737" s="73"/>
      <c r="N737" s="74"/>
      <c r="O737" s="73"/>
      <c r="P737" s="74"/>
      <c r="Q737" s="75"/>
      <c r="R737" s="76"/>
      <c r="S737" s="75"/>
      <c r="T737" s="76"/>
      <c r="U737" s="55">
        <f t="shared" si="133"/>
        <v>0</v>
      </c>
      <c r="V737" s="61">
        <f t="shared" si="133"/>
        <v>0</v>
      </c>
      <c r="W737" s="62">
        <f t="shared" si="134"/>
        <v>0</v>
      </c>
      <c r="X737" s="63">
        <f t="shared" si="135"/>
        <v>0</v>
      </c>
      <c r="Y737" s="64">
        <f t="shared" si="136"/>
        <v>0</v>
      </c>
      <c r="Z737" s="65"/>
    </row>
    <row r="738" spans="1:26" ht="137.25" customHeight="1" x14ac:dyDescent="0.25">
      <c r="A738" s="66">
        <v>4</v>
      </c>
      <c r="B738" s="67" t="s">
        <v>37</v>
      </c>
      <c r="C738" s="126"/>
      <c r="D738" s="128"/>
      <c r="E738" s="68"/>
      <c r="F738" s="69"/>
      <c r="G738" s="70"/>
      <c r="H738" s="71"/>
      <c r="I738" s="70"/>
      <c r="J738" s="72"/>
      <c r="K738" s="55">
        <f t="shared" si="132"/>
        <v>0</v>
      </c>
      <c r="L738" s="56">
        <f t="shared" si="132"/>
        <v>0</v>
      </c>
      <c r="M738" s="73"/>
      <c r="N738" s="74"/>
      <c r="O738" s="73"/>
      <c r="P738" s="74"/>
      <c r="Q738" s="75"/>
      <c r="R738" s="76"/>
      <c r="S738" s="75"/>
      <c r="T738" s="76"/>
      <c r="U738" s="55">
        <f t="shared" si="133"/>
        <v>0</v>
      </c>
      <c r="V738" s="61">
        <f t="shared" si="133"/>
        <v>0</v>
      </c>
      <c r="W738" s="62">
        <f t="shared" si="134"/>
        <v>0</v>
      </c>
      <c r="X738" s="63">
        <f t="shared" si="135"/>
        <v>0</v>
      </c>
      <c r="Y738" s="64">
        <f t="shared" si="136"/>
        <v>0</v>
      </c>
      <c r="Z738" s="65"/>
    </row>
    <row r="739" spans="1:26" ht="171.75" customHeight="1" x14ac:dyDescent="0.25">
      <c r="A739" s="66">
        <v>5</v>
      </c>
      <c r="B739" s="67" t="s">
        <v>63</v>
      </c>
      <c r="C739" s="126"/>
      <c r="D739" s="128"/>
      <c r="E739" s="68">
        <v>3</v>
      </c>
      <c r="F739" s="69">
        <v>88294.64</v>
      </c>
      <c r="G739" s="70">
        <v>1</v>
      </c>
      <c r="H739" s="71">
        <v>22810</v>
      </c>
      <c r="I739" s="70">
        <v>3</v>
      </c>
      <c r="J739" s="72">
        <v>81430.86</v>
      </c>
      <c r="K739" s="55">
        <f t="shared" si="132"/>
        <v>4</v>
      </c>
      <c r="L739" s="56">
        <f t="shared" si="132"/>
        <v>104240.86</v>
      </c>
      <c r="M739" s="73">
        <v>0</v>
      </c>
      <c r="N739" s="74">
        <v>0</v>
      </c>
      <c r="O739" s="73">
        <v>0</v>
      </c>
      <c r="P739" s="74">
        <v>0</v>
      </c>
      <c r="Q739" s="75">
        <v>1</v>
      </c>
      <c r="R739" s="76">
        <v>22810</v>
      </c>
      <c r="S739" s="75">
        <v>3</v>
      </c>
      <c r="T739" s="76">
        <v>77359.990000000005</v>
      </c>
      <c r="U739" s="55">
        <f t="shared" si="133"/>
        <v>4</v>
      </c>
      <c r="V739" s="61">
        <f t="shared" si="133"/>
        <v>100169.99</v>
      </c>
      <c r="W739" s="62">
        <f t="shared" si="134"/>
        <v>1</v>
      </c>
      <c r="X739" s="63">
        <f t="shared" si="135"/>
        <v>0.95000826467999977</v>
      </c>
      <c r="Y739" s="64">
        <f t="shared" si="136"/>
        <v>0.96094746340350612</v>
      </c>
      <c r="Z739" s="65"/>
    </row>
    <row r="740" spans="1:26" ht="116.25" customHeight="1" x14ac:dyDescent="0.25">
      <c r="A740" s="66">
        <v>6</v>
      </c>
      <c r="B740" s="67" t="s">
        <v>26</v>
      </c>
      <c r="C740" s="126"/>
      <c r="D740" s="128"/>
      <c r="E740" s="68"/>
      <c r="F740" s="69"/>
      <c r="G740" s="70"/>
      <c r="H740" s="71"/>
      <c r="I740" s="70"/>
      <c r="J740" s="72"/>
      <c r="K740" s="55">
        <f t="shared" si="132"/>
        <v>0</v>
      </c>
      <c r="L740" s="56">
        <f t="shared" si="132"/>
        <v>0</v>
      </c>
      <c r="M740" s="73"/>
      <c r="N740" s="74"/>
      <c r="O740" s="73"/>
      <c r="P740" s="74"/>
      <c r="Q740" s="75"/>
      <c r="R740" s="76"/>
      <c r="S740" s="75"/>
      <c r="T740" s="76"/>
      <c r="U740" s="55">
        <f t="shared" si="133"/>
        <v>0</v>
      </c>
      <c r="V740" s="61">
        <f t="shared" si="133"/>
        <v>0</v>
      </c>
      <c r="W740" s="62">
        <f t="shared" si="134"/>
        <v>0</v>
      </c>
      <c r="X740" s="63">
        <f t="shared" si="135"/>
        <v>0</v>
      </c>
      <c r="Y740" s="64">
        <f t="shared" si="136"/>
        <v>0</v>
      </c>
      <c r="Z740" s="65"/>
    </row>
    <row r="741" spans="1:26" ht="65.25" customHeight="1" x14ac:dyDescent="0.25">
      <c r="A741" s="66">
        <v>7</v>
      </c>
      <c r="B741" s="67" t="s">
        <v>46</v>
      </c>
      <c r="C741" s="126"/>
      <c r="D741" s="128"/>
      <c r="E741" s="68"/>
      <c r="F741" s="69"/>
      <c r="G741" s="70"/>
      <c r="H741" s="71"/>
      <c r="I741" s="70"/>
      <c r="J741" s="72"/>
      <c r="K741" s="55">
        <f t="shared" si="132"/>
        <v>0</v>
      </c>
      <c r="L741" s="56">
        <f t="shared" si="132"/>
        <v>0</v>
      </c>
      <c r="M741" s="73"/>
      <c r="N741" s="74"/>
      <c r="O741" s="73"/>
      <c r="P741" s="74"/>
      <c r="Q741" s="75"/>
      <c r="R741" s="76"/>
      <c r="S741" s="75"/>
      <c r="T741" s="76"/>
      <c r="U741" s="55">
        <f t="shared" si="133"/>
        <v>0</v>
      </c>
      <c r="V741" s="61">
        <f t="shared" si="133"/>
        <v>0</v>
      </c>
      <c r="W741" s="62">
        <f t="shared" si="134"/>
        <v>0</v>
      </c>
      <c r="X741" s="63">
        <f t="shared" si="135"/>
        <v>0</v>
      </c>
      <c r="Y741" s="64">
        <f t="shared" si="136"/>
        <v>0</v>
      </c>
      <c r="Z741" s="65"/>
    </row>
    <row r="742" spans="1:26" ht="59.25" customHeight="1" x14ac:dyDescent="0.25">
      <c r="A742" s="66">
        <v>8</v>
      </c>
      <c r="B742" s="67" t="s">
        <v>99</v>
      </c>
      <c r="C742" s="126"/>
      <c r="D742" s="128"/>
      <c r="E742" s="68"/>
      <c r="F742" s="69"/>
      <c r="G742" s="70"/>
      <c r="H742" s="71"/>
      <c r="I742" s="70"/>
      <c r="J742" s="72"/>
      <c r="K742" s="55">
        <f t="shared" si="132"/>
        <v>0</v>
      </c>
      <c r="L742" s="56">
        <f t="shared" si="132"/>
        <v>0</v>
      </c>
      <c r="M742" s="73"/>
      <c r="N742" s="74"/>
      <c r="O742" s="73"/>
      <c r="P742" s="74"/>
      <c r="Q742" s="75"/>
      <c r="R742" s="76"/>
      <c r="S742" s="75"/>
      <c r="T742" s="76"/>
      <c r="U742" s="55">
        <f t="shared" si="133"/>
        <v>0</v>
      </c>
      <c r="V742" s="61">
        <f t="shared" si="133"/>
        <v>0</v>
      </c>
      <c r="W742" s="62">
        <f t="shared" si="134"/>
        <v>0</v>
      </c>
      <c r="X742" s="63">
        <f t="shared" si="135"/>
        <v>0</v>
      </c>
      <c r="Y742" s="64">
        <f t="shared" si="136"/>
        <v>0</v>
      </c>
      <c r="Z742" s="65"/>
    </row>
    <row r="743" spans="1:26" ht="71.25" customHeight="1" x14ac:dyDescent="0.25">
      <c r="A743" s="66">
        <v>9</v>
      </c>
      <c r="B743" s="67" t="s">
        <v>29</v>
      </c>
      <c r="C743" s="126"/>
      <c r="D743" s="128"/>
      <c r="E743" s="68"/>
      <c r="F743" s="69"/>
      <c r="G743" s="70"/>
      <c r="H743" s="71"/>
      <c r="I743" s="70"/>
      <c r="J743" s="72"/>
      <c r="K743" s="55">
        <f t="shared" si="132"/>
        <v>0</v>
      </c>
      <c r="L743" s="56">
        <f t="shared" si="132"/>
        <v>0</v>
      </c>
      <c r="M743" s="73"/>
      <c r="N743" s="74"/>
      <c r="O743" s="73"/>
      <c r="P743" s="74"/>
      <c r="Q743" s="75"/>
      <c r="R743" s="76"/>
      <c r="S743" s="75"/>
      <c r="T743" s="76"/>
      <c r="U743" s="55">
        <f t="shared" si="133"/>
        <v>0</v>
      </c>
      <c r="V743" s="61">
        <f t="shared" si="133"/>
        <v>0</v>
      </c>
      <c r="W743" s="62">
        <f t="shared" si="134"/>
        <v>0</v>
      </c>
      <c r="X743" s="63">
        <f t="shared" si="135"/>
        <v>0</v>
      </c>
      <c r="Y743" s="64">
        <f t="shared" si="136"/>
        <v>0</v>
      </c>
      <c r="Z743" s="65"/>
    </row>
    <row r="744" spans="1:26" ht="92.25" customHeight="1" x14ac:dyDescent="0.25">
      <c r="A744" s="66">
        <v>10</v>
      </c>
      <c r="B744" s="67" t="s">
        <v>30</v>
      </c>
      <c r="C744" s="126"/>
      <c r="D744" s="128"/>
      <c r="E744" s="68"/>
      <c r="F744" s="69"/>
      <c r="G744" s="70"/>
      <c r="H744" s="71"/>
      <c r="I744" s="70"/>
      <c r="J744" s="72"/>
      <c r="K744" s="55">
        <f t="shared" si="132"/>
        <v>0</v>
      </c>
      <c r="L744" s="56">
        <f t="shared" si="132"/>
        <v>0</v>
      </c>
      <c r="M744" s="73"/>
      <c r="N744" s="74"/>
      <c r="O744" s="73"/>
      <c r="P744" s="74"/>
      <c r="Q744" s="75"/>
      <c r="R744" s="76"/>
      <c r="S744" s="75"/>
      <c r="T744" s="76"/>
      <c r="U744" s="55">
        <f t="shared" si="133"/>
        <v>0</v>
      </c>
      <c r="V744" s="61">
        <f t="shared" si="133"/>
        <v>0</v>
      </c>
      <c r="W744" s="62">
        <f t="shared" si="134"/>
        <v>0</v>
      </c>
      <c r="X744" s="63">
        <f t="shared" si="135"/>
        <v>0</v>
      </c>
      <c r="Y744" s="64">
        <f t="shared" si="136"/>
        <v>0</v>
      </c>
      <c r="Z744" s="65"/>
    </row>
    <row r="745" spans="1:26" ht="153.75" customHeight="1" x14ac:dyDescent="0.25">
      <c r="A745" s="66">
        <v>11</v>
      </c>
      <c r="B745" s="67" t="s">
        <v>31</v>
      </c>
      <c r="C745" s="126"/>
      <c r="D745" s="128"/>
      <c r="E745" s="68"/>
      <c r="F745" s="69"/>
      <c r="G745" s="70"/>
      <c r="H745" s="71"/>
      <c r="I745" s="70"/>
      <c r="J745" s="72"/>
      <c r="K745" s="55">
        <f t="shared" si="132"/>
        <v>0</v>
      </c>
      <c r="L745" s="56">
        <f t="shared" si="132"/>
        <v>0</v>
      </c>
      <c r="M745" s="73"/>
      <c r="N745" s="74"/>
      <c r="O745" s="73"/>
      <c r="P745" s="74"/>
      <c r="Q745" s="75"/>
      <c r="R745" s="76"/>
      <c r="S745" s="75"/>
      <c r="T745" s="76"/>
      <c r="U745" s="55">
        <f t="shared" si="133"/>
        <v>0</v>
      </c>
      <c r="V745" s="61">
        <f t="shared" si="133"/>
        <v>0</v>
      </c>
      <c r="W745" s="62">
        <f t="shared" si="134"/>
        <v>0</v>
      </c>
      <c r="X745" s="63">
        <f t="shared" si="135"/>
        <v>0</v>
      </c>
      <c r="Y745" s="64">
        <f t="shared" si="136"/>
        <v>0</v>
      </c>
      <c r="Z745" s="65"/>
    </row>
    <row r="746" spans="1:26" ht="87" customHeight="1" x14ac:dyDescent="0.25">
      <c r="A746" s="66">
        <v>12</v>
      </c>
      <c r="B746" s="67" t="s">
        <v>40</v>
      </c>
      <c r="C746" s="126"/>
      <c r="D746" s="128"/>
      <c r="E746" s="68"/>
      <c r="F746" s="69"/>
      <c r="G746" s="70"/>
      <c r="H746" s="71"/>
      <c r="I746" s="70"/>
      <c r="J746" s="72"/>
      <c r="K746" s="55">
        <f t="shared" si="132"/>
        <v>0</v>
      </c>
      <c r="L746" s="56">
        <f t="shared" si="132"/>
        <v>0</v>
      </c>
      <c r="M746" s="73"/>
      <c r="N746" s="74"/>
      <c r="O746" s="73"/>
      <c r="P746" s="74"/>
      <c r="Q746" s="75"/>
      <c r="R746" s="76"/>
      <c r="S746" s="75"/>
      <c r="T746" s="76"/>
      <c r="U746" s="55">
        <f t="shared" si="133"/>
        <v>0</v>
      </c>
      <c r="V746" s="61">
        <f t="shared" si="133"/>
        <v>0</v>
      </c>
      <c r="W746" s="62">
        <f t="shared" si="134"/>
        <v>0</v>
      </c>
      <c r="X746" s="63">
        <f t="shared" si="135"/>
        <v>0</v>
      </c>
      <c r="Y746" s="64">
        <f t="shared" si="136"/>
        <v>0</v>
      </c>
      <c r="Z746" s="65"/>
    </row>
    <row r="747" spans="1:26" ht="62.25" customHeight="1" thickBot="1" x14ac:dyDescent="0.3">
      <c r="A747" s="77">
        <v>13</v>
      </c>
      <c r="B747" s="78" t="s">
        <v>32</v>
      </c>
      <c r="C747" s="127"/>
      <c r="D747" s="129"/>
      <c r="E747" s="79"/>
      <c r="F747" s="80"/>
      <c r="G747" s="81"/>
      <c r="H747" s="82"/>
      <c r="I747" s="81"/>
      <c r="J747" s="83"/>
      <c r="K747" s="84">
        <f t="shared" si="132"/>
        <v>0</v>
      </c>
      <c r="L747" s="85">
        <f t="shared" si="132"/>
        <v>0</v>
      </c>
      <c r="M747" s="86"/>
      <c r="N747" s="87"/>
      <c r="O747" s="86"/>
      <c r="P747" s="87"/>
      <c r="Q747" s="88"/>
      <c r="R747" s="89"/>
      <c r="S747" s="88"/>
      <c r="T747" s="89"/>
      <c r="U747" s="55">
        <f t="shared" si="133"/>
        <v>0</v>
      </c>
      <c r="V747" s="61">
        <f t="shared" si="133"/>
        <v>0</v>
      </c>
      <c r="W747" s="62">
        <f t="shared" si="134"/>
        <v>0</v>
      </c>
      <c r="X747" s="63">
        <f t="shared" si="135"/>
        <v>0</v>
      </c>
      <c r="Y747" s="64">
        <f t="shared" si="136"/>
        <v>0</v>
      </c>
      <c r="Z747" s="65"/>
    </row>
    <row r="748" spans="1:26" ht="29.25" customHeight="1" thickBot="1" x14ac:dyDescent="0.3">
      <c r="A748" s="164" t="s">
        <v>100</v>
      </c>
      <c r="B748" s="165"/>
      <c r="C748" s="90">
        <f>C735</f>
        <v>208942.46000000002</v>
      </c>
      <c r="D748" s="90">
        <f>D735</f>
        <v>4070.8699999999953</v>
      </c>
      <c r="E748" s="91">
        <f>SUM(E735:E747)</f>
        <v>3</v>
      </c>
      <c r="F748" s="92">
        <f>SUM(F735:F747)</f>
        <v>88294.64</v>
      </c>
      <c r="G748" s="91">
        <f>SUM(G735:G747)</f>
        <v>1</v>
      </c>
      <c r="H748" s="92">
        <f>SUM(H735:H747)</f>
        <v>22810</v>
      </c>
      <c r="I748" s="91">
        <f t="shared" ref="I748:V748" si="137">SUM(I735:I747)</f>
        <v>6</v>
      </c>
      <c r="J748" s="92">
        <f t="shared" si="137"/>
        <v>186132.46000000002</v>
      </c>
      <c r="K748" s="91">
        <f t="shared" si="137"/>
        <v>7</v>
      </c>
      <c r="L748" s="92">
        <f t="shared" si="137"/>
        <v>208942.46000000002</v>
      </c>
      <c r="M748" s="91">
        <f t="shared" si="137"/>
        <v>0</v>
      </c>
      <c r="N748" s="93">
        <f t="shared" si="137"/>
        <v>0</v>
      </c>
      <c r="O748" s="94">
        <f t="shared" si="137"/>
        <v>0</v>
      </c>
      <c r="P748" s="95">
        <f t="shared" si="137"/>
        <v>0</v>
      </c>
      <c r="Q748" s="94">
        <f t="shared" si="137"/>
        <v>1</v>
      </c>
      <c r="R748" s="96">
        <f t="shared" si="137"/>
        <v>22810</v>
      </c>
      <c r="S748" s="94">
        <f t="shared" si="137"/>
        <v>6</v>
      </c>
      <c r="T748" s="96">
        <f t="shared" si="137"/>
        <v>182061.59000000003</v>
      </c>
      <c r="U748" s="94">
        <f t="shared" si="137"/>
        <v>7</v>
      </c>
      <c r="V748" s="96">
        <f t="shared" si="137"/>
        <v>204871.59000000003</v>
      </c>
      <c r="W748" s="97">
        <f>IFERROR(R748/H748,0)</f>
        <v>1</v>
      </c>
      <c r="X748" s="98">
        <f t="shared" si="135"/>
        <v>0.97812917746856198</v>
      </c>
      <c r="Y748" s="98">
        <f t="shared" si="136"/>
        <v>0.98051678916769724</v>
      </c>
    </row>
    <row r="749" spans="1:26" ht="29.25" customHeight="1" thickBot="1" x14ac:dyDescent="0.45">
      <c r="A749" s="99"/>
      <c r="B749" s="99"/>
      <c r="C749" s="100"/>
      <c r="D749" s="100"/>
      <c r="E749" s="101"/>
      <c r="F749" s="100"/>
      <c r="G749" s="101"/>
      <c r="H749" s="102"/>
      <c r="I749" s="103"/>
      <c r="J749" s="102"/>
      <c r="K749" s="104"/>
      <c r="L749" s="102"/>
      <c r="M749" s="103"/>
      <c r="N749" s="102"/>
      <c r="O749" s="103"/>
      <c r="P749" s="102"/>
      <c r="Q749" s="103"/>
      <c r="R749" s="102"/>
      <c r="S749" s="103"/>
      <c r="T749" s="105" t="s">
        <v>101</v>
      </c>
      <c r="U749" s="106">
        <v>4.1475999999999997</v>
      </c>
      <c r="V749" s="107">
        <f>V748/U749</f>
        <v>49395.214099720331</v>
      </c>
      <c r="W749" s="108"/>
      <c r="X749" s="108"/>
      <c r="Y749" s="109"/>
    </row>
    <row r="750" spans="1:26" ht="15.75" thickTop="1" x14ac:dyDescent="0.25">
      <c r="A750" s="166" t="s">
        <v>102</v>
      </c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8"/>
      <c r="P750" s="115"/>
      <c r="U750" s="20"/>
    </row>
    <row r="751" spans="1:26" ht="18.75" x14ac:dyDescent="0.3">
      <c r="A751" s="169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1"/>
      <c r="P751" s="115"/>
      <c r="T751" s="110"/>
      <c r="U751" s="20"/>
    </row>
    <row r="752" spans="1:26" ht="15.75" x14ac:dyDescent="0.25">
      <c r="A752" s="169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1"/>
      <c r="P752" s="115"/>
      <c r="S752" s="111"/>
      <c r="T752" s="112"/>
      <c r="U752" s="20"/>
    </row>
    <row r="753" spans="1:38" ht="15.75" x14ac:dyDescent="0.25">
      <c r="A753" s="169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1"/>
      <c r="P753" s="115"/>
      <c r="S753" s="111"/>
      <c r="T753" s="113"/>
      <c r="U753" s="20"/>
    </row>
    <row r="754" spans="1:38" ht="15.75" x14ac:dyDescent="0.25">
      <c r="A754" s="169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1"/>
      <c r="P754" s="115"/>
      <c r="S754" s="111"/>
      <c r="T754" s="113"/>
      <c r="U754" s="20"/>
    </row>
    <row r="755" spans="1:38" ht="15.75" x14ac:dyDescent="0.25">
      <c r="A755" s="169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1"/>
      <c r="P755" s="115"/>
      <c r="S755" s="111"/>
      <c r="T755" s="113"/>
      <c r="U755" s="20"/>
    </row>
    <row r="756" spans="1:38" ht="15.75" x14ac:dyDescent="0.25">
      <c r="A756" s="169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1"/>
      <c r="P756" s="115"/>
      <c r="S756" s="111"/>
      <c r="T756" s="114"/>
      <c r="U756" s="20"/>
    </row>
    <row r="757" spans="1:38" x14ac:dyDescent="0.25">
      <c r="A757" s="169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1"/>
      <c r="P757" s="115"/>
      <c r="U757" s="20"/>
    </row>
    <row r="758" spans="1:38" ht="15.75" thickBot="1" x14ac:dyDescent="0.3">
      <c r="A758" s="172"/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4"/>
      <c r="P758" s="115"/>
      <c r="U758" s="20"/>
    </row>
    <row r="759" spans="1:38" ht="15.75" thickTop="1" x14ac:dyDescent="0.25">
      <c r="K759" s="20"/>
      <c r="U759" s="20"/>
    </row>
    <row r="762" spans="1:38" ht="26.25" x14ac:dyDescent="0.4">
      <c r="A762" s="23"/>
      <c r="B762" s="24" t="s">
        <v>125</v>
      </c>
      <c r="C762" s="25"/>
      <c r="D762" s="25"/>
      <c r="E762" s="25"/>
      <c r="F762" s="26"/>
      <c r="G762" s="25"/>
      <c r="H762" s="26"/>
      <c r="I762" s="27"/>
      <c r="J762" s="26"/>
      <c r="K762" s="27"/>
      <c r="L762" s="26"/>
      <c r="M762" s="27"/>
      <c r="N762" s="26"/>
      <c r="O762" s="25"/>
      <c r="P762" s="26"/>
      <c r="Q762" s="25"/>
      <c r="R762" s="26"/>
      <c r="S762" s="27"/>
      <c r="T762" s="26"/>
      <c r="U762" s="25"/>
      <c r="V762" s="26"/>
      <c r="W762" s="26"/>
      <c r="X762" s="27"/>
      <c r="Y762" s="26"/>
      <c r="Z762" s="26"/>
      <c r="AA762" s="27"/>
      <c r="AB762" s="25"/>
      <c r="AC762" s="25"/>
      <c r="AD762" s="25"/>
      <c r="AE762" s="25"/>
      <c r="AF762" s="25"/>
      <c r="AG762" s="27"/>
      <c r="AH762" s="25"/>
      <c r="AI762" s="25"/>
      <c r="AJ762" s="25"/>
      <c r="AK762" s="25"/>
      <c r="AL762" s="25"/>
    </row>
    <row r="763" spans="1:38" ht="15.75" thickBot="1" x14ac:dyDescent="0.3"/>
    <row r="764" spans="1:38" ht="52.5" customHeight="1" thickBot="1" x14ac:dyDescent="0.3">
      <c r="A764" s="146" t="s">
        <v>7</v>
      </c>
      <c r="B764" s="147"/>
      <c r="C764" s="150" t="s">
        <v>85</v>
      </c>
      <c r="D764" s="151"/>
      <c r="E764" s="152" t="s">
        <v>0</v>
      </c>
      <c r="F764" s="153"/>
      <c r="G764" s="154" t="s">
        <v>1</v>
      </c>
      <c r="H764" s="154"/>
      <c r="I764" s="154"/>
      <c r="J764" s="154"/>
      <c r="K764" s="154"/>
      <c r="L764" s="155"/>
      <c r="M764" s="156" t="s">
        <v>86</v>
      </c>
      <c r="N764" s="157"/>
      <c r="O764" s="157"/>
      <c r="P764" s="158"/>
      <c r="Q764" s="116" t="s">
        <v>87</v>
      </c>
      <c r="R764" s="159"/>
      <c r="S764" s="159"/>
      <c r="T764" s="159"/>
      <c r="U764" s="159"/>
      <c r="V764" s="117"/>
      <c r="W764" s="130" t="s">
        <v>88</v>
      </c>
      <c r="X764" s="131"/>
      <c r="Y764" s="122"/>
    </row>
    <row r="765" spans="1:38" ht="52.5" customHeight="1" thickBot="1" x14ac:dyDescent="0.3">
      <c r="A765" s="148"/>
      <c r="B765" s="149"/>
      <c r="C765" s="132" t="s">
        <v>89</v>
      </c>
      <c r="D765" s="134" t="s">
        <v>90</v>
      </c>
      <c r="E765" s="136" t="s">
        <v>10</v>
      </c>
      <c r="F765" s="136" t="s">
        <v>11</v>
      </c>
      <c r="G765" s="138" t="s">
        <v>12</v>
      </c>
      <c r="H765" s="140" t="s">
        <v>13</v>
      </c>
      <c r="I765" s="140" t="s">
        <v>14</v>
      </c>
      <c r="J765" s="142" t="s">
        <v>15</v>
      </c>
      <c r="K765" s="144" t="s">
        <v>2</v>
      </c>
      <c r="L765" s="145"/>
      <c r="M765" s="160" t="s">
        <v>91</v>
      </c>
      <c r="N765" s="161"/>
      <c r="O765" s="160" t="s">
        <v>92</v>
      </c>
      <c r="P765" s="161"/>
      <c r="Q765" s="162" t="s">
        <v>93</v>
      </c>
      <c r="R765" s="163"/>
      <c r="S765" s="159" t="s">
        <v>94</v>
      </c>
      <c r="T765" s="117"/>
      <c r="U765" s="116" t="s">
        <v>2</v>
      </c>
      <c r="V765" s="117"/>
      <c r="W765" s="118" t="s">
        <v>95</v>
      </c>
      <c r="X765" s="120" t="s">
        <v>96</v>
      </c>
      <c r="Y765" s="122" t="s">
        <v>97</v>
      </c>
    </row>
    <row r="766" spans="1:38" ht="139.5" customHeight="1" thickBot="1" x14ac:dyDescent="0.3">
      <c r="A766" s="148"/>
      <c r="B766" s="149"/>
      <c r="C766" s="133"/>
      <c r="D766" s="135"/>
      <c r="E766" s="137"/>
      <c r="F766" s="137"/>
      <c r="G766" s="139"/>
      <c r="H766" s="141"/>
      <c r="I766" s="141"/>
      <c r="J766" s="143"/>
      <c r="K766" s="28" t="s">
        <v>16</v>
      </c>
      <c r="L766" s="29" t="s">
        <v>17</v>
      </c>
      <c r="M766" s="30" t="s">
        <v>18</v>
      </c>
      <c r="N766" s="31" t="s">
        <v>19</v>
      </c>
      <c r="O766" s="30" t="s">
        <v>20</v>
      </c>
      <c r="P766" s="31" t="s">
        <v>21</v>
      </c>
      <c r="Q766" s="32" t="s">
        <v>12</v>
      </c>
      <c r="R766" s="33" t="s">
        <v>13</v>
      </c>
      <c r="S766" s="34" t="s">
        <v>22</v>
      </c>
      <c r="T766" s="35" t="s">
        <v>23</v>
      </c>
      <c r="U766" s="36" t="s">
        <v>24</v>
      </c>
      <c r="V766" s="37" t="s">
        <v>25</v>
      </c>
      <c r="W766" s="119"/>
      <c r="X766" s="121"/>
      <c r="Y766" s="123"/>
    </row>
    <row r="767" spans="1:38" ht="38.25" customHeight="1" thickBot="1" x14ac:dyDescent="0.3">
      <c r="A767" s="124">
        <v>1</v>
      </c>
      <c r="B767" s="125"/>
      <c r="C767" s="38">
        <v>2</v>
      </c>
      <c r="D767" s="39">
        <v>3</v>
      </c>
      <c r="E767" s="40">
        <v>4</v>
      </c>
      <c r="F767" s="41">
        <v>5</v>
      </c>
      <c r="G767" s="42">
        <v>6</v>
      </c>
      <c r="H767" s="43">
        <v>7</v>
      </c>
      <c r="I767" s="43">
        <v>8</v>
      </c>
      <c r="J767" s="43">
        <v>9</v>
      </c>
      <c r="K767" s="43">
        <v>10</v>
      </c>
      <c r="L767" s="43">
        <v>11</v>
      </c>
      <c r="M767" s="44">
        <v>12</v>
      </c>
      <c r="N767" s="44">
        <v>13</v>
      </c>
      <c r="O767" s="44">
        <v>14</v>
      </c>
      <c r="P767" s="44">
        <v>15</v>
      </c>
      <c r="Q767" s="45">
        <v>16</v>
      </c>
      <c r="R767" s="45">
        <v>17</v>
      </c>
      <c r="S767" s="45">
        <v>18</v>
      </c>
      <c r="T767" s="45">
        <v>19</v>
      </c>
      <c r="U767" s="45">
        <v>20</v>
      </c>
      <c r="V767" s="45">
        <v>21</v>
      </c>
      <c r="W767" s="46">
        <v>22</v>
      </c>
      <c r="X767" s="46">
        <v>23</v>
      </c>
      <c r="Y767" s="47">
        <v>24</v>
      </c>
    </row>
    <row r="768" spans="1:38" ht="108.75" customHeight="1" x14ac:dyDescent="0.25">
      <c r="A768" s="48">
        <v>1</v>
      </c>
      <c r="B768" s="49" t="s">
        <v>98</v>
      </c>
      <c r="C768" s="126">
        <f>L781</f>
        <v>191753.49999999997</v>
      </c>
      <c r="D768" s="128">
        <f>C768-V781</f>
        <v>26794.229999999981</v>
      </c>
      <c r="E768" s="50"/>
      <c r="F768" s="51"/>
      <c r="G768" s="52"/>
      <c r="H768" s="53"/>
      <c r="I768" s="52"/>
      <c r="J768" s="54"/>
      <c r="K768" s="55">
        <f>G768+I768</f>
        <v>0</v>
      </c>
      <c r="L768" s="56">
        <f>H768+J768</f>
        <v>0</v>
      </c>
      <c r="M768" s="57"/>
      <c r="N768" s="58"/>
      <c r="O768" s="57"/>
      <c r="P768" s="58"/>
      <c r="Q768" s="59"/>
      <c r="R768" s="60"/>
      <c r="S768" s="59"/>
      <c r="T768" s="60"/>
      <c r="U768" s="55">
        <f>Q768+S768</f>
        <v>0</v>
      </c>
      <c r="V768" s="61">
        <f>R768+T768</f>
        <v>0</v>
      </c>
      <c r="W768" s="62">
        <f>IFERROR(R768/H768,0)</f>
        <v>0</v>
      </c>
      <c r="X768" s="63">
        <f>IFERROR((T768+P768)/J768,0)</f>
        <v>0</v>
      </c>
      <c r="Y768" s="64">
        <f>IFERROR((V768+P768)/L768,0)</f>
        <v>0</v>
      </c>
      <c r="Z768" s="65"/>
    </row>
    <row r="769" spans="1:26" ht="87" customHeight="1" x14ac:dyDescent="0.25">
      <c r="A769" s="66">
        <v>2</v>
      </c>
      <c r="B769" s="67" t="s">
        <v>44</v>
      </c>
      <c r="C769" s="126"/>
      <c r="D769" s="128"/>
      <c r="E769" s="68">
        <v>0</v>
      </c>
      <c r="F769" s="69">
        <v>0</v>
      </c>
      <c r="G769" s="70">
        <v>0</v>
      </c>
      <c r="H769" s="71">
        <v>0</v>
      </c>
      <c r="I769" s="70">
        <v>9</v>
      </c>
      <c r="J769" s="72">
        <v>181741.99999999997</v>
      </c>
      <c r="K769" s="55">
        <f t="shared" ref="K769:L780" si="138">G769+I769</f>
        <v>9</v>
      </c>
      <c r="L769" s="56">
        <f t="shared" si="138"/>
        <v>181741.99999999997</v>
      </c>
      <c r="M769" s="73">
        <v>0</v>
      </c>
      <c r="N769" s="74">
        <v>0</v>
      </c>
      <c r="O769" s="73">
        <v>0</v>
      </c>
      <c r="P769" s="74">
        <v>0</v>
      </c>
      <c r="Q769" s="75">
        <v>0</v>
      </c>
      <c r="R769" s="76">
        <v>0</v>
      </c>
      <c r="S769" s="75">
        <v>9</v>
      </c>
      <c r="T769" s="76">
        <v>158068.65</v>
      </c>
      <c r="U769" s="55">
        <f t="shared" ref="U769:V780" si="139">Q769+S769</f>
        <v>9</v>
      </c>
      <c r="V769" s="61">
        <f>R769+T769</f>
        <v>158068.65</v>
      </c>
      <c r="W769" s="62">
        <f t="shared" ref="W769:W780" si="140">IFERROR(R769/H769,0)</f>
        <v>0</v>
      </c>
      <c r="X769" s="63">
        <f t="shared" ref="X769:X781" si="141">IFERROR((T769+P769)/J769,0)</f>
        <v>0.86974199689669984</v>
      </c>
      <c r="Y769" s="64">
        <f t="shared" ref="Y769:Y781" si="142">IFERROR((V769+P769)/L769,0)</f>
        <v>0.86974199689669984</v>
      </c>
      <c r="Z769" s="65"/>
    </row>
    <row r="770" spans="1:26" ht="85.5" customHeight="1" x14ac:dyDescent="0.25">
      <c r="A770" s="66">
        <v>3</v>
      </c>
      <c r="B770" s="67" t="s">
        <v>35</v>
      </c>
      <c r="C770" s="126"/>
      <c r="D770" s="128"/>
      <c r="E770" s="68"/>
      <c r="F770" s="69"/>
      <c r="G770" s="70"/>
      <c r="H770" s="71"/>
      <c r="I770" s="70"/>
      <c r="J770" s="72"/>
      <c r="K770" s="55">
        <f t="shared" si="138"/>
        <v>0</v>
      </c>
      <c r="L770" s="56">
        <f t="shared" si="138"/>
        <v>0</v>
      </c>
      <c r="M770" s="73"/>
      <c r="N770" s="74"/>
      <c r="O770" s="73"/>
      <c r="P770" s="74"/>
      <c r="Q770" s="75"/>
      <c r="R770" s="76"/>
      <c r="S770" s="75"/>
      <c r="T770" s="76"/>
      <c r="U770" s="55">
        <f t="shared" si="139"/>
        <v>0</v>
      </c>
      <c r="V770" s="61">
        <f t="shared" si="139"/>
        <v>0</v>
      </c>
      <c r="W770" s="62">
        <f t="shared" si="140"/>
        <v>0</v>
      </c>
      <c r="X770" s="63">
        <f t="shared" si="141"/>
        <v>0</v>
      </c>
      <c r="Y770" s="64">
        <f t="shared" si="142"/>
        <v>0</v>
      </c>
      <c r="Z770" s="65"/>
    </row>
    <row r="771" spans="1:26" ht="137.25" customHeight="1" x14ac:dyDescent="0.25">
      <c r="A771" s="66">
        <v>4</v>
      </c>
      <c r="B771" s="67" t="s">
        <v>37</v>
      </c>
      <c r="C771" s="126"/>
      <c r="D771" s="128"/>
      <c r="E771" s="68"/>
      <c r="F771" s="69"/>
      <c r="G771" s="70"/>
      <c r="H771" s="71"/>
      <c r="I771" s="70"/>
      <c r="J771" s="72"/>
      <c r="K771" s="55">
        <f t="shared" si="138"/>
        <v>0</v>
      </c>
      <c r="L771" s="56">
        <f t="shared" si="138"/>
        <v>0</v>
      </c>
      <c r="M771" s="73"/>
      <c r="N771" s="74"/>
      <c r="O771" s="73"/>
      <c r="P771" s="74"/>
      <c r="Q771" s="75"/>
      <c r="R771" s="76"/>
      <c r="S771" s="75"/>
      <c r="T771" s="76"/>
      <c r="U771" s="55">
        <f t="shared" si="139"/>
        <v>0</v>
      </c>
      <c r="V771" s="61">
        <f t="shared" si="139"/>
        <v>0</v>
      </c>
      <c r="W771" s="62">
        <f t="shared" si="140"/>
        <v>0</v>
      </c>
      <c r="X771" s="63">
        <f t="shared" si="141"/>
        <v>0</v>
      </c>
      <c r="Y771" s="64">
        <f t="shared" si="142"/>
        <v>0</v>
      </c>
      <c r="Z771" s="65"/>
    </row>
    <row r="772" spans="1:26" ht="171.75" customHeight="1" x14ac:dyDescent="0.25">
      <c r="A772" s="66">
        <v>5</v>
      </c>
      <c r="B772" s="67" t="s">
        <v>63</v>
      </c>
      <c r="C772" s="126"/>
      <c r="D772" s="128"/>
      <c r="E772" s="68">
        <v>1</v>
      </c>
      <c r="F772" s="69">
        <v>20246.5</v>
      </c>
      <c r="G772" s="70">
        <v>0</v>
      </c>
      <c r="H772" s="71">
        <v>0</v>
      </c>
      <c r="I772" s="70">
        <v>1</v>
      </c>
      <c r="J772" s="72">
        <v>10011.5</v>
      </c>
      <c r="K772" s="55">
        <f t="shared" si="138"/>
        <v>1</v>
      </c>
      <c r="L772" s="56">
        <f t="shared" si="138"/>
        <v>10011.5</v>
      </c>
      <c r="M772" s="73">
        <v>0</v>
      </c>
      <c r="N772" s="74">
        <v>0</v>
      </c>
      <c r="O772" s="73">
        <v>0</v>
      </c>
      <c r="P772" s="74">
        <v>0</v>
      </c>
      <c r="Q772" s="75">
        <v>0</v>
      </c>
      <c r="R772" s="76">
        <v>0</v>
      </c>
      <c r="S772" s="75">
        <v>1</v>
      </c>
      <c r="T772" s="76">
        <v>6890.62</v>
      </c>
      <c r="U772" s="55">
        <f t="shared" si="139"/>
        <v>1</v>
      </c>
      <c r="V772" s="61">
        <f t="shared" si="139"/>
        <v>6890.62</v>
      </c>
      <c r="W772" s="62">
        <f t="shared" si="140"/>
        <v>0</v>
      </c>
      <c r="X772" s="63">
        <f t="shared" si="141"/>
        <v>0.68827048893772158</v>
      </c>
      <c r="Y772" s="64">
        <f t="shared" si="142"/>
        <v>0.68827048893772158</v>
      </c>
      <c r="Z772" s="65"/>
    </row>
    <row r="773" spans="1:26" ht="116.25" customHeight="1" x14ac:dyDescent="0.25">
      <c r="A773" s="66">
        <v>6</v>
      </c>
      <c r="B773" s="67" t="s">
        <v>26</v>
      </c>
      <c r="C773" s="126"/>
      <c r="D773" s="128"/>
      <c r="E773" s="68"/>
      <c r="F773" s="69"/>
      <c r="G773" s="70"/>
      <c r="H773" s="71"/>
      <c r="I773" s="70"/>
      <c r="J773" s="72"/>
      <c r="K773" s="55">
        <f t="shared" si="138"/>
        <v>0</v>
      </c>
      <c r="L773" s="56">
        <f t="shared" si="138"/>
        <v>0</v>
      </c>
      <c r="M773" s="73"/>
      <c r="N773" s="74"/>
      <c r="O773" s="73"/>
      <c r="P773" s="74"/>
      <c r="Q773" s="75"/>
      <c r="R773" s="76"/>
      <c r="S773" s="75"/>
      <c r="T773" s="76"/>
      <c r="U773" s="55">
        <f t="shared" si="139"/>
        <v>0</v>
      </c>
      <c r="V773" s="61">
        <f t="shared" si="139"/>
        <v>0</v>
      </c>
      <c r="W773" s="62">
        <f t="shared" si="140"/>
        <v>0</v>
      </c>
      <c r="X773" s="63">
        <f t="shared" si="141"/>
        <v>0</v>
      </c>
      <c r="Y773" s="64">
        <f t="shared" si="142"/>
        <v>0</v>
      </c>
      <c r="Z773" s="65"/>
    </row>
    <row r="774" spans="1:26" ht="65.25" customHeight="1" x14ac:dyDescent="0.25">
      <c r="A774" s="66">
        <v>7</v>
      </c>
      <c r="B774" s="67" t="s">
        <v>46</v>
      </c>
      <c r="C774" s="126"/>
      <c r="D774" s="128"/>
      <c r="E774" s="68"/>
      <c r="F774" s="69"/>
      <c r="G774" s="70"/>
      <c r="H774" s="71"/>
      <c r="I774" s="70"/>
      <c r="J774" s="72"/>
      <c r="K774" s="55">
        <f t="shared" si="138"/>
        <v>0</v>
      </c>
      <c r="L774" s="56">
        <f t="shared" si="138"/>
        <v>0</v>
      </c>
      <c r="M774" s="73"/>
      <c r="N774" s="74"/>
      <c r="O774" s="73"/>
      <c r="P774" s="74"/>
      <c r="Q774" s="75"/>
      <c r="R774" s="76"/>
      <c r="S774" s="75"/>
      <c r="T774" s="76"/>
      <c r="U774" s="55">
        <f t="shared" si="139"/>
        <v>0</v>
      </c>
      <c r="V774" s="61">
        <f t="shared" si="139"/>
        <v>0</v>
      </c>
      <c r="W774" s="62">
        <f t="shared" si="140"/>
        <v>0</v>
      </c>
      <c r="X774" s="63">
        <f t="shared" si="141"/>
        <v>0</v>
      </c>
      <c r="Y774" s="64">
        <f t="shared" si="142"/>
        <v>0</v>
      </c>
      <c r="Z774" s="65"/>
    </row>
    <row r="775" spans="1:26" ht="59.25" customHeight="1" x14ac:dyDescent="0.25">
      <c r="A775" s="66">
        <v>8</v>
      </c>
      <c r="B775" s="67" t="s">
        <v>99</v>
      </c>
      <c r="C775" s="126"/>
      <c r="D775" s="128"/>
      <c r="E775" s="68"/>
      <c r="F775" s="69"/>
      <c r="G775" s="70"/>
      <c r="H775" s="71"/>
      <c r="I775" s="70"/>
      <c r="J775" s="72"/>
      <c r="K775" s="55">
        <f t="shared" si="138"/>
        <v>0</v>
      </c>
      <c r="L775" s="56">
        <f t="shared" si="138"/>
        <v>0</v>
      </c>
      <c r="M775" s="73"/>
      <c r="N775" s="74"/>
      <c r="O775" s="73"/>
      <c r="P775" s="74"/>
      <c r="Q775" s="75"/>
      <c r="R775" s="76"/>
      <c r="S775" s="75"/>
      <c r="T775" s="76"/>
      <c r="U775" s="55">
        <f t="shared" si="139"/>
        <v>0</v>
      </c>
      <c r="V775" s="61">
        <f t="shared" si="139"/>
        <v>0</v>
      </c>
      <c r="W775" s="62">
        <f t="shared" si="140"/>
        <v>0</v>
      </c>
      <c r="X775" s="63">
        <f t="shared" si="141"/>
        <v>0</v>
      </c>
      <c r="Y775" s="64">
        <f t="shared" si="142"/>
        <v>0</v>
      </c>
      <c r="Z775" s="65"/>
    </row>
    <row r="776" spans="1:26" ht="71.25" customHeight="1" x14ac:dyDescent="0.25">
      <c r="A776" s="66">
        <v>9</v>
      </c>
      <c r="B776" s="67" t="s">
        <v>29</v>
      </c>
      <c r="C776" s="126"/>
      <c r="D776" s="128"/>
      <c r="E776" s="68"/>
      <c r="F776" s="69"/>
      <c r="G776" s="70"/>
      <c r="H776" s="71"/>
      <c r="I776" s="70"/>
      <c r="J776" s="72"/>
      <c r="K776" s="55">
        <f t="shared" si="138"/>
        <v>0</v>
      </c>
      <c r="L776" s="56">
        <f t="shared" si="138"/>
        <v>0</v>
      </c>
      <c r="M776" s="73"/>
      <c r="N776" s="74"/>
      <c r="O776" s="73"/>
      <c r="P776" s="74"/>
      <c r="Q776" s="75"/>
      <c r="R776" s="76"/>
      <c r="S776" s="75"/>
      <c r="T776" s="76"/>
      <c r="U776" s="55">
        <f t="shared" si="139"/>
        <v>0</v>
      </c>
      <c r="V776" s="61">
        <f t="shared" si="139"/>
        <v>0</v>
      </c>
      <c r="W776" s="62">
        <f t="shared" si="140"/>
        <v>0</v>
      </c>
      <c r="X776" s="63">
        <f t="shared" si="141"/>
        <v>0</v>
      </c>
      <c r="Y776" s="64">
        <f t="shared" si="142"/>
        <v>0</v>
      </c>
      <c r="Z776" s="65"/>
    </row>
    <row r="777" spans="1:26" ht="92.25" customHeight="1" x14ac:dyDescent="0.25">
      <c r="A777" s="66">
        <v>10</v>
      </c>
      <c r="B777" s="67" t="s">
        <v>30</v>
      </c>
      <c r="C777" s="126"/>
      <c r="D777" s="128"/>
      <c r="E777" s="68"/>
      <c r="F777" s="69"/>
      <c r="G777" s="70"/>
      <c r="H777" s="71"/>
      <c r="I777" s="70"/>
      <c r="J777" s="72"/>
      <c r="K777" s="55">
        <f t="shared" si="138"/>
        <v>0</v>
      </c>
      <c r="L777" s="56">
        <f t="shared" si="138"/>
        <v>0</v>
      </c>
      <c r="M777" s="73"/>
      <c r="N777" s="74"/>
      <c r="O777" s="73"/>
      <c r="P777" s="74"/>
      <c r="Q777" s="75"/>
      <c r="R777" s="76"/>
      <c r="S777" s="75"/>
      <c r="T777" s="76"/>
      <c r="U777" s="55">
        <f t="shared" si="139"/>
        <v>0</v>
      </c>
      <c r="V777" s="61">
        <f t="shared" si="139"/>
        <v>0</v>
      </c>
      <c r="W777" s="62">
        <f t="shared" si="140"/>
        <v>0</v>
      </c>
      <c r="X777" s="63">
        <f t="shared" si="141"/>
        <v>0</v>
      </c>
      <c r="Y777" s="64">
        <f t="shared" si="142"/>
        <v>0</v>
      </c>
      <c r="Z777" s="65"/>
    </row>
    <row r="778" spans="1:26" ht="153.75" customHeight="1" x14ac:dyDescent="0.25">
      <c r="A778" s="66">
        <v>11</v>
      </c>
      <c r="B778" s="67" t="s">
        <v>31</v>
      </c>
      <c r="C778" s="126"/>
      <c r="D778" s="128"/>
      <c r="E778" s="68"/>
      <c r="F778" s="69"/>
      <c r="G778" s="70"/>
      <c r="H778" s="71"/>
      <c r="I778" s="70"/>
      <c r="J778" s="72"/>
      <c r="K778" s="55">
        <f t="shared" si="138"/>
        <v>0</v>
      </c>
      <c r="L778" s="56">
        <f t="shared" si="138"/>
        <v>0</v>
      </c>
      <c r="M778" s="73"/>
      <c r="N778" s="74"/>
      <c r="O778" s="73"/>
      <c r="P778" s="74"/>
      <c r="Q778" s="75"/>
      <c r="R778" s="76"/>
      <c r="S778" s="75"/>
      <c r="T778" s="76"/>
      <c r="U778" s="55">
        <f t="shared" si="139"/>
        <v>0</v>
      </c>
      <c r="V778" s="61">
        <f t="shared" si="139"/>
        <v>0</v>
      </c>
      <c r="W778" s="62">
        <f t="shared" si="140"/>
        <v>0</v>
      </c>
      <c r="X778" s="63">
        <f t="shared" si="141"/>
        <v>0</v>
      </c>
      <c r="Y778" s="64">
        <f t="shared" si="142"/>
        <v>0</v>
      </c>
      <c r="Z778" s="65"/>
    </row>
    <row r="779" spans="1:26" ht="87" customHeight="1" x14ac:dyDescent="0.25">
      <c r="A779" s="66">
        <v>12</v>
      </c>
      <c r="B779" s="67" t="s">
        <v>40</v>
      </c>
      <c r="C779" s="126"/>
      <c r="D779" s="128"/>
      <c r="E779" s="68"/>
      <c r="F779" s="69"/>
      <c r="G779" s="70"/>
      <c r="H779" s="71"/>
      <c r="I779" s="70"/>
      <c r="J779" s="72"/>
      <c r="K779" s="55">
        <f t="shared" si="138"/>
        <v>0</v>
      </c>
      <c r="L779" s="56">
        <f t="shared" si="138"/>
        <v>0</v>
      </c>
      <c r="M779" s="73"/>
      <c r="N779" s="74"/>
      <c r="O779" s="73"/>
      <c r="P779" s="74"/>
      <c r="Q779" s="75"/>
      <c r="R779" s="76"/>
      <c r="S779" s="75"/>
      <c r="T779" s="76"/>
      <c r="U779" s="55">
        <f t="shared" si="139"/>
        <v>0</v>
      </c>
      <c r="V779" s="61">
        <f t="shared" si="139"/>
        <v>0</v>
      </c>
      <c r="W779" s="62">
        <f t="shared" si="140"/>
        <v>0</v>
      </c>
      <c r="X779" s="63">
        <f t="shared" si="141"/>
        <v>0</v>
      </c>
      <c r="Y779" s="64">
        <f t="shared" si="142"/>
        <v>0</v>
      </c>
      <c r="Z779" s="65"/>
    </row>
    <row r="780" spans="1:26" ht="62.25" customHeight="1" thickBot="1" x14ac:dyDescent="0.3">
      <c r="A780" s="77">
        <v>13</v>
      </c>
      <c r="B780" s="78" t="s">
        <v>32</v>
      </c>
      <c r="C780" s="127"/>
      <c r="D780" s="129"/>
      <c r="E780" s="79"/>
      <c r="F780" s="80"/>
      <c r="G780" s="81"/>
      <c r="H780" s="82"/>
      <c r="I780" s="81"/>
      <c r="J780" s="83"/>
      <c r="K780" s="84">
        <f t="shared" si="138"/>
        <v>0</v>
      </c>
      <c r="L780" s="85">
        <f t="shared" si="138"/>
        <v>0</v>
      </c>
      <c r="M780" s="86"/>
      <c r="N780" s="87"/>
      <c r="O780" s="86"/>
      <c r="P780" s="87"/>
      <c r="Q780" s="88"/>
      <c r="R780" s="89"/>
      <c r="S780" s="88"/>
      <c r="T780" s="89"/>
      <c r="U780" s="55">
        <f t="shared" si="139"/>
        <v>0</v>
      </c>
      <c r="V780" s="61">
        <f t="shared" si="139"/>
        <v>0</v>
      </c>
      <c r="W780" s="62">
        <f t="shared" si="140"/>
        <v>0</v>
      </c>
      <c r="X780" s="63">
        <f t="shared" si="141"/>
        <v>0</v>
      </c>
      <c r="Y780" s="64">
        <f t="shared" si="142"/>
        <v>0</v>
      </c>
      <c r="Z780" s="65"/>
    </row>
    <row r="781" spans="1:26" ht="29.25" customHeight="1" thickBot="1" x14ac:dyDescent="0.3">
      <c r="A781" s="164" t="s">
        <v>100</v>
      </c>
      <c r="B781" s="165"/>
      <c r="C781" s="90">
        <f>C768</f>
        <v>191753.49999999997</v>
      </c>
      <c r="D781" s="90">
        <f>D768</f>
        <v>26794.229999999981</v>
      </c>
      <c r="E781" s="91">
        <f>SUM(E768:E780)</f>
        <v>1</v>
      </c>
      <c r="F781" s="92">
        <f>SUM(F768:F780)</f>
        <v>20246.5</v>
      </c>
      <c r="G781" s="91">
        <f>SUM(G768:G780)</f>
        <v>0</v>
      </c>
      <c r="H781" s="92">
        <f>SUM(H768:H780)</f>
        <v>0</v>
      </c>
      <c r="I781" s="91">
        <f t="shared" ref="I781:V781" si="143">SUM(I768:I780)</f>
        <v>10</v>
      </c>
      <c r="J781" s="92">
        <f t="shared" si="143"/>
        <v>191753.49999999997</v>
      </c>
      <c r="K781" s="91">
        <f t="shared" si="143"/>
        <v>10</v>
      </c>
      <c r="L781" s="92">
        <f t="shared" si="143"/>
        <v>191753.49999999997</v>
      </c>
      <c r="M781" s="91">
        <f t="shared" si="143"/>
        <v>0</v>
      </c>
      <c r="N781" s="93">
        <f t="shared" si="143"/>
        <v>0</v>
      </c>
      <c r="O781" s="94">
        <f t="shared" si="143"/>
        <v>0</v>
      </c>
      <c r="P781" s="95">
        <f t="shared" si="143"/>
        <v>0</v>
      </c>
      <c r="Q781" s="94">
        <f t="shared" si="143"/>
        <v>0</v>
      </c>
      <c r="R781" s="96">
        <f t="shared" si="143"/>
        <v>0</v>
      </c>
      <c r="S781" s="94">
        <f t="shared" si="143"/>
        <v>10</v>
      </c>
      <c r="T781" s="96">
        <f t="shared" si="143"/>
        <v>164959.26999999999</v>
      </c>
      <c r="U781" s="94">
        <f t="shared" si="143"/>
        <v>10</v>
      </c>
      <c r="V781" s="96">
        <f t="shared" si="143"/>
        <v>164959.26999999999</v>
      </c>
      <c r="W781" s="97">
        <f>IFERROR(R781/H781,0)</f>
        <v>0</v>
      </c>
      <c r="X781" s="98">
        <f t="shared" si="141"/>
        <v>0.86026732236960479</v>
      </c>
      <c r="Y781" s="98">
        <f t="shared" si="142"/>
        <v>0.86026732236960479</v>
      </c>
    </row>
    <row r="782" spans="1:26" ht="29.25" customHeight="1" thickBot="1" x14ac:dyDescent="0.45">
      <c r="A782" s="99"/>
      <c r="B782" s="99"/>
      <c r="C782" s="100"/>
      <c r="D782" s="100"/>
      <c r="E782" s="101"/>
      <c r="F782" s="100"/>
      <c r="G782" s="101"/>
      <c r="H782" s="102"/>
      <c r="I782" s="103"/>
      <c r="J782" s="102"/>
      <c r="K782" s="104"/>
      <c r="L782" s="102"/>
      <c r="M782" s="103"/>
      <c r="N782" s="102"/>
      <c r="O782" s="103"/>
      <c r="P782" s="102"/>
      <c r="Q782" s="103"/>
      <c r="R782" s="102"/>
      <c r="S782" s="103"/>
      <c r="T782" s="105" t="s">
        <v>101</v>
      </c>
      <c r="U782" s="106">
        <v>4.1475999999999997</v>
      </c>
      <c r="V782" s="107">
        <f>V781/U782</f>
        <v>39772.222490114764</v>
      </c>
      <c r="W782" s="108"/>
      <c r="X782" s="108"/>
      <c r="Y782" s="109"/>
    </row>
    <row r="783" spans="1:26" ht="15.75" thickTop="1" x14ac:dyDescent="0.25">
      <c r="A783" s="166" t="s">
        <v>102</v>
      </c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8"/>
      <c r="P783" s="115"/>
      <c r="U783" s="20"/>
    </row>
    <row r="784" spans="1:26" ht="18.75" x14ac:dyDescent="0.3">
      <c r="A784" s="169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1"/>
      <c r="P784" s="115"/>
      <c r="T784" s="110"/>
      <c r="U784" s="20"/>
    </row>
    <row r="785" spans="1:38" ht="15.75" x14ac:dyDescent="0.25">
      <c r="A785" s="169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1"/>
      <c r="P785" s="115"/>
      <c r="S785" s="111"/>
      <c r="T785" s="112"/>
      <c r="U785" s="20"/>
    </row>
    <row r="786" spans="1:38" ht="15.75" x14ac:dyDescent="0.25">
      <c r="A786" s="169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1"/>
      <c r="P786" s="115"/>
      <c r="S786" s="111"/>
      <c r="T786" s="113"/>
      <c r="U786" s="20"/>
    </row>
    <row r="787" spans="1:38" ht="15.75" x14ac:dyDescent="0.25">
      <c r="A787" s="169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1"/>
      <c r="P787" s="115"/>
      <c r="S787" s="111"/>
      <c r="T787" s="113"/>
      <c r="U787" s="20"/>
    </row>
    <row r="788" spans="1:38" ht="15.75" x14ac:dyDescent="0.25">
      <c r="A788" s="169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1"/>
      <c r="P788" s="115"/>
      <c r="S788" s="111"/>
      <c r="T788" s="113"/>
      <c r="U788" s="20"/>
    </row>
    <row r="789" spans="1:38" ht="15.75" x14ac:dyDescent="0.25">
      <c r="A789" s="169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1"/>
      <c r="P789" s="115"/>
      <c r="S789" s="111"/>
      <c r="T789" s="114"/>
      <c r="U789" s="20"/>
    </row>
    <row r="790" spans="1:38" x14ac:dyDescent="0.25">
      <c r="A790" s="169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1"/>
      <c r="P790" s="115"/>
      <c r="U790" s="20"/>
    </row>
    <row r="791" spans="1:38" ht="15.75" thickBot="1" x14ac:dyDescent="0.3">
      <c r="A791" s="172"/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4"/>
      <c r="P791" s="115"/>
      <c r="U791" s="20"/>
    </row>
    <row r="792" spans="1:38" ht="15.75" thickTop="1" x14ac:dyDescent="0.25">
      <c r="K792" s="20"/>
      <c r="U792" s="20"/>
    </row>
    <row r="795" spans="1:38" ht="26.25" x14ac:dyDescent="0.4">
      <c r="A795" s="23"/>
      <c r="B795" s="24" t="s">
        <v>126</v>
      </c>
      <c r="C795" s="25"/>
      <c r="D795" s="25"/>
      <c r="E795" s="25"/>
      <c r="F795" s="26"/>
      <c r="G795" s="25"/>
      <c r="H795" s="26"/>
      <c r="I795" s="27"/>
      <c r="J795" s="26"/>
      <c r="K795" s="27"/>
      <c r="L795" s="26"/>
      <c r="M795" s="27"/>
      <c r="N795" s="26"/>
      <c r="O795" s="25"/>
      <c r="P795" s="26"/>
      <c r="Q795" s="25"/>
      <c r="R795" s="26"/>
      <c r="S795" s="27"/>
      <c r="T795" s="26"/>
      <c r="U795" s="25"/>
      <c r="V795" s="26"/>
      <c r="W795" s="26"/>
      <c r="X795" s="27"/>
      <c r="Y795" s="26"/>
      <c r="Z795" s="26"/>
      <c r="AA795" s="27"/>
      <c r="AB795" s="25"/>
      <c r="AC795" s="25"/>
      <c r="AD795" s="25"/>
      <c r="AE795" s="25"/>
      <c r="AF795" s="25"/>
      <c r="AG795" s="27"/>
      <c r="AH795" s="25"/>
      <c r="AI795" s="25"/>
      <c r="AJ795" s="25"/>
      <c r="AK795" s="25"/>
      <c r="AL795" s="25"/>
    </row>
    <row r="796" spans="1:38" ht="15.75" thickBot="1" x14ac:dyDescent="0.3"/>
    <row r="797" spans="1:38" ht="52.5" customHeight="1" thickBot="1" x14ac:dyDescent="0.3">
      <c r="A797" s="146" t="s">
        <v>7</v>
      </c>
      <c r="B797" s="147"/>
      <c r="C797" s="150" t="s">
        <v>85</v>
      </c>
      <c r="D797" s="151"/>
      <c r="E797" s="152" t="s">
        <v>0</v>
      </c>
      <c r="F797" s="153"/>
      <c r="G797" s="154" t="s">
        <v>1</v>
      </c>
      <c r="H797" s="154"/>
      <c r="I797" s="154"/>
      <c r="J797" s="154"/>
      <c r="K797" s="154"/>
      <c r="L797" s="155"/>
      <c r="M797" s="156" t="s">
        <v>86</v>
      </c>
      <c r="N797" s="157"/>
      <c r="O797" s="157"/>
      <c r="P797" s="158"/>
      <c r="Q797" s="116" t="s">
        <v>87</v>
      </c>
      <c r="R797" s="159"/>
      <c r="S797" s="159"/>
      <c r="T797" s="159"/>
      <c r="U797" s="159"/>
      <c r="V797" s="117"/>
      <c r="W797" s="130" t="s">
        <v>88</v>
      </c>
      <c r="X797" s="131"/>
      <c r="Y797" s="122"/>
    </row>
    <row r="798" spans="1:38" ht="52.5" customHeight="1" thickBot="1" x14ac:dyDescent="0.3">
      <c r="A798" s="148"/>
      <c r="B798" s="149"/>
      <c r="C798" s="132" t="s">
        <v>89</v>
      </c>
      <c r="D798" s="134" t="s">
        <v>90</v>
      </c>
      <c r="E798" s="136" t="s">
        <v>10</v>
      </c>
      <c r="F798" s="136" t="s">
        <v>11</v>
      </c>
      <c r="G798" s="138" t="s">
        <v>12</v>
      </c>
      <c r="H798" s="140" t="s">
        <v>13</v>
      </c>
      <c r="I798" s="140" t="s">
        <v>14</v>
      </c>
      <c r="J798" s="142" t="s">
        <v>15</v>
      </c>
      <c r="K798" s="144" t="s">
        <v>2</v>
      </c>
      <c r="L798" s="145"/>
      <c r="M798" s="160" t="s">
        <v>91</v>
      </c>
      <c r="N798" s="161"/>
      <c r="O798" s="160" t="s">
        <v>92</v>
      </c>
      <c r="P798" s="161"/>
      <c r="Q798" s="162" t="s">
        <v>93</v>
      </c>
      <c r="R798" s="163"/>
      <c r="S798" s="159" t="s">
        <v>94</v>
      </c>
      <c r="T798" s="117"/>
      <c r="U798" s="116" t="s">
        <v>2</v>
      </c>
      <c r="V798" s="117"/>
      <c r="W798" s="118" t="s">
        <v>95</v>
      </c>
      <c r="X798" s="120" t="s">
        <v>96</v>
      </c>
      <c r="Y798" s="122" t="s">
        <v>97</v>
      </c>
    </row>
    <row r="799" spans="1:38" ht="139.5" customHeight="1" thickBot="1" x14ac:dyDescent="0.3">
      <c r="A799" s="148"/>
      <c r="B799" s="149"/>
      <c r="C799" s="133"/>
      <c r="D799" s="135"/>
      <c r="E799" s="137"/>
      <c r="F799" s="137"/>
      <c r="G799" s="139"/>
      <c r="H799" s="141"/>
      <c r="I799" s="141"/>
      <c r="J799" s="143"/>
      <c r="K799" s="28" t="s">
        <v>16</v>
      </c>
      <c r="L799" s="29" t="s">
        <v>17</v>
      </c>
      <c r="M799" s="30" t="s">
        <v>18</v>
      </c>
      <c r="N799" s="31" t="s">
        <v>19</v>
      </c>
      <c r="O799" s="30" t="s">
        <v>20</v>
      </c>
      <c r="P799" s="31" t="s">
        <v>21</v>
      </c>
      <c r="Q799" s="32" t="s">
        <v>12</v>
      </c>
      <c r="R799" s="33" t="s">
        <v>13</v>
      </c>
      <c r="S799" s="34" t="s">
        <v>22</v>
      </c>
      <c r="T799" s="35" t="s">
        <v>23</v>
      </c>
      <c r="U799" s="36" t="s">
        <v>24</v>
      </c>
      <c r="V799" s="37" t="s">
        <v>25</v>
      </c>
      <c r="W799" s="119"/>
      <c r="X799" s="121"/>
      <c r="Y799" s="123"/>
    </row>
    <row r="800" spans="1:38" ht="38.25" customHeight="1" thickBot="1" x14ac:dyDescent="0.3">
      <c r="A800" s="124">
        <v>1</v>
      </c>
      <c r="B800" s="125"/>
      <c r="C800" s="38">
        <v>2</v>
      </c>
      <c r="D800" s="39">
        <v>3</v>
      </c>
      <c r="E800" s="40">
        <v>4</v>
      </c>
      <c r="F800" s="41">
        <v>5</v>
      </c>
      <c r="G800" s="42">
        <v>6</v>
      </c>
      <c r="H800" s="43">
        <v>7</v>
      </c>
      <c r="I800" s="43">
        <v>8</v>
      </c>
      <c r="J800" s="43">
        <v>9</v>
      </c>
      <c r="K800" s="43">
        <v>10</v>
      </c>
      <c r="L800" s="43">
        <v>11</v>
      </c>
      <c r="M800" s="44">
        <v>12</v>
      </c>
      <c r="N800" s="44">
        <v>13</v>
      </c>
      <c r="O800" s="44">
        <v>14</v>
      </c>
      <c r="P800" s="44">
        <v>15</v>
      </c>
      <c r="Q800" s="45">
        <v>16</v>
      </c>
      <c r="R800" s="45">
        <v>17</v>
      </c>
      <c r="S800" s="45">
        <v>18</v>
      </c>
      <c r="T800" s="45">
        <v>19</v>
      </c>
      <c r="U800" s="45">
        <v>20</v>
      </c>
      <c r="V800" s="45">
        <v>21</v>
      </c>
      <c r="W800" s="46">
        <v>22</v>
      </c>
      <c r="X800" s="46">
        <v>23</v>
      </c>
      <c r="Y800" s="47">
        <v>24</v>
      </c>
    </row>
    <row r="801" spans="1:26" ht="108.75" customHeight="1" x14ac:dyDescent="0.25">
      <c r="A801" s="48">
        <v>1</v>
      </c>
      <c r="B801" s="49" t="s">
        <v>98</v>
      </c>
      <c r="C801" s="126">
        <f>L814</f>
        <v>160000</v>
      </c>
      <c r="D801" s="128">
        <f>C801-V814</f>
        <v>2220</v>
      </c>
      <c r="E801" s="50"/>
      <c r="F801" s="51"/>
      <c r="G801" s="52"/>
      <c r="H801" s="53"/>
      <c r="I801" s="52"/>
      <c r="J801" s="54"/>
      <c r="K801" s="55">
        <f>G801+I801</f>
        <v>0</v>
      </c>
      <c r="L801" s="56">
        <f>H801+J801</f>
        <v>0</v>
      </c>
      <c r="M801" s="57"/>
      <c r="N801" s="58"/>
      <c r="O801" s="57"/>
      <c r="P801" s="58"/>
      <c r="Q801" s="59"/>
      <c r="R801" s="60"/>
      <c r="S801" s="59"/>
      <c r="T801" s="60"/>
      <c r="U801" s="55">
        <f>Q801+S801</f>
        <v>0</v>
      </c>
      <c r="V801" s="61">
        <f>R801+T801</f>
        <v>0</v>
      </c>
      <c r="W801" s="62">
        <f>IFERROR(R801/H801,0)</f>
        <v>0</v>
      </c>
      <c r="X801" s="63">
        <f>IFERROR((T801+P801)/J801,0)</f>
        <v>0</v>
      </c>
      <c r="Y801" s="64">
        <f>IFERROR((V801+P801)/L801,0)</f>
        <v>0</v>
      </c>
      <c r="Z801" s="65"/>
    </row>
    <row r="802" spans="1:26" ht="87" customHeight="1" x14ac:dyDescent="0.25">
      <c r="A802" s="66">
        <v>2</v>
      </c>
      <c r="B802" s="67" t="s">
        <v>44</v>
      </c>
      <c r="C802" s="126"/>
      <c r="D802" s="128"/>
      <c r="E802" s="68">
        <v>0</v>
      </c>
      <c r="F802" s="69">
        <v>0</v>
      </c>
      <c r="G802" s="70">
        <v>0</v>
      </c>
      <c r="H802" s="71">
        <v>0</v>
      </c>
      <c r="I802" s="70">
        <v>4</v>
      </c>
      <c r="J802" s="72">
        <v>69700</v>
      </c>
      <c r="K802" s="55">
        <f t="shared" ref="K802:L813" si="144">G802+I802</f>
        <v>4</v>
      </c>
      <c r="L802" s="56">
        <f t="shared" si="144"/>
        <v>69700</v>
      </c>
      <c r="M802" s="73">
        <v>0</v>
      </c>
      <c r="N802" s="74">
        <v>0</v>
      </c>
      <c r="O802" s="73">
        <v>0</v>
      </c>
      <c r="P802" s="74">
        <v>0</v>
      </c>
      <c r="Q802" s="75">
        <v>0</v>
      </c>
      <c r="R802" s="76">
        <v>0</v>
      </c>
      <c r="S802" s="75">
        <v>4</v>
      </c>
      <c r="T802" s="76">
        <v>69700</v>
      </c>
      <c r="U802" s="55">
        <f t="shared" ref="U802:V813" si="145">Q802+S802</f>
        <v>4</v>
      </c>
      <c r="V802" s="61">
        <f>R802+T802</f>
        <v>69700</v>
      </c>
      <c r="W802" s="62">
        <f t="shared" ref="W802:W813" si="146">IFERROR(R802/H802,0)</f>
        <v>0</v>
      </c>
      <c r="X802" s="63">
        <f t="shared" ref="X802:X814" si="147">IFERROR((T802+P802)/J802,0)</f>
        <v>1</v>
      </c>
      <c r="Y802" s="64">
        <f t="shared" ref="Y802:Y814" si="148">IFERROR((V802+P802)/L802,0)</f>
        <v>1</v>
      </c>
      <c r="Z802" s="65"/>
    </row>
    <row r="803" spans="1:26" ht="85.5" customHeight="1" x14ac:dyDescent="0.25">
      <c r="A803" s="66">
        <v>3</v>
      </c>
      <c r="B803" s="67" t="s">
        <v>35</v>
      </c>
      <c r="C803" s="126"/>
      <c r="D803" s="128"/>
      <c r="E803" s="68"/>
      <c r="F803" s="69"/>
      <c r="G803" s="70"/>
      <c r="H803" s="71"/>
      <c r="I803" s="70"/>
      <c r="J803" s="72"/>
      <c r="K803" s="55">
        <f t="shared" si="144"/>
        <v>0</v>
      </c>
      <c r="L803" s="56">
        <f t="shared" si="144"/>
        <v>0</v>
      </c>
      <c r="M803" s="73"/>
      <c r="N803" s="74"/>
      <c r="O803" s="73"/>
      <c r="P803" s="74"/>
      <c r="Q803" s="75"/>
      <c r="R803" s="76"/>
      <c r="S803" s="75"/>
      <c r="T803" s="76"/>
      <c r="U803" s="55">
        <f t="shared" si="145"/>
        <v>0</v>
      </c>
      <c r="V803" s="61">
        <f t="shared" si="145"/>
        <v>0</v>
      </c>
      <c r="W803" s="62">
        <f t="shared" si="146"/>
        <v>0</v>
      </c>
      <c r="X803" s="63">
        <f t="shared" si="147"/>
        <v>0</v>
      </c>
      <c r="Y803" s="64">
        <f t="shared" si="148"/>
        <v>0</v>
      </c>
      <c r="Z803" s="65"/>
    </row>
    <row r="804" spans="1:26" ht="137.25" customHeight="1" x14ac:dyDescent="0.25">
      <c r="A804" s="66">
        <v>4</v>
      </c>
      <c r="B804" s="67" t="s">
        <v>37</v>
      </c>
      <c r="C804" s="126"/>
      <c r="D804" s="128"/>
      <c r="E804" s="68"/>
      <c r="F804" s="69"/>
      <c r="G804" s="70"/>
      <c r="H804" s="71"/>
      <c r="I804" s="70"/>
      <c r="J804" s="72"/>
      <c r="K804" s="55">
        <f t="shared" si="144"/>
        <v>0</v>
      </c>
      <c r="L804" s="56">
        <f t="shared" si="144"/>
        <v>0</v>
      </c>
      <c r="M804" s="73"/>
      <c r="N804" s="74"/>
      <c r="O804" s="73"/>
      <c r="P804" s="74"/>
      <c r="Q804" s="75"/>
      <c r="R804" s="76"/>
      <c r="S804" s="75"/>
      <c r="T804" s="76"/>
      <c r="U804" s="55">
        <f t="shared" si="145"/>
        <v>0</v>
      </c>
      <c r="V804" s="61">
        <f t="shared" si="145"/>
        <v>0</v>
      </c>
      <c r="W804" s="62">
        <f t="shared" si="146"/>
        <v>0</v>
      </c>
      <c r="X804" s="63">
        <f t="shared" si="147"/>
        <v>0</v>
      </c>
      <c r="Y804" s="64">
        <f t="shared" si="148"/>
        <v>0</v>
      </c>
      <c r="Z804" s="65"/>
    </row>
    <row r="805" spans="1:26" ht="171.75" customHeight="1" x14ac:dyDescent="0.25">
      <c r="A805" s="66">
        <v>5</v>
      </c>
      <c r="B805" s="67" t="s">
        <v>63</v>
      </c>
      <c r="C805" s="126"/>
      <c r="D805" s="128"/>
      <c r="E805" s="68">
        <v>1</v>
      </c>
      <c r="F805" s="69">
        <v>20153.5</v>
      </c>
      <c r="G805" s="70">
        <v>1</v>
      </c>
      <c r="H805" s="71">
        <v>20153.5</v>
      </c>
      <c r="I805" s="70">
        <v>2</v>
      </c>
      <c r="J805" s="72">
        <v>70146.5</v>
      </c>
      <c r="K805" s="55">
        <f t="shared" si="144"/>
        <v>3</v>
      </c>
      <c r="L805" s="56">
        <f t="shared" si="144"/>
        <v>90300</v>
      </c>
      <c r="M805" s="73">
        <v>0</v>
      </c>
      <c r="N805" s="74">
        <v>0</v>
      </c>
      <c r="O805" s="73">
        <v>0</v>
      </c>
      <c r="P805" s="74">
        <v>0</v>
      </c>
      <c r="Q805" s="75">
        <v>1</v>
      </c>
      <c r="R805" s="76">
        <v>19780</v>
      </c>
      <c r="S805" s="75">
        <v>2</v>
      </c>
      <c r="T805" s="76">
        <v>68300</v>
      </c>
      <c r="U805" s="55">
        <f t="shared" si="145"/>
        <v>3</v>
      </c>
      <c r="V805" s="61">
        <f t="shared" si="145"/>
        <v>88080</v>
      </c>
      <c r="W805" s="62">
        <f t="shared" si="146"/>
        <v>0.98146723894112686</v>
      </c>
      <c r="X805" s="63">
        <f t="shared" si="147"/>
        <v>0.97367651985487513</v>
      </c>
      <c r="Y805" s="64">
        <f t="shared" si="148"/>
        <v>0.97541528239202657</v>
      </c>
      <c r="Z805" s="65"/>
    </row>
    <row r="806" spans="1:26" ht="116.25" customHeight="1" x14ac:dyDescent="0.25">
      <c r="A806" s="66">
        <v>6</v>
      </c>
      <c r="B806" s="67" t="s">
        <v>26</v>
      </c>
      <c r="C806" s="126"/>
      <c r="D806" s="128"/>
      <c r="E806" s="68"/>
      <c r="F806" s="69"/>
      <c r="G806" s="70"/>
      <c r="H806" s="71"/>
      <c r="I806" s="70"/>
      <c r="J806" s="72"/>
      <c r="K806" s="55">
        <f t="shared" si="144"/>
        <v>0</v>
      </c>
      <c r="L806" s="56">
        <f t="shared" si="144"/>
        <v>0</v>
      </c>
      <c r="M806" s="73"/>
      <c r="N806" s="74"/>
      <c r="O806" s="73"/>
      <c r="P806" s="74"/>
      <c r="Q806" s="75"/>
      <c r="R806" s="76"/>
      <c r="S806" s="75"/>
      <c r="T806" s="76"/>
      <c r="U806" s="55">
        <f t="shared" si="145"/>
        <v>0</v>
      </c>
      <c r="V806" s="61">
        <f t="shared" si="145"/>
        <v>0</v>
      </c>
      <c r="W806" s="62">
        <f t="shared" si="146"/>
        <v>0</v>
      </c>
      <c r="X806" s="63">
        <f t="shared" si="147"/>
        <v>0</v>
      </c>
      <c r="Y806" s="64">
        <f t="shared" si="148"/>
        <v>0</v>
      </c>
      <c r="Z806" s="65"/>
    </row>
    <row r="807" spans="1:26" ht="65.25" customHeight="1" x14ac:dyDescent="0.25">
      <c r="A807" s="66">
        <v>7</v>
      </c>
      <c r="B807" s="67" t="s">
        <v>46</v>
      </c>
      <c r="C807" s="126"/>
      <c r="D807" s="128"/>
      <c r="E807" s="68"/>
      <c r="F807" s="69"/>
      <c r="G807" s="70"/>
      <c r="H807" s="71"/>
      <c r="I807" s="70"/>
      <c r="J807" s="72"/>
      <c r="K807" s="55">
        <f t="shared" si="144"/>
        <v>0</v>
      </c>
      <c r="L807" s="56">
        <f t="shared" si="144"/>
        <v>0</v>
      </c>
      <c r="M807" s="73"/>
      <c r="N807" s="74"/>
      <c r="O807" s="73"/>
      <c r="P807" s="74"/>
      <c r="Q807" s="75"/>
      <c r="R807" s="76"/>
      <c r="S807" s="75"/>
      <c r="T807" s="76"/>
      <c r="U807" s="55">
        <f t="shared" si="145"/>
        <v>0</v>
      </c>
      <c r="V807" s="61">
        <f t="shared" si="145"/>
        <v>0</v>
      </c>
      <c r="W807" s="62">
        <f t="shared" si="146"/>
        <v>0</v>
      </c>
      <c r="X807" s="63">
        <f t="shared" si="147"/>
        <v>0</v>
      </c>
      <c r="Y807" s="64">
        <f t="shared" si="148"/>
        <v>0</v>
      </c>
      <c r="Z807" s="65"/>
    </row>
    <row r="808" spans="1:26" ht="59.25" customHeight="1" x14ac:dyDescent="0.25">
      <c r="A808" s="66">
        <v>8</v>
      </c>
      <c r="B808" s="67" t="s">
        <v>99</v>
      </c>
      <c r="C808" s="126"/>
      <c r="D808" s="128"/>
      <c r="E808" s="68"/>
      <c r="F808" s="69"/>
      <c r="G808" s="70"/>
      <c r="H808" s="71"/>
      <c r="I808" s="70"/>
      <c r="J808" s="72"/>
      <c r="K808" s="55">
        <f t="shared" si="144"/>
        <v>0</v>
      </c>
      <c r="L808" s="56">
        <f t="shared" si="144"/>
        <v>0</v>
      </c>
      <c r="M808" s="73"/>
      <c r="N808" s="74"/>
      <c r="O808" s="73"/>
      <c r="P808" s="74"/>
      <c r="Q808" s="75"/>
      <c r="R808" s="76"/>
      <c r="S808" s="75"/>
      <c r="T808" s="76"/>
      <c r="U808" s="55">
        <f t="shared" si="145"/>
        <v>0</v>
      </c>
      <c r="V808" s="61">
        <f t="shared" si="145"/>
        <v>0</v>
      </c>
      <c r="W808" s="62">
        <f t="shared" si="146"/>
        <v>0</v>
      </c>
      <c r="X808" s="63">
        <f t="shared" si="147"/>
        <v>0</v>
      </c>
      <c r="Y808" s="64">
        <f t="shared" si="148"/>
        <v>0</v>
      </c>
      <c r="Z808" s="65"/>
    </row>
    <row r="809" spans="1:26" ht="71.25" customHeight="1" x14ac:dyDescent="0.25">
      <c r="A809" s="66">
        <v>9</v>
      </c>
      <c r="B809" s="67" t="s">
        <v>29</v>
      </c>
      <c r="C809" s="126"/>
      <c r="D809" s="128"/>
      <c r="E809" s="68"/>
      <c r="F809" s="69"/>
      <c r="G809" s="70"/>
      <c r="H809" s="71"/>
      <c r="I809" s="70"/>
      <c r="J809" s="72"/>
      <c r="K809" s="55">
        <f t="shared" si="144"/>
        <v>0</v>
      </c>
      <c r="L809" s="56">
        <f t="shared" si="144"/>
        <v>0</v>
      </c>
      <c r="M809" s="73"/>
      <c r="N809" s="74"/>
      <c r="O809" s="73"/>
      <c r="P809" s="74"/>
      <c r="Q809" s="75"/>
      <c r="R809" s="76"/>
      <c r="S809" s="75"/>
      <c r="T809" s="76"/>
      <c r="U809" s="55">
        <f t="shared" si="145"/>
        <v>0</v>
      </c>
      <c r="V809" s="61">
        <f t="shared" si="145"/>
        <v>0</v>
      </c>
      <c r="W809" s="62">
        <f t="shared" si="146"/>
        <v>0</v>
      </c>
      <c r="X809" s="63">
        <f t="shared" si="147"/>
        <v>0</v>
      </c>
      <c r="Y809" s="64">
        <f t="shared" si="148"/>
        <v>0</v>
      </c>
      <c r="Z809" s="65"/>
    </row>
    <row r="810" spans="1:26" ht="92.25" customHeight="1" x14ac:dyDescent="0.25">
      <c r="A810" s="66">
        <v>10</v>
      </c>
      <c r="B810" s="67" t="s">
        <v>30</v>
      </c>
      <c r="C810" s="126"/>
      <c r="D810" s="128"/>
      <c r="E810" s="68"/>
      <c r="F810" s="69"/>
      <c r="G810" s="70"/>
      <c r="H810" s="71"/>
      <c r="I810" s="70"/>
      <c r="J810" s="72"/>
      <c r="K810" s="55">
        <f t="shared" si="144"/>
        <v>0</v>
      </c>
      <c r="L810" s="56">
        <f t="shared" si="144"/>
        <v>0</v>
      </c>
      <c r="M810" s="73"/>
      <c r="N810" s="74"/>
      <c r="O810" s="73"/>
      <c r="P810" s="74"/>
      <c r="Q810" s="75"/>
      <c r="R810" s="76"/>
      <c r="S810" s="75"/>
      <c r="T810" s="76"/>
      <c r="U810" s="55">
        <f t="shared" si="145"/>
        <v>0</v>
      </c>
      <c r="V810" s="61">
        <f t="shared" si="145"/>
        <v>0</v>
      </c>
      <c r="W810" s="62">
        <f t="shared" si="146"/>
        <v>0</v>
      </c>
      <c r="X810" s="63">
        <f t="shared" si="147"/>
        <v>0</v>
      </c>
      <c r="Y810" s="64">
        <f t="shared" si="148"/>
        <v>0</v>
      </c>
      <c r="Z810" s="65"/>
    </row>
    <row r="811" spans="1:26" ht="153.75" customHeight="1" x14ac:dyDescent="0.25">
      <c r="A811" s="66">
        <v>11</v>
      </c>
      <c r="B811" s="67" t="s">
        <v>31</v>
      </c>
      <c r="C811" s="126"/>
      <c r="D811" s="128"/>
      <c r="E811" s="68"/>
      <c r="F811" s="69"/>
      <c r="G811" s="70"/>
      <c r="H811" s="71"/>
      <c r="I811" s="70"/>
      <c r="J811" s="72"/>
      <c r="K811" s="55">
        <f t="shared" si="144"/>
        <v>0</v>
      </c>
      <c r="L811" s="56">
        <f t="shared" si="144"/>
        <v>0</v>
      </c>
      <c r="M811" s="73"/>
      <c r="N811" s="74"/>
      <c r="O811" s="73"/>
      <c r="P811" s="74"/>
      <c r="Q811" s="75"/>
      <c r="R811" s="76"/>
      <c r="S811" s="75"/>
      <c r="T811" s="76"/>
      <c r="U811" s="55">
        <f t="shared" si="145"/>
        <v>0</v>
      </c>
      <c r="V811" s="61">
        <f t="shared" si="145"/>
        <v>0</v>
      </c>
      <c r="W811" s="62">
        <f t="shared" si="146"/>
        <v>0</v>
      </c>
      <c r="X811" s="63">
        <f t="shared" si="147"/>
        <v>0</v>
      </c>
      <c r="Y811" s="64">
        <f t="shared" si="148"/>
        <v>0</v>
      </c>
      <c r="Z811" s="65"/>
    </row>
    <row r="812" spans="1:26" ht="87" customHeight="1" x14ac:dyDescent="0.25">
      <c r="A812" s="66">
        <v>12</v>
      </c>
      <c r="B812" s="67" t="s">
        <v>40</v>
      </c>
      <c r="C812" s="126"/>
      <c r="D812" s="128"/>
      <c r="E812" s="68"/>
      <c r="F812" s="69"/>
      <c r="G812" s="70"/>
      <c r="H812" s="71"/>
      <c r="I812" s="70"/>
      <c r="J812" s="72"/>
      <c r="K812" s="55">
        <f t="shared" si="144"/>
        <v>0</v>
      </c>
      <c r="L812" s="56">
        <f t="shared" si="144"/>
        <v>0</v>
      </c>
      <c r="M812" s="73"/>
      <c r="N812" s="74"/>
      <c r="O812" s="73"/>
      <c r="P812" s="74"/>
      <c r="Q812" s="75"/>
      <c r="R812" s="76"/>
      <c r="S812" s="75"/>
      <c r="T812" s="76"/>
      <c r="U812" s="55">
        <f t="shared" si="145"/>
        <v>0</v>
      </c>
      <c r="V812" s="61">
        <f t="shared" si="145"/>
        <v>0</v>
      </c>
      <c r="W812" s="62">
        <f t="shared" si="146"/>
        <v>0</v>
      </c>
      <c r="X812" s="63">
        <f t="shared" si="147"/>
        <v>0</v>
      </c>
      <c r="Y812" s="64">
        <f t="shared" si="148"/>
        <v>0</v>
      </c>
      <c r="Z812" s="65"/>
    </row>
    <row r="813" spans="1:26" ht="62.25" customHeight="1" thickBot="1" x14ac:dyDescent="0.3">
      <c r="A813" s="77">
        <v>13</v>
      </c>
      <c r="B813" s="78" t="s">
        <v>32</v>
      </c>
      <c r="C813" s="127"/>
      <c r="D813" s="129"/>
      <c r="E813" s="79"/>
      <c r="F813" s="80"/>
      <c r="G813" s="81"/>
      <c r="H813" s="82"/>
      <c r="I813" s="81"/>
      <c r="J813" s="83"/>
      <c r="K813" s="84">
        <f t="shared" si="144"/>
        <v>0</v>
      </c>
      <c r="L813" s="85">
        <f t="shared" si="144"/>
        <v>0</v>
      </c>
      <c r="M813" s="86"/>
      <c r="N813" s="87"/>
      <c r="O813" s="86"/>
      <c r="P813" s="87"/>
      <c r="Q813" s="88"/>
      <c r="R813" s="89"/>
      <c r="S813" s="88"/>
      <c r="T813" s="89"/>
      <c r="U813" s="55">
        <f t="shared" si="145"/>
        <v>0</v>
      </c>
      <c r="V813" s="61">
        <f t="shared" si="145"/>
        <v>0</v>
      </c>
      <c r="W813" s="62">
        <f t="shared" si="146"/>
        <v>0</v>
      </c>
      <c r="X813" s="63">
        <f t="shared" si="147"/>
        <v>0</v>
      </c>
      <c r="Y813" s="64">
        <f t="shared" si="148"/>
        <v>0</v>
      </c>
      <c r="Z813" s="65"/>
    </row>
    <row r="814" spans="1:26" ht="29.25" customHeight="1" thickBot="1" x14ac:dyDescent="0.3">
      <c r="A814" s="164" t="s">
        <v>100</v>
      </c>
      <c r="B814" s="165"/>
      <c r="C814" s="90">
        <f>C801</f>
        <v>160000</v>
      </c>
      <c r="D814" s="90">
        <f>D801</f>
        <v>2220</v>
      </c>
      <c r="E814" s="91">
        <f>SUM(E801:E813)</f>
        <v>1</v>
      </c>
      <c r="F814" s="92">
        <f>SUM(F801:F813)</f>
        <v>20153.5</v>
      </c>
      <c r="G814" s="91">
        <f>SUM(G801:G813)</f>
        <v>1</v>
      </c>
      <c r="H814" s="92">
        <f>SUM(H801:H813)</f>
        <v>20153.5</v>
      </c>
      <c r="I814" s="91">
        <f t="shared" ref="I814:V814" si="149">SUM(I801:I813)</f>
        <v>6</v>
      </c>
      <c r="J814" s="92">
        <f t="shared" si="149"/>
        <v>139846.5</v>
      </c>
      <c r="K814" s="91">
        <f t="shared" si="149"/>
        <v>7</v>
      </c>
      <c r="L814" s="92">
        <f t="shared" si="149"/>
        <v>160000</v>
      </c>
      <c r="M814" s="91">
        <f t="shared" si="149"/>
        <v>0</v>
      </c>
      <c r="N814" s="93">
        <f t="shared" si="149"/>
        <v>0</v>
      </c>
      <c r="O814" s="94">
        <f t="shared" si="149"/>
        <v>0</v>
      </c>
      <c r="P814" s="95">
        <f t="shared" si="149"/>
        <v>0</v>
      </c>
      <c r="Q814" s="94">
        <f t="shared" si="149"/>
        <v>1</v>
      </c>
      <c r="R814" s="96">
        <f t="shared" si="149"/>
        <v>19780</v>
      </c>
      <c r="S814" s="94">
        <f t="shared" si="149"/>
        <v>6</v>
      </c>
      <c r="T814" s="96">
        <f t="shared" si="149"/>
        <v>138000</v>
      </c>
      <c r="U814" s="94">
        <f t="shared" si="149"/>
        <v>7</v>
      </c>
      <c r="V814" s="96">
        <f t="shared" si="149"/>
        <v>157780</v>
      </c>
      <c r="W814" s="97">
        <f>IFERROR(R814/H814,0)</f>
        <v>0.98146723894112686</v>
      </c>
      <c r="X814" s="98">
        <f t="shared" si="147"/>
        <v>0.986796237303043</v>
      </c>
      <c r="Y814" s="98">
        <f t="shared" si="148"/>
        <v>0.98612500000000003</v>
      </c>
    </row>
    <row r="815" spans="1:26" ht="29.25" customHeight="1" thickBot="1" x14ac:dyDescent="0.45">
      <c r="A815" s="99"/>
      <c r="B815" s="99"/>
      <c r="C815" s="100"/>
      <c r="D815" s="100"/>
      <c r="E815" s="101"/>
      <c r="F815" s="100"/>
      <c r="G815" s="101"/>
      <c r="H815" s="102"/>
      <c r="I815" s="103"/>
      <c r="J815" s="102"/>
      <c r="K815" s="104"/>
      <c r="L815" s="102"/>
      <c r="M815" s="103"/>
      <c r="N815" s="102"/>
      <c r="O815" s="103"/>
      <c r="P815" s="102"/>
      <c r="Q815" s="103"/>
      <c r="R815" s="102"/>
      <c r="S815" s="103"/>
      <c r="T815" s="105" t="s">
        <v>101</v>
      </c>
      <c r="U815" s="106">
        <v>4.1475999999999997</v>
      </c>
      <c r="V815" s="107">
        <f>V814/U815</f>
        <v>38041.27688301669</v>
      </c>
      <c r="W815" s="108"/>
      <c r="X815" s="108"/>
      <c r="Y815" s="109"/>
    </row>
    <row r="816" spans="1:26" ht="15.75" thickTop="1" x14ac:dyDescent="0.25">
      <c r="A816" s="166" t="s">
        <v>102</v>
      </c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8"/>
      <c r="P816" s="115"/>
      <c r="U816" s="20"/>
    </row>
    <row r="817" spans="1:38" ht="18.75" x14ac:dyDescent="0.3">
      <c r="A817" s="169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1"/>
      <c r="P817" s="115"/>
      <c r="T817" s="110"/>
      <c r="U817" s="20"/>
    </row>
    <row r="818" spans="1:38" ht="15.75" x14ac:dyDescent="0.25">
      <c r="A818" s="169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1"/>
      <c r="P818" s="115"/>
      <c r="S818" s="111"/>
      <c r="T818" s="112"/>
      <c r="U818" s="20"/>
    </row>
    <row r="819" spans="1:38" ht="15.75" x14ac:dyDescent="0.25">
      <c r="A819" s="169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1"/>
      <c r="P819" s="115"/>
      <c r="S819" s="111"/>
      <c r="T819" s="113"/>
      <c r="U819" s="20"/>
    </row>
    <row r="820" spans="1:38" ht="15.75" x14ac:dyDescent="0.25">
      <c r="A820" s="169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1"/>
      <c r="P820" s="115"/>
      <c r="S820" s="111"/>
      <c r="T820" s="113"/>
      <c r="U820" s="20"/>
    </row>
    <row r="821" spans="1:38" ht="15.75" x14ac:dyDescent="0.25">
      <c r="A821" s="169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1"/>
      <c r="P821" s="115"/>
      <c r="S821" s="111"/>
      <c r="T821" s="113"/>
      <c r="U821" s="20"/>
    </row>
    <row r="822" spans="1:38" ht="15.75" x14ac:dyDescent="0.25">
      <c r="A822" s="169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1"/>
      <c r="P822" s="115"/>
      <c r="S822" s="111"/>
      <c r="T822" s="114"/>
      <c r="U822" s="20"/>
    </row>
    <row r="823" spans="1:38" x14ac:dyDescent="0.25">
      <c r="A823" s="169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1"/>
      <c r="P823" s="115"/>
      <c r="U823" s="20"/>
    </row>
    <row r="824" spans="1:38" ht="15.75" thickBot="1" x14ac:dyDescent="0.3">
      <c r="A824" s="172"/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4"/>
      <c r="P824" s="115"/>
      <c r="U824" s="20"/>
    </row>
    <row r="825" spans="1:38" ht="15.75" thickTop="1" x14ac:dyDescent="0.25">
      <c r="K825" s="20"/>
      <c r="U825" s="20"/>
    </row>
    <row r="828" spans="1:38" ht="26.25" x14ac:dyDescent="0.4">
      <c r="A828" s="23"/>
      <c r="B828" s="24" t="s">
        <v>127</v>
      </c>
      <c r="C828" s="25"/>
      <c r="D828" s="25"/>
      <c r="E828" s="25"/>
      <c r="F828" s="26"/>
      <c r="G828" s="25"/>
      <c r="H828" s="26"/>
      <c r="I828" s="27"/>
      <c r="J828" s="26"/>
      <c r="K828" s="27"/>
      <c r="L828" s="26"/>
      <c r="M828" s="27"/>
      <c r="N828" s="26"/>
      <c r="O828" s="25"/>
      <c r="P828" s="26"/>
      <c r="Q828" s="25"/>
      <c r="R828" s="26"/>
      <c r="S828" s="27"/>
      <c r="T828" s="26"/>
      <c r="U828" s="25"/>
      <c r="V828" s="26"/>
      <c r="W828" s="26"/>
      <c r="X828" s="27"/>
      <c r="Y828" s="26"/>
      <c r="Z828" s="26"/>
      <c r="AA828" s="27"/>
      <c r="AB828" s="25"/>
      <c r="AC828" s="25"/>
      <c r="AD828" s="25"/>
      <c r="AE828" s="25"/>
      <c r="AF828" s="25"/>
      <c r="AG828" s="27"/>
      <c r="AH828" s="25"/>
      <c r="AI828" s="25"/>
      <c r="AJ828" s="25"/>
      <c r="AK828" s="25"/>
      <c r="AL828" s="25"/>
    </row>
    <row r="829" spans="1:38" ht="15.75" thickBot="1" x14ac:dyDescent="0.3"/>
    <row r="830" spans="1:38" ht="52.5" customHeight="1" thickBot="1" x14ac:dyDescent="0.3">
      <c r="A830" s="146" t="s">
        <v>7</v>
      </c>
      <c r="B830" s="147"/>
      <c r="C830" s="150" t="s">
        <v>85</v>
      </c>
      <c r="D830" s="151"/>
      <c r="E830" s="152" t="s">
        <v>0</v>
      </c>
      <c r="F830" s="153"/>
      <c r="G830" s="154" t="s">
        <v>1</v>
      </c>
      <c r="H830" s="154"/>
      <c r="I830" s="154"/>
      <c r="J830" s="154"/>
      <c r="K830" s="154"/>
      <c r="L830" s="155"/>
      <c r="M830" s="156" t="s">
        <v>86</v>
      </c>
      <c r="N830" s="157"/>
      <c r="O830" s="157"/>
      <c r="P830" s="158"/>
      <c r="Q830" s="116" t="s">
        <v>87</v>
      </c>
      <c r="R830" s="159"/>
      <c r="S830" s="159"/>
      <c r="T830" s="159"/>
      <c r="U830" s="159"/>
      <c r="V830" s="117"/>
      <c r="W830" s="130" t="s">
        <v>88</v>
      </c>
      <c r="X830" s="131"/>
      <c r="Y830" s="122"/>
    </row>
    <row r="831" spans="1:38" ht="52.5" customHeight="1" thickBot="1" x14ac:dyDescent="0.3">
      <c r="A831" s="148"/>
      <c r="B831" s="149"/>
      <c r="C831" s="132" t="s">
        <v>89</v>
      </c>
      <c r="D831" s="134" t="s">
        <v>90</v>
      </c>
      <c r="E831" s="136" t="s">
        <v>10</v>
      </c>
      <c r="F831" s="136" t="s">
        <v>11</v>
      </c>
      <c r="G831" s="138" t="s">
        <v>12</v>
      </c>
      <c r="H831" s="140" t="s">
        <v>13</v>
      </c>
      <c r="I831" s="140" t="s">
        <v>14</v>
      </c>
      <c r="J831" s="142" t="s">
        <v>15</v>
      </c>
      <c r="K831" s="144" t="s">
        <v>2</v>
      </c>
      <c r="L831" s="145"/>
      <c r="M831" s="160" t="s">
        <v>91</v>
      </c>
      <c r="N831" s="161"/>
      <c r="O831" s="160" t="s">
        <v>92</v>
      </c>
      <c r="P831" s="161"/>
      <c r="Q831" s="162" t="s">
        <v>93</v>
      </c>
      <c r="R831" s="163"/>
      <c r="S831" s="159" t="s">
        <v>94</v>
      </c>
      <c r="T831" s="117"/>
      <c r="U831" s="116" t="s">
        <v>2</v>
      </c>
      <c r="V831" s="117"/>
      <c r="W831" s="118" t="s">
        <v>95</v>
      </c>
      <c r="X831" s="120" t="s">
        <v>96</v>
      </c>
      <c r="Y831" s="122" t="s">
        <v>97</v>
      </c>
    </row>
    <row r="832" spans="1:38" ht="139.5" customHeight="1" thickBot="1" x14ac:dyDescent="0.3">
      <c r="A832" s="148"/>
      <c r="B832" s="149"/>
      <c r="C832" s="133"/>
      <c r="D832" s="135"/>
      <c r="E832" s="137"/>
      <c r="F832" s="137"/>
      <c r="G832" s="139"/>
      <c r="H832" s="141"/>
      <c r="I832" s="141"/>
      <c r="J832" s="143"/>
      <c r="K832" s="28" t="s">
        <v>16</v>
      </c>
      <c r="L832" s="29" t="s">
        <v>17</v>
      </c>
      <c r="M832" s="30" t="s">
        <v>18</v>
      </c>
      <c r="N832" s="31" t="s">
        <v>19</v>
      </c>
      <c r="O832" s="30" t="s">
        <v>20</v>
      </c>
      <c r="P832" s="31" t="s">
        <v>21</v>
      </c>
      <c r="Q832" s="32" t="s">
        <v>12</v>
      </c>
      <c r="R832" s="33" t="s">
        <v>13</v>
      </c>
      <c r="S832" s="34" t="s">
        <v>22</v>
      </c>
      <c r="T832" s="35" t="s">
        <v>23</v>
      </c>
      <c r="U832" s="36" t="s">
        <v>24</v>
      </c>
      <c r="V832" s="37" t="s">
        <v>25</v>
      </c>
      <c r="W832" s="119"/>
      <c r="X832" s="121"/>
      <c r="Y832" s="123"/>
    </row>
    <row r="833" spans="1:26" ht="38.25" customHeight="1" thickBot="1" x14ac:dyDescent="0.3">
      <c r="A833" s="124">
        <v>1</v>
      </c>
      <c r="B833" s="125"/>
      <c r="C833" s="38">
        <v>2</v>
      </c>
      <c r="D833" s="39">
        <v>3</v>
      </c>
      <c r="E833" s="40">
        <v>4</v>
      </c>
      <c r="F833" s="41">
        <v>5</v>
      </c>
      <c r="G833" s="42">
        <v>6</v>
      </c>
      <c r="H833" s="43">
        <v>7</v>
      </c>
      <c r="I833" s="43">
        <v>8</v>
      </c>
      <c r="J833" s="43">
        <v>9</v>
      </c>
      <c r="K833" s="43">
        <v>10</v>
      </c>
      <c r="L833" s="43">
        <v>11</v>
      </c>
      <c r="M833" s="44">
        <v>12</v>
      </c>
      <c r="N833" s="44">
        <v>13</v>
      </c>
      <c r="O833" s="44">
        <v>14</v>
      </c>
      <c r="P833" s="44">
        <v>15</v>
      </c>
      <c r="Q833" s="45">
        <v>16</v>
      </c>
      <c r="R833" s="45">
        <v>17</v>
      </c>
      <c r="S833" s="45">
        <v>18</v>
      </c>
      <c r="T833" s="45">
        <v>19</v>
      </c>
      <c r="U833" s="45">
        <v>20</v>
      </c>
      <c r="V833" s="45">
        <v>21</v>
      </c>
      <c r="W833" s="46">
        <v>22</v>
      </c>
      <c r="X833" s="46">
        <v>23</v>
      </c>
      <c r="Y833" s="47">
        <v>24</v>
      </c>
    </row>
    <row r="834" spans="1:26" ht="108.75" customHeight="1" x14ac:dyDescent="0.25">
      <c r="A834" s="48">
        <v>1</v>
      </c>
      <c r="B834" s="49" t="s">
        <v>98</v>
      </c>
      <c r="C834" s="126">
        <f>L847</f>
        <v>168963.5</v>
      </c>
      <c r="D834" s="128">
        <f>C834-V847</f>
        <v>10648.100000000006</v>
      </c>
      <c r="E834" s="50"/>
      <c r="F834" s="51"/>
      <c r="G834" s="52"/>
      <c r="H834" s="53"/>
      <c r="I834" s="52"/>
      <c r="J834" s="54"/>
      <c r="K834" s="55">
        <f>G834+I834</f>
        <v>0</v>
      </c>
      <c r="L834" s="56">
        <f>H834+J834</f>
        <v>0</v>
      </c>
      <c r="M834" s="57"/>
      <c r="N834" s="58"/>
      <c r="O834" s="57"/>
      <c r="P834" s="58"/>
      <c r="Q834" s="59"/>
      <c r="R834" s="60"/>
      <c r="S834" s="59"/>
      <c r="T834" s="60"/>
      <c r="U834" s="55">
        <f>Q834+S834</f>
        <v>0</v>
      </c>
      <c r="V834" s="61">
        <f>R834+T834</f>
        <v>0</v>
      </c>
      <c r="W834" s="62">
        <f>IFERROR(R834/H834,0)</f>
        <v>0</v>
      </c>
      <c r="X834" s="63">
        <f>IFERROR((T834+P834)/J834,0)</f>
        <v>0</v>
      </c>
      <c r="Y834" s="64">
        <f>IFERROR((V834+P834)/L834,0)</f>
        <v>0</v>
      </c>
      <c r="Z834" s="65"/>
    </row>
    <row r="835" spans="1:26" ht="87" customHeight="1" x14ac:dyDescent="0.25">
      <c r="A835" s="66">
        <v>2</v>
      </c>
      <c r="B835" s="67" t="s">
        <v>44</v>
      </c>
      <c r="C835" s="126"/>
      <c r="D835" s="128"/>
      <c r="E835" s="68">
        <v>0</v>
      </c>
      <c r="F835" s="69">
        <v>0</v>
      </c>
      <c r="G835" s="70">
        <v>0</v>
      </c>
      <c r="H835" s="71">
        <v>0</v>
      </c>
      <c r="I835" s="70">
        <v>3</v>
      </c>
      <c r="J835" s="72">
        <v>88000</v>
      </c>
      <c r="K835" s="55">
        <f t="shared" ref="K835:L846" si="150">G835+I835</f>
        <v>3</v>
      </c>
      <c r="L835" s="56">
        <f t="shared" si="150"/>
        <v>88000</v>
      </c>
      <c r="M835" s="73">
        <v>0</v>
      </c>
      <c r="N835" s="74">
        <v>0</v>
      </c>
      <c r="O835" s="73">
        <v>0</v>
      </c>
      <c r="P835" s="74">
        <v>0</v>
      </c>
      <c r="Q835" s="75">
        <v>0</v>
      </c>
      <c r="R835" s="76">
        <v>0</v>
      </c>
      <c r="S835" s="75">
        <v>3</v>
      </c>
      <c r="T835" s="76">
        <v>83864.899999999994</v>
      </c>
      <c r="U835" s="55">
        <f t="shared" ref="U835:V846" si="151">Q835+S835</f>
        <v>3</v>
      </c>
      <c r="V835" s="61">
        <f>R835+T835</f>
        <v>83864.899999999994</v>
      </c>
      <c r="W835" s="62">
        <f t="shared" ref="W835:W846" si="152">IFERROR(R835/H835,0)</f>
        <v>0</v>
      </c>
      <c r="X835" s="63">
        <f t="shared" ref="X835:X847" si="153">IFERROR((T835+P835)/J835,0)</f>
        <v>0.95301022727272722</v>
      </c>
      <c r="Y835" s="64">
        <f t="shared" ref="Y835:Y847" si="154">IFERROR((V835+P835)/L835,0)</f>
        <v>0.95301022727272722</v>
      </c>
      <c r="Z835" s="65"/>
    </row>
    <row r="836" spans="1:26" ht="85.5" customHeight="1" x14ac:dyDescent="0.25">
      <c r="A836" s="66">
        <v>3</v>
      </c>
      <c r="B836" s="67" t="s">
        <v>35</v>
      </c>
      <c r="C836" s="126"/>
      <c r="D836" s="128"/>
      <c r="E836" s="68"/>
      <c r="F836" s="69"/>
      <c r="G836" s="70"/>
      <c r="H836" s="71"/>
      <c r="I836" s="70"/>
      <c r="J836" s="72"/>
      <c r="K836" s="55">
        <f t="shared" si="150"/>
        <v>0</v>
      </c>
      <c r="L836" s="56">
        <f t="shared" si="150"/>
        <v>0</v>
      </c>
      <c r="M836" s="73"/>
      <c r="N836" s="74"/>
      <c r="O836" s="73"/>
      <c r="P836" s="74"/>
      <c r="Q836" s="75"/>
      <c r="R836" s="76"/>
      <c r="S836" s="75"/>
      <c r="T836" s="76"/>
      <c r="U836" s="55">
        <f t="shared" si="151"/>
        <v>0</v>
      </c>
      <c r="V836" s="61">
        <f t="shared" si="151"/>
        <v>0</v>
      </c>
      <c r="W836" s="62">
        <f t="shared" si="152"/>
        <v>0</v>
      </c>
      <c r="X836" s="63">
        <f t="shared" si="153"/>
        <v>0</v>
      </c>
      <c r="Y836" s="64">
        <f t="shared" si="154"/>
        <v>0</v>
      </c>
      <c r="Z836" s="65"/>
    </row>
    <row r="837" spans="1:26" ht="137.25" customHeight="1" x14ac:dyDescent="0.25">
      <c r="A837" s="66">
        <v>4</v>
      </c>
      <c r="B837" s="67" t="s">
        <v>37</v>
      </c>
      <c r="C837" s="126"/>
      <c r="D837" s="128"/>
      <c r="E837" s="68"/>
      <c r="F837" s="69"/>
      <c r="G837" s="70"/>
      <c r="H837" s="71"/>
      <c r="I837" s="70"/>
      <c r="J837" s="72"/>
      <c r="K837" s="55">
        <f t="shared" si="150"/>
        <v>0</v>
      </c>
      <c r="L837" s="56">
        <f t="shared" si="150"/>
        <v>0</v>
      </c>
      <c r="M837" s="73"/>
      <c r="N837" s="74"/>
      <c r="O837" s="73"/>
      <c r="P837" s="74"/>
      <c r="Q837" s="75"/>
      <c r="R837" s="76"/>
      <c r="S837" s="75"/>
      <c r="T837" s="76"/>
      <c r="U837" s="55">
        <f t="shared" si="151"/>
        <v>0</v>
      </c>
      <c r="V837" s="61">
        <f t="shared" si="151"/>
        <v>0</v>
      </c>
      <c r="W837" s="62">
        <f t="shared" si="152"/>
        <v>0</v>
      </c>
      <c r="X837" s="63">
        <f t="shared" si="153"/>
        <v>0</v>
      </c>
      <c r="Y837" s="64">
        <f t="shared" si="154"/>
        <v>0</v>
      </c>
      <c r="Z837" s="65"/>
    </row>
    <row r="838" spans="1:26" ht="171.75" customHeight="1" x14ac:dyDescent="0.25">
      <c r="A838" s="66">
        <v>5</v>
      </c>
      <c r="B838" s="67" t="s">
        <v>63</v>
      </c>
      <c r="C838" s="126"/>
      <c r="D838" s="128"/>
      <c r="E838" s="68">
        <v>2</v>
      </c>
      <c r="F838" s="69">
        <v>42163.5</v>
      </c>
      <c r="G838" s="70">
        <v>1</v>
      </c>
      <c r="H838" s="71">
        <v>20963.5</v>
      </c>
      <c r="I838" s="70">
        <v>1</v>
      </c>
      <c r="J838" s="72">
        <v>60000</v>
      </c>
      <c r="K838" s="55">
        <f t="shared" si="150"/>
        <v>2</v>
      </c>
      <c r="L838" s="56">
        <f t="shared" si="150"/>
        <v>80963.5</v>
      </c>
      <c r="M838" s="73">
        <v>0</v>
      </c>
      <c r="N838" s="74">
        <v>0</v>
      </c>
      <c r="O838" s="73">
        <v>0</v>
      </c>
      <c r="P838" s="74">
        <v>0</v>
      </c>
      <c r="Q838" s="75">
        <v>1</v>
      </c>
      <c r="R838" s="76">
        <v>20750</v>
      </c>
      <c r="S838" s="75">
        <v>1</v>
      </c>
      <c r="T838" s="76">
        <v>53700.5</v>
      </c>
      <c r="U838" s="55">
        <f t="shared" si="151"/>
        <v>2</v>
      </c>
      <c r="V838" s="61">
        <f t="shared" si="151"/>
        <v>74450.5</v>
      </c>
      <c r="W838" s="62">
        <f t="shared" si="152"/>
        <v>0.98981563193169075</v>
      </c>
      <c r="X838" s="63">
        <f t="shared" si="153"/>
        <v>0.89500833333333329</v>
      </c>
      <c r="Y838" s="64">
        <f t="shared" si="154"/>
        <v>0.91955634329049507</v>
      </c>
      <c r="Z838" s="65"/>
    </row>
    <row r="839" spans="1:26" ht="116.25" customHeight="1" x14ac:dyDescent="0.25">
      <c r="A839" s="66">
        <v>6</v>
      </c>
      <c r="B839" s="67" t="s">
        <v>26</v>
      </c>
      <c r="C839" s="126"/>
      <c r="D839" s="128"/>
      <c r="E839" s="68"/>
      <c r="F839" s="69"/>
      <c r="G839" s="70"/>
      <c r="H839" s="71"/>
      <c r="I839" s="70"/>
      <c r="J839" s="72"/>
      <c r="K839" s="55">
        <f t="shared" si="150"/>
        <v>0</v>
      </c>
      <c r="L839" s="56">
        <f t="shared" si="150"/>
        <v>0</v>
      </c>
      <c r="M839" s="73"/>
      <c r="N839" s="74"/>
      <c r="O839" s="73"/>
      <c r="P839" s="74"/>
      <c r="Q839" s="75"/>
      <c r="R839" s="76"/>
      <c r="S839" s="75"/>
      <c r="T839" s="76"/>
      <c r="U839" s="55">
        <f t="shared" si="151"/>
        <v>0</v>
      </c>
      <c r="V839" s="61">
        <f t="shared" si="151"/>
        <v>0</v>
      </c>
      <c r="W839" s="62">
        <f t="shared" si="152"/>
        <v>0</v>
      </c>
      <c r="X839" s="63">
        <f t="shared" si="153"/>
        <v>0</v>
      </c>
      <c r="Y839" s="64">
        <f t="shared" si="154"/>
        <v>0</v>
      </c>
      <c r="Z839" s="65"/>
    </row>
    <row r="840" spans="1:26" ht="65.25" customHeight="1" x14ac:dyDescent="0.25">
      <c r="A840" s="66">
        <v>7</v>
      </c>
      <c r="B840" s="67" t="s">
        <v>46</v>
      </c>
      <c r="C840" s="126"/>
      <c r="D840" s="128"/>
      <c r="E840" s="68"/>
      <c r="F840" s="69"/>
      <c r="G840" s="70"/>
      <c r="H840" s="71"/>
      <c r="I840" s="70"/>
      <c r="J840" s="72"/>
      <c r="K840" s="55">
        <f t="shared" si="150"/>
        <v>0</v>
      </c>
      <c r="L840" s="56">
        <f t="shared" si="150"/>
        <v>0</v>
      </c>
      <c r="M840" s="73"/>
      <c r="N840" s="74"/>
      <c r="O840" s="73"/>
      <c r="P840" s="74"/>
      <c r="Q840" s="75"/>
      <c r="R840" s="76"/>
      <c r="S840" s="75"/>
      <c r="T840" s="76"/>
      <c r="U840" s="55">
        <f t="shared" si="151"/>
        <v>0</v>
      </c>
      <c r="V840" s="61">
        <f t="shared" si="151"/>
        <v>0</v>
      </c>
      <c r="W840" s="62">
        <f t="shared" si="152"/>
        <v>0</v>
      </c>
      <c r="X840" s="63">
        <f t="shared" si="153"/>
        <v>0</v>
      </c>
      <c r="Y840" s="64">
        <f t="shared" si="154"/>
        <v>0</v>
      </c>
      <c r="Z840" s="65"/>
    </row>
    <row r="841" spans="1:26" ht="59.25" customHeight="1" x14ac:dyDescent="0.25">
      <c r="A841" s="66">
        <v>8</v>
      </c>
      <c r="B841" s="67" t="s">
        <v>99</v>
      </c>
      <c r="C841" s="126"/>
      <c r="D841" s="128"/>
      <c r="E841" s="68"/>
      <c r="F841" s="69"/>
      <c r="G841" s="70"/>
      <c r="H841" s="71"/>
      <c r="I841" s="70"/>
      <c r="J841" s="72"/>
      <c r="K841" s="55">
        <f t="shared" si="150"/>
        <v>0</v>
      </c>
      <c r="L841" s="56">
        <f t="shared" si="150"/>
        <v>0</v>
      </c>
      <c r="M841" s="73"/>
      <c r="N841" s="74"/>
      <c r="O841" s="73"/>
      <c r="P841" s="74"/>
      <c r="Q841" s="75"/>
      <c r="R841" s="76"/>
      <c r="S841" s="75"/>
      <c r="T841" s="76"/>
      <c r="U841" s="55">
        <f t="shared" si="151"/>
        <v>0</v>
      </c>
      <c r="V841" s="61">
        <f t="shared" si="151"/>
        <v>0</v>
      </c>
      <c r="W841" s="62">
        <f t="shared" si="152"/>
        <v>0</v>
      </c>
      <c r="X841" s="63">
        <f t="shared" si="153"/>
        <v>0</v>
      </c>
      <c r="Y841" s="64">
        <f t="shared" si="154"/>
        <v>0</v>
      </c>
      <c r="Z841" s="65"/>
    </row>
    <row r="842" spans="1:26" ht="71.25" customHeight="1" x14ac:dyDescent="0.25">
      <c r="A842" s="66">
        <v>9</v>
      </c>
      <c r="B842" s="67" t="s">
        <v>29</v>
      </c>
      <c r="C842" s="126"/>
      <c r="D842" s="128"/>
      <c r="E842" s="68"/>
      <c r="F842" s="69"/>
      <c r="G842" s="70"/>
      <c r="H842" s="71"/>
      <c r="I842" s="70"/>
      <c r="J842" s="72"/>
      <c r="K842" s="55">
        <f t="shared" si="150"/>
        <v>0</v>
      </c>
      <c r="L842" s="56">
        <f t="shared" si="150"/>
        <v>0</v>
      </c>
      <c r="M842" s="73"/>
      <c r="N842" s="74"/>
      <c r="O842" s="73"/>
      <c r="P842" s="74"/>
      <c r="Q842" s="75"/>
      <c r="R842" s="76"/>
      <c r="S842" s="75"/>
      <c r="T842" s="76"/>
      <c r="U842" s="55">
        <f t="shared" si="151"/>
        <v>0</v>
      </c>
      <c r="V842" s="61">
        <f t="shared" si="151"/>
        <v>0</v>
      </c>
      <c r="W842" s="62">
        <f t="shared" si="152"/>
        <v>0</v>
      </c>
      <c r="X842" s="63">
        <f t="shared" si="153"/>
        <v>0</v>
      </c>
      <c r="Y842" s="64">
        <f t="shared" si="154"/>
        <v>0</v>
      </c>
      <c r="Z842" s="65"/>
    </row>
    <row r="843" spans="1:26" ht="92.25" customHeight="1" x14ac:dyDescent="0.25">
      <c r="A843" s="66">
        <v>10</v>
      </c>
      <c r="B843" s="67" t="s">
        <v>30</v>
      </c>
      <c r="C843" s="126"/>
      <c r="D843" s="128"/>
      <c r="E843" s="68"/>
      <c r="F843" s="69"/>
      <c r="G843" s="70"/>
      <c r="H843" s="71"/>
      <c r="I843" s="70"/>
      <c r="J843" s="72"/>
      <c r="K843" s="55">
        <f t="shared" si="150"/>
        <v>0</v>
      </c>
      <c r="L843" s="56">
        <f t="shared" si="150"/>
        <v>0</v>
      </c>
      <c r="M843" s="73"/>
      <c r="N843" s="74"/>
      <c r="O843" s="73"/>
      <c r="P843" s="74"/>
      <c r="Q843" s="75"/>
      <c r="R843" s="76"/>
      <c r="S843" s="75"/>
      <c r="T843" s="76"/>
      <c r="U843" s="55">
        <f t="shared" si="151"/>
        <v>0</v>
      </c>
      <c r="V843" s="61">
        <f t="shared" si="151"/>
        <v>0</v>
      </c>
      <c r="W843" s="62">
        <f t="shared" si="152"/>
        <v>0</v>
      </c>
      <c r="X843" s="63">
        <f t="shared" si="153"/>
        <v>0</v>
      </c>
      <c r="Y843" s="64">
        <f t="shared" si="154"/>
        <v>0</v>
      </c>
      <c r="Z843" s="65"/>
    </row>
    <row r="844" spans="1:26" ht="153.75" customHeight="1" x14ac:dyDescent="0.25">
      <c r="A844" s="66">
        <v>11</v>
      </c>
      <c r="B844" s="67" t="s">
        <v>31</v>
      </c>
      <c r="C844" s="126"/>
      <c r="D844" s="128"/>
      <c r="E844" s="68"/>
      <c r="F844" s="69"/>
      <c r="G844" s="70"/>
      <c r="H844" s="71"/>
      <c r="I844" s="70"/>
      <c r="J844" s="72"/>
      <c r="K844" s="55">
        <f t="shared" si="150"/>
        <v>0</v>
      </c>
      <c r="L844" s="56">
        <f t="shared" si="150"/>
        <v>0</v>
      </c>
      <c r="M844" s="73"/>
      <c r="N844" s="74"/>
      <c r="O844" s="73"/>
      <c r="P844" s="74"/>
      <c r="Q844" s="75"/>
      <c r="R844" s="76"/>
      <c r="S844" s="75"/>
      <c r="T844" s="76"/>
      <c r="U844" s="55">
        <f t="shared" si="151"/>
        <v>0</v>
      </c>
      <c r="V844" s="61">
        <f t="shared" si="151"/>
        <v>0</v>
      </c>
      <c r="W844" s="62">
        <f t="shared" si="152"/>
        <v>0</v>
      </c>
      <c r="X844" s="63">
        <f t="shared" si="153"/>
        <v>0</v>
      </c>
      <c r="Y844" s="64">
        <f t="shared" si="154"/>
        <v>0</v>
      </c>
      <c r="Z844" s="65"/>
    </row>
    <row r="845" spans="1:26" ht="87" customHeight="1" x14ac:dyDescent="0.25">
      <c r="A845" s="66">
        <v>12</v>
      </c>
      <c r="B845" s="67" t="s">
        <v>40</v>
      </c>
      <c r="C845" s="126"/>
      <c r="D845" s="128"/>
      <c r="E845" s="68"/>
      <c r="F845" s="69"/>
      <c r="G845" s="70"/>
      <c r="H845" s="71"/>
      <c r="I845" s="70"/>
      <c r="J845" s="72"/>
      <c r="K845" s="55">
        <f t="shared" si="150"/>
        <v>0</v>
      </c>
      <c r="L845" s="56">
        <f t="shared" si="150"/>
        <v>0</v>
      </c>
      <c r="M845" s="73"/>
      <c r="N845" s="74"/>
      <c r="O845" s="73"/>
      <c r="P845" s="74"/>
      <c r="Q845" s="75"/>
      <c r="R845" s="76"/>
      <c r="S845" s="75"/>
      <c r="T845" s="76"/>
      <c r="U845" s="55">
        <f t="shared" si="151"/>
        <v>0</v>
      </c>
      <c r="V845" s="61">
        <f t="shared" si="151"/>
        <v>0</v>
      </c>
      <c r="W845" s="62">
        <f t="shared" si="152"/>
        <v>0</v>
      </c>
      <c r="X845" s="63">
        <f t="shared" si="153"/>
        <v>0</v>
      </c>
      <c r="Y845" s="64">
        <f t="shared" si="154"/>
        <v>0</v>
      </c>
      <c r="Z845" s="65"/>
    </row>
    <row r="846" spans="1:26" ht="62.25" customHeight="1" thickBot="1" x14ac:dyDescent="0.3">
      <c r="A846" s="77">
        <v>13</v>
      </c>
      <c r="B846" s="78" t="s">
        <v>32</v>
      </c>
      <c r="C846" s="127"/>
      <c r="D846" s="129"/>
      <c r="E846" s="79"/>
      <c r="F846" s="80"/>
      <c r="G846" s="81"/>
      <c r="H846" s="82"/>
      <c r="I846" s="81"/>
      <c r="J846" s="83"/>
      <c r="K846" s="84">
        <f t="shared" si="150"/>
        <v>0</v>
      </c>
      <c r="L846" s="85">
        <f t="shared" si="150"/>
        <v>0</v>
      </c>
      <c r="M846" s="86"/>
      <c r="N846" s="87"/>
      <c r="O846" s="86"/>
      <c r="P846" s="87"/>
      <c r="Q846" s="88"/>
      <c r="R846" s="89"/>
      <c r="S846" s="88"/>
      <c r="T846" s="89"/>
      <c r="U846" s="55">
        <f t="shared" si="151"/>
        <v>0</v>
      </c>
      <c r="V846" s="61">
        <f t="shared" si="151"/>
        <v>0</v>
      </c>
      <c r="W846" s="62">
        <f t="shared" si="152"/>
        <v>0</v>
      </c>
      <c r="X846" s="63">
        <f t="shared" si="153"/>
        <v>0</v>
      </c>
      <c r="Y846" s="64">
        <f t="shared" si="154"/>
        <v>0</v>
      </c>
      <c r="Z846" s="65"/>
    </row>
    <row r="847" spans="1:26" ht="29.25" customHeight="1" thickBot="1" x14ac:dyDescent="0.3">
      <c r="A847" s="164" t="s">
        <v>100</v>
      </c>
      <c r="B847" s="165"/>
      <c r="C847" s="90">
        <f>C834</f>
        <v>168963.5</v>
      </c>
      <c r="D847" s="90">
        <f>D834</f>
        <v>10648.100000000006</v>
      </c>
      <c r="E847" s="91">
        <f>SUM(E834:E846)</f>
        <v>2</v>
      </c>
      <c r="F847" s="92">
        <f>SUM(F834:F846)</f>
        <v>42163.5</v>
      </c>
      <c r="G847" s="91">
        <f>SUM(G834:G846)</f>
        <v>1</v>
      </c>
      <c r="H847" s="92">
        <f>SUM(H834:H846)</f>
        <v>20963.5</v>
      </c>
      <c r="I847" s="91">
        <f t="shared" ref="I847:V847" si="155">SUM(I834:I846)</f>
        <v>4</v>
      </c>
      <c r="J847" s="92">
        <f t="shared" si="155"/>
        <v>148000</v>
      </c>
      <c r="K847" s="91">
        <f t="shared" si="155"/>
        <v>5</v>
      </c>
      <c r="L847" s="92">
        <f t="shared" si="155"/>
        <v>168963.5</v>
      </c>
      <c r="M847" s="91">
        <f t="shared" si="155"/>
        <v>0</v>
      </c>
      <c r="N847" s="93">
        <f t="shared" si="155"/>
        <v>0</v>
      </c>
      <c r="O847" s="94">
        <f t="shared" si="155"/>
        <v>0</v>
      </c>
      <c r="P847" s="95">
        <f t="shared" si="155"/>
        <v>0</v>
      </c>
      <c r="Q847" s="94">
        <f t="shared" si="155"/>
        <v>1</v>
      </c>
      <c r="R847" s="96">
        <f t="shared" si="155"/>
        <v>20750</v>
      </c>
      <c r="S847" s="94">
        <f t="shared" si="155"/>
        <v>4</v>
      </c>
      <c r="T847" s="96">
        <f t="shared" si="155"/>
        <v>137565.4</v>
      </c>
      <c r="U847" s="94">
        <f t="shared" si="155"/>
        <v>5</v>
      </c>
      <c r="V847" s="96">
        <f t="shared" si="155"/>
        <v>158315.4</v>
      </c>
      <c r="W847" s="97">
        <f>IFERROR(R847/H847,0)</f>
        <v>0.98981563193169075</v>
      </c>
      <c r="X847" s="98">
        <f t="shared" si="153"/>
        <v>0.92949594594594587</v>
      </c>
      <c r="Y847" s="98">
        <f t="shared" si="154"/>
        <v>0.93697988026999912</v>
      </c>
    </row>
    <row r="848" spans="1:26" ht="29.25" customHeight="1" thickBot="1" x14ac:dyDescent="0.45">
      <c r="A848" s="99"/>
      <c r="B848" s="99"/>
      <c r="C848" s="100"/>
      <c r="D848" s="100"/>
      <c r="E848" s="101"/>
      <c r="F848" s="100"/>
      <c r="G848" s="101"/>
      <c r="H848" s="102"/>
      <c r="I848" s="103"/>
      <c r="J848" s="102"/>
      <c r="K848" s="104"/>
      <c r="L848" s="102"/>
      <c r="M848" s="103"/>
      <c r="N848" s="102"/>
      <c r="O848" s="103"/>
      <c r="P848" s="102"/>
      <c r="Q848" s="103"/>
      <c r="R848" s="102"/>
      <c r="S848" s="103"/>
      <c r="T848" s="105" t="s">
        <v>101</v>
      </c>
      <c r="U848" s="106">
        <v>4.1475999999999997</v>
      </c>
      <c r="V848" s="107">
        <f>V847/U848</f>
        <v>38170.363583759281</v>
      </c>
      <c r="W848" s="108"/>
      <c r="X848" s="108"/>
      <c r="Y848" s="109"/>
    </row>
    <row r="849" spans="1:38" ht="15.75" thickTop="1" x14ac:dyDescent="0.25">
      <c r="A849" s="166" t="s">
        <v>102</v>
      </c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8"/>
      <c r="P849" s="115"/>
      <c r="U849" s="20"/>
    </row>
    <row r="850" spans="1:38" ht="18.75" x14ac:dyDescent="0.3">
      <c r="A850" s="169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1"/>
      <c r="P850" s="115"/>
      <c r="T850" s="110"/>
      <c r="U850" s="20"/>
    </row>
    <row r="851" spans="1:38" ht="15.75" x14ac:dyDescent="0.25">
      <c r="A851" s="169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1"/>
      <c r="P851" s="115"/>
      <c r="S851" s="111"/>
      <c r="T851" s="112"/>
      <c r="U851" s="20"/>
    </row>
    <row r="852" spans="1:38" ht="15.75" x14ac:dyDescent="0.25">
      <c r="A852" s="169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1"/>
      <c r="P852" s="115"/>
      <c r="S852" s="111"/>
      <c r="T852" s="113"/>
      <c r="U852" s="20"/>
    </row>
    <row r="853" spans="1:38" ht="15.75" x14ac:dyDescent="0.25">
      <c r="A853" s="169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1"/>
      <c r="P853" s="115"/>
      <c r="S853" s="111"/>
      <c r="T853" s="113"/>
      <c r="U853" s="20"/>
    </row>
    <row r="854" spans="1:38" ht="15.75" x14ac:dyDescent="0.25">
      <c r="A854" s="169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1"/>
      <c r="P854" s="115"/>
      <c r="S854" s="111"/>
      <c r="T854" s="113"/>
      <c r="U854" s="20"/>
    </row>
    <row r="855" spans="1:38" ht="15.75" x14ac:dyDescent="0.25">
      <c r="A855" s="169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1"/>
      <c r="P855" s="115"/>
      <c r="S855" s="111"/>
      <c r="T855" s="114"/>
      <c r="U855" s="20"/>
    </row>
    <row r="856" spans="1:38" x14ac:dyDescent="0.25">
      <c r="A856" s="169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1"/>
      <c r="P856" s="115"/>
      <c r="U856" s="20"/>
    </row>
    <row r="857" spans="1:38" ht="15.75" thickBot="1" x14ac:dyDescent="0.3">
      <c r="A857" s="172"/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4"/>
      <c r="P857" s="115"/>
      <c r="U857" s="20"/>
    </row>
    <row r="858" spans="1:38" ht="15.75" thickTop="1" x14ac:dyDescent="0.25">
      <c r="K858" s="20"/>
      <c r="U858" s="20"/>
    </row>
    <row r="861" spans="1:38" ht="26.25" x14ac:dyDescent="0.4">
      <c r="A861" s="23"/>
      <c r="B861" s="24" t="s">
        <v>128</v>
      </c>
      <c r="C861" s="25"/>
      <c r="D861" s="25"/>
      <c r="E861" s="25"/>
      <c r="F861" s="26"/>
      <c r="G861" s="25"/>
      <c r="H861" s="26"/>
      <c r="I861" s="27"/>
      <c r="J861" s="26"/>
      <c r="K861" s="27"/>
      <c r="L861" s="26"/>
      <c r="M861" s="27"/>
      <c r="N861" s="26"/>
      <c r="O861" s="25"/>
      <c r="P861" s="26"/>
      <c r="Q861" s="25"/>
      <c r="R861" s="26"/>
      <c r="S861" s="27"/>
      <c r="T861" s="26"/>
      <c r="U861" s="25"/>
      <c r="V861" s="26"/>
      <c r="W861" s="26"/>
      <c r="X861" s="27"/>
      <c r="Y861" s="26"/>
      <c r="Z861" s="26"/>
      <c r="AA861" s="27"/>
      <c r="AB861" s="25"/>
      <c r="AC861" s="25"/>
      <c r="AD861" s="25"/>
      <c r="AE861" s="25"/>
      <c r="AF861" s="25"/>
      <c r="AG861" s="27"/>
      <c r="AH861" s="25"/>
      <c r="AI861" s="25"/>
      <c r="AJ861" s="25"/>
      <c r="AK861" s="25"/>
      <c r="AL861" s="25"/>
    </row>
    <row r="862" spans="1:38" ht="15.75" thickBot="1" x14ac:dyDescent="0.3"/>
    <row r="863" spans="1:38" ht="52.5" customHeight="1" thickBot="1" x14ac:dyDescent="0.3">
      <c r="A863" s="146" t="s">
        <v>7</v>
      </c>
      <c r="B863" s="147"/>
      <c r="C863" s="150" t="s">
        <v>85</v>
      </c>
      <c r="D863" s="151"/>
      <c r="E863" s="152" t="s">
        <v>0</v>
      </c>
      <c r="F863" s="153"/>
      <c r="G863" s="154" t="s">
        <v>1</v>
      </c>
      <c r="H863" s="154"/>
      <c r="I863" s="154"/>
      <c r="J863" s="154"/>
      <c r="K863" s="154"/>
      <c r="L863" s="155"/>
      <c r="M863" s="156" t="s">
        <v>86</v>
      </c>
      <c r="N863" s="157"/>
      <c r="O863" s="157"/>
      <c r="P863" s="158"/>
      <c r="Q863" s="116" t="s">
        <v>87</v>
      </c>
      <c r="R863" s="159"/>
      <c r="S863" s="159"/>
      <c r="T863" s="159"/>
      <c r="U863" s="159"/>
      <c r="V863" s="117"/>
      <c r="W863" s="130" t="s">
        <v>88</v>
      </c>
      <c r="X863" s="131"/>
      <c r="Y863" s="122"/>
    </row>
    <row r="864" spans="1:38" ht="52.5" customHeight="1" thickBot="1" x14ac:dyDescent="0.3">
      <c r="A864" s="148"/>
      <c r="B864" s="149"/>
      <c r="C864" s="132" t="s">
        <v>89</v>
      </c>
      <c r="D864" s="134" t="s">
        <v>90</v>
      </c>
      <c r="E864" s="136" t="s">
        <v>10</v>
      </c>
      <c r="F864" s="136" t="s">
        <v>11</v>
      </c>
      <c r="G864" s="138" t="s">
        <v>12</v>
      </c>
      <c r="H864" s="140" t="s">
        <v>13</v>
      </c>
      <c r="I864" s="140" t="s">
        <v>14</v>
      </c>
      <c r="J864" s="142" t="s">
        <v>15</v>
      </c>
      <c r="K864" s="144" t="s">
        <v>2</v>
      </c>
      <c r="L864" s="145"/>
      <c r="M864" s="160" t="s">
        <v>91</v>
      </c>
      <c r="N864" s="161"/>
      <c r="O864" s="160" t="s">
        <v>92</v>
      </c>
      <c r="P864" s="161"/>
      <c r="Q864" s="162" t="s">
        <v>93</v>
      </c>
      <c r="R864" s="163"/>
      <c r="S864" s="159" t="s">
        <v>94</v>
      </c>
      <c r="T864" s="117"/>
      <c r="U864" s="116" t="s">
        <v>2</v>
      </c>
      <c r="V864" s="117"/>
      <c r="W864" s="118" t="s">
        <v>95</v>
      </c>
      <c r="X864" s="120" t="s">
        <v>96</v>
      </c>
      <c r="Y864" s="122" t="s">
        <v>97</v>
      </c>
    </row>
    <row r="865" spans="1:26" ht="139.5" customHeight="1" thickBot="1" x14ac:dyDescent="0.3">
      <c r="A865" s="148"/>
      <c r="B865" s="149"/>
      <c r="C865" s="133"/>
      <c r="D865" s="135"/>
      <c r="E865" s="137"/>
      <c r="F865" s="137"/>
      <c r="G865" s="139"/>
      <c r="H865" s="141"/>
      <c r="I865" s="141"/>
      <c r="J865" s="143"/>
      <c r="K865" s="28" t="s">
        <v>16</v>
      </c>
      <c r="L865" s="29" t="s">
        <v>17</v>
      </c>
      <c r="M865" s="30" t="s">
        <v>18</v>
      </c>
      <c r="N865" s="31" t="s">
        <v>19</v>
      </c>
      <c r="O865" s="30" t="s">
        <v>20</v>
      </c>
      <c r="P865" s="31" t="s">
        <v>21</v>
      </c>
      <c r="Q865" s="32" t="s">
        <v>12</v>
      </c>
      <c r="R865" s="33" t="s">
        <v>13</v>
      </c>
      <c r="S865" s="34" t="s">
        <v>22</v>
      </c>
      <c r="T865" s="35" t="s">
        <v>23</v>
      </c>
      <c r="U865" s="36" t="s">
        <v>24</v>
      </c>
      <c r="V865" s="37" t="s">
        <v>25</v>
      </c>
      <c r="W865" s="119"/>
      <c r="X865" s="121"/>
      <c r="Y865" s="123"/>
    </row>
    <row r="866" spans="1:26" ht="38.25" customHeight="1" thickBot="1" x14ac:dyDescent="0.3">
      <c r="A866" s="124">
        <v>1</v>
      </c>
      <c r="B866" s="125"/>
      <c r="C866" s="38">
        <v>2</v>
      </c>
      <c r="D866" s="39">
        <v>3</v>
      </c>
      <c r="E866" s="40">
        <v>4</v>
      </c>
      <c r="F866" s="41">
        <v>5</v>
      </c>
      <c r="G866" s="42">
        <v>6</v>
      </c>
      <c r="H866" s="43">
        <v>7</v>
      </c>
      <c r="I866" s="43">
        <v>8</v>
      </c>
      <c r="J866" s="43">
        <v>9</v>
      </c>
      <c r="K866" s="43">
        <v>10</v>
      </c>
      <c r="L866" s="43">
        <v>11</v>
      </c>
      <c r="M866" s="44">
        <v>12</v>
      </c>
      <c r="N866" s="44">
        <v>13</v>
      </c>
      <c r="O866" s="44">
        <v>14</v>
      </c>
      <c r="P866" s="44">
        <v>15</v>
      </c>
      <c r="Q866" s="45">
        <v>16</v>
      </c>
      <c r="R866" s="45">
        <v>17</v>
      </c>
      <c r="S866" s="45">
        <v>18</v>
      </c>
      <c r="T866" s="45">
        <v>19</v>
      </c>
      <c r="U866" s="45">
        <v>20</v>
      </c>
      <c r="V866" s="45">
        <v>21</v>
      </c>
      <c r="W866" s="46">
        <v>22</v>
      </c>
      <c r="X866" s="46">
        <v>23</v>
      </c>
      <c r="Y866" s="47">
        <v>24</v>
      </c>
    </row>
    <row r="867" spans="1:26" ht="108.75" customHeight="1" x14ac:dyDescent="0.25">
      <c r="A867" s="48">
        <v>1</v>
      </c>
      <c r="B867" s="49" t="s">
        <v>98</v>
      </c>
      <c r="C867" s="126">
        <f>L880</f>
        <v>145761.5</v>
      </c>
      <c r="D867" s="128">
        <f>C867-V880</f>
        <v>19717.659999999989</v>
      </c>
      <c r="E867" s="50"/>
      <c r="F867" s="51"/>
      <c r="G867" s="52"/>
      <c r="H867" s="53"/>
      <c r="I867" s="52"/>
      <c r="J867" s="54"/>
      <c r="K867" s="55">
        <f>G867+I867</f>
        <v>0</v>
      </c>
      <c r="L867" s="56">
        <f>H867+J867</f>
        <v>0</v>
      </c>
      <c r="M867" s="57"/>
      <c r="N867" s="58"/>
      <c r="O867" s="57"/>
      <c r="P867" s="58"/>
      <c r="Q867" s="59"/>
      <c r="R867" s="60"/>
      <c r="S867" s="59"/>
      <c r="T867" s="60"/>
      <c r="U867" s="55">
        <f>Q867+S867</f>
        <v>0</v>
      </c>
      <c r="V867" s="61">
        <f>R867+T867</f>
        <v>0</v>
      </c>
      <c r="W867" s="62">
        <f>IFERROR(R867/H867,0)</f>
        <v>0</v>
      </c>
      <c r="X867" s="63">
        <f>IFERROR((T867+P867)/J867,0)</f>
        <v>0</v>
      </c>
      <c r="Y867" s="64">
        <f>IFERROR((V867+P867)/L867,0)</f>
        <v>0</v>
      </c>
      <c r="Z867" s="65"/>
    </row>
    <row r="868" spans="1:26" ht="87" customHeight="1" x14ac:dyDescent="0.25">
      <c r="A868" s="66">
        <v>2</v>
      </c>
      <c r="B868" s="67" t="s">
        <v>44</v>
      </c>
      <c r="C868" s="126"/>
      <c r="D868" s="128"/>
      <c r="E868" s="68"/>
      <c r="F868" s="69"/>
      <c r="G868" s="70"/>
      <c r="H868" s="71"/>
      <c r="I868" s="70"/>
      <c r="J868" s="72"/>
      <c r="K868" s="55">
        <f t="shared" ref="K868:L879" si="156">G868+I868</f>
        <v>0</v>
      </c>
      <c r="L868" s="56">
        <f t="shared" si="156"/>
        <v>0</v>
      </c>
      <c r="M868" s="73"/>
      <c r="N868" s="74"/>
      <c r="O868" s="73"/>
      <c r="P868" s="74"/>
      <c r="Q868" s="75"/>
      <c r="R868" s="76"/>
      <c r="S868" s="75"/>
      <c r="T868" s="76"/>
      <c r="U868" s="55">
        <f t="shared" ref="U868:V879" si="157">Q868+S868</f>
        <v>0</v>
      </c>
      <c r="V868" s="61">
        <f>R868+T868</f>
        <v>0</v>
      </c>
      <c r="W868" s="62">
        <f t="shared" ref="W868:W879" si="158">IFERROR(R868/H868,0)</f>
        <v>0</v>
      </c>
      <c r="X868" s="63">
        <f t="shared" ref="X868:X880" si="159">IFERROR((T868+P868)/J868,0)</f>
        <v>0</v>
      </c>
      <c r="Y868" s="64">
        <f t="shared" ref="Y868:Y880" si="160">IFERROR((V868+P868)/L868,0)</f>
        <v>0</v>
      </c>
      <c r="Z868" s="65"/>
    </row>
    <row r="869" spans="1:26" ht="85.5" customHeight="1" x14ac:dyDescent="0.25">
      <c r="A869" s="66">
        <v>3</v>
      </c>
      <c r="B869" s="67" t="s">
        <v>35</v>
      </c>
      <c r="C869" s="126"/>
      <c r="D869" s="128"/>
      <c r="E869" s="68"/>
      <c r="F869" s="69"/>
      <c r="G869" s="70"/>
      <c r="H869" s="71"/>
      <c r="I869" s="70"/>
      <c r="J869" s="72"/>
      <c r="K869" s="55">
        <f t="shared" si="156"/>
        <v>0</v>
      </c>
      <c r="L869" s="56">
        <f t="shared" si="156"/>
        <v>0</v>
      </c>
      <c r="M869" s="73"/>
      <c r="N869" s="74"/>
      <c r="O869" s="73"/>
      <c r="P869" s="74"/>
      <c r="Q869" s="75"/>
      <c r="R869" s="76"/>
      <c r="S869" s="75"/>
      <c r="T869" s="76"/>
      <c r="U869" s="55">
        <f t="shared" si="157"/>
        <v>0</v>
      </c>
      <c r="V869" s="61">
        <f t="shared" si="157"/>
        <v>0</v>
      </c>
      <c r="W869" s="62">
        <f t="shared" si="158"/>
        <v>0</v>
      </c>
      <c r="X869" s="63">
        <f t="shared" si="159"/>
        <v>0</v>
      </c>
      <c r="Y869" s="64">
        <f t="shared" si="160"/>
        <v>0</v>
      </c>
      <c r="Z869" s="65"/>
    </row>
    <row r="870" spans="1:26" ht="137.25" customHeight="1" x14ac:dyDescent="0.25">
      <c r="A870" s="66">
        <v>4</v>
      </c>
      <c r="B870" s="67" t="s">
        <v>37</v>
      </c>
      <c r="C870" s="126"/>
      <c r="D870" s="128"/>
      <c r="E870" s="68"/>
      <c r="F870" s="69"/>
      <c r="G870" s="70"/>
      <c r="H870" s="71"/>
      <c r="I870" s="70"/>
      <c r="J870" s="72"/>
      <c r="K870" s="55">
        <f t="shared" si="156"/>
        <v>0</v>
      </c>
      <c r="L870" s="56">
        <f t="shared" si="156"/>
        <v>0</v>
      </c>
      <c r="M870" s="73"/>
      <c r="N870" s="74"/>
      <c r="O870" s="73"/>
      <c r="P870" s="74"/>
      <c r="Q870" s="75"/>
      <c r="R870" s="76"/>
      <c r="S870" s="75"/>
      <c r="T870" s="76"/>
      <c r="U870" s="55">
        <f t="shared" si="157"/>
        <v>0</v>
      </c>
      <c r="V870" s="61">
        <f t="shared" si="157"/>
        <v>0</v>
      </c>
      <c r="W870" s="62">
        <f t="shared" si="158"/>
        <v>0</v>
      </c>
      <c r="X870" s="63">
        <f t="shared" si="159"/>
        <v>0</v>
      </c>
      <c r="Y870" s="64">
        <f t="shared" si="160"/>
        <v>0</v>
      </c>
      <c r="Z870" s="65"/>
    </row>
    <row r="871" spans="1:26" ht="171.75" customHeight="1" x14ac:dyDescent="0.25">
      <c r="A871" s="66">
        <v>5</v>
      </c>
      <c r="B871" s="67" t="s">
        <v>63</v>
      </c>
      <c r="C871" s="126"/>
      <c r="D871" s="128"/>
      <c r="E871" s="68">
        <v>2</v>
      </c>
      <c r="F871" s="69">
        <v>90444.5</v>
      </c>
      <c r="G871" s="70">
        <v>1</v>
      </c>
      <c r="H871" s="71">
        <v>40161.5</v>
      </c>
      <c r="I871" s="70">
        <v>9</v>
      </c>
      <c r="J871" s="72">
        <v>105600</v>
      </c>
      <c r="K871" s="55">
        <f t="shared" si="156"/>
        <v>10</v>
      </c>
      <c r="L871" s="56">
        <f t="shared" si="156"/>
        <v>145761.5</v>
      </c>
      <c r="M871" s="73">
        <v>0</v>
      </c>
      <c r="N871" s="74">
        <v>0</v>
      </c>
      <c r="O871" s="73">
        <v>0</v>
      </c>
      <c r="P871" s="74">
        <v>0</v>
      </c>
      <c r="Q871" s="75">
        <v>1</v>
      </c>
      <c r="R871" s="76">
        <v>38834.699999999997</v>
      </c>
      <c r="S871" s="75">
        <v>9</v>
      </c>
      <c r="T871" s="76">
        <v>87209.140000000014</v>
      </c>
      <c r="U871" s="55">
        <f t="shared" si="157"/>
        <v>10</v>
      </c>
      <c r="V871" s="61">
        <f t="shared" si="157"/>
        <v>126043.84000000001</v>
      </c>
      <c r="W871" s="62">
        <f t="shared" si="158"/>
        <v>0.9669633853317231</v>
      </c>
      <c r="X871" s="63">
        <f t="shared" si="159"/>
        <v>0.82584412878787894</v>
      </c>
      <c r="Y871" s="64">
        <f t="shared" si="160"/>
        <v>0.8647265567382334</v>
      </c>
      <c r="Z871" s="65"/>
    </row>
    <row r="872" spans="1:26" ht="116.25" customHeight="1" x14ac:dyDescent="0.25">
      <c r="A872" s="66">
        <v>6</v>
      </c>
      <c r="B872" s="67" t="s">
        <v>26</v>
      </c>
      <c r="C872" s="126"/>
      <c r="D872" s="128"/>
      <c r="E872" s="68"/>
      <c r="F872" s="69"/>
      <c r="G872" s="70"/>
      <c r="H872" s="71"/>
      <c r="I872" s="70"/>
      <c r="J872" s="72"/>
      <c r="K872" s="55">
        <f t="shared" si="156"/>
        <v>0</v>
      </c>
      <c r="L872" s="56">
        <f t="shared" si="156"/>
        <v>0</v>
      </c>
      <c r="M872" s="73"/>
      <c r="N872" s="74"/>
      <c r="O872" s="73"/>
      <c r="P872" s="74"/>
      <c r="Q872" s="75"/>
      <c r="R872" s="76"/>
      <c r="S872" s="75"/>
      <c r="T872" s="76"/>
      <c r="U872" s="55">
        <f t="shared" si="157"/>
        <v>0</v>
      </c>
      <c r="V872" s="61">
        <f t="shared" si="157"/>
        <v>0</v>
      </c>
      <c r="W872" s="62">
        <f t="shared" si="158"/>
        <v>0</v>
      </c>
      <c r="X872" s="63">
        <f t="shared" si="159"/>
        <v>0</v>
      </c>
      <c r="Y872" s="64">
        <f t="shared" si="160"/>
        <v>0</v>
      </c>
      <c r="Z872" s="65"/>
    </row>
    <row r="873" spans="1:26" ht="65.25" customHeight="1" x14ac:dyDescent="0.25">
      <c r="A873" s="66">
        <v>7</v>
      </c>
      <c r="B873" s="67" t="s">
        <v>46</v>
      </c>
      <c r="C873" s="126"/>
      <c r="D873" s="128"/>
      <c r="E873" s="68"/>
      <c r="F873" s="69"/>
      <c r="G873" s="70"/>
      <c r="H873" s="71"/>
      <c r="I873" s="70"/>
      <c r="J873" s="72"/>
      <c r="K873" s="55">
        <f t="shared" si="156"/>
        <v>0</v>
      </c>
      <c r="L873" s="56">
        <f t="shared" si="156"/>
        <v>0</v>
      </c>
      <c r="M873" s="73"/>
      <c r="N873" s="74"/>
      <c r="O873" s="73"/>
      <c r="P873" s="74"/>
      <c r="Q873" s="75"/>
      <c r="R873" s="76"/>
      <c r="S873" s="75"/>
      <c r="T873" s="76"/>
      <c r="U873" s="55">
        <f t="shared" si="157"/>
        <v>0</v>
      </c>
      <c r="V873" s="61">
        <f t="shared" si="157"/>
        <v>0</v>
      </c>
      <c r="W873" s="62">
        <f t="shared" si="158"/>
        <v>0</v>
      </c>
      <c r="X873" s="63">
        <f t="shared" si="159"/>
        <v>0</v>
      </c>
      <c r="Y873" s="64">
        <f t="shared" si="160"/>
        <v>0</v>
      </c>
      <c r="Z873" s="65"/>
    </row>
    <row r="874" spans="1:26" ht="59.25" customHeight="1" x14ac:dyDescent="0.25">
      <c r="A874" s="66">
        <v>8</v>
      </c>
      <c r="B874" s="67" t="s">
        <v>99</v>
      </c>
      <c r="C874" s="126"/>
      <c r="D874" s="128"/>
      <c r="E874" s="68"/>
      <c r="F874" s="69"/>
      <c r="G874" s="70"/>
      <c r="H874" s="71"/>
      <c r="I874" s="70"/>
      <c r="J874" s="72"/>
      <c r="K874" s="55">
        <f t="shared" si="156"/>
        <v>0</v>
      </c>
      <c r="L874" s="56">
        <f t="shared" si="156"/>
        <v>0</v>
      </c>
      <c r="M874" s="73"/>
      <c r="N874" s="74"/>
      <c r="O874" s="73"/>
      <c r="P874" s="74"/>
      <c r="Q874" s="75"/>
      <c r="R874" s="76"/>
      <c r="S874" s="75"/>
      <c r="T874" s="76"/>
      <c r="U874" s="55">
        <f t="shared" si="157"/>
        <v>0</v>
      </c>
      <c r="V874" s="61">
        <f t="shared" si="157"/>
        <v>0</v>
      </c>
      <c r="W874" s="62">
        <f t="shared" si="158"/>
        <v>0</v>
      </c>
      <c r="X874" s="63">
        <f t="shared" si="159"/>
        <v>0</v>
      </c>
      <c r="Y874" s="64">
        <f t="shared" si="160"/>
        <v>0</v>
      </c>
      <c r="Z874" s="65"/>
    </row>
    <row r="875" spans="1:26" ht="71.25" customHeight="1" x14ac:dyDescent="0.25">
      <c r="A875" s="66">
        <v>9</v>
      </c>
      <c r="B875" s="67" t="s">
        <v>29</v>
      </c>
      <c r="C875" s="126"/>
      <c r="D875" s="128"/>
      <c r="E875" s="68"/>
      <c r="F875" s="69"/>
      <c r="G875" s="70"/>
      <c r="H875" s="71"/>
      <c r="I875" s="70"/>
      <c r="J875" s="72"/>
      <c r="K875" s="55">
        <f t="shared" si="156"/>
        <v>0</v>
      </c>
      <c r="L875" s="56">
        <f t="shared" si="156"/>
        <v>0</v>
      </c>
      <c r="M875" s="73"/>
      <c r="N875" s="74"/>
      <c r="O875" s="73"/>
      <c r="P875" s="74"/>
      <c r="Q875" s="75"/>
      <c r="R875" s="76"/>
      <c r="S875" s="75"/>
      <c r="T875" s="76"/>
      <c r="U875" s="55">
        <f t="shared" si="157"/>
        <v>0</v>
      </c>
      <c r="V875" s="61">
        <f t="shared" si="157"/>
        <v>0</v>
      </c>
      <c r="W875" s="62">
        <f t="shared" si="158"/>
        <v>0</v>
      </c>
      <c r="X875" s="63">
        <f t="shared" si="159"/>
        <v>0</v>
      </c>
      <c r="Y875" s="64">
        <f t="shared" si="160"/>
        <v>0</v>
      </c>
      <c r="Z875" s="65"/>
    </row>
    <row r="876" spans="1:26" ht="92.25" customHeight="1" x14ac:dyDescent="0.25">
      <c r="A876" s="66">
        <v>10</v>
      </c>
      <c r="B876" s="67" t="s">
        <v>30</v>
      </c>
      <c r="C876" s="126"/>
      <c r="D876" s="128"/>
      <c r="E876" s="68"/>
      <c r="F876" s="69"/>
      <c r="G876" s="70"/>
      <c r="H876" s="71"/>
      <c r="I876" s="70"/>
      <c r="J876" s="72"/>
      <c r="K876" s="55">
        <f t="shared" si="156"/>
        <v>0</v>
      </c>
      <c r="L876" s="56">
        <f t="shared" si="156"/>
        <v>0</v>
      </c>
      <c r="M876" s="73"/>
      <c r="N876" s="74"/>
      <c r="O876" s="73"/>
      <c r="P876" s="74"/>
      <c r="Q876" s="75"/>
      <c r="R876" s="76"/>
      <c r="S876" s="75"/>
      <c r="T876" s="76"/>
      <c r="U876" s="55">
        <f t="shared" si="157"/>
        <v>0</v>
      </c>
      <c r="V876" s="61">
        <f t="shared" si="157"/>
        <v>0</v>
      </c>
      <c r="W876" s="62">
        <f t="shared" si="158"/>
        <v>0</v>
      </c>
      <c r="X876" s="63">
        <f t="shared" si="159"/>
        <v>0</v>
      </c>
      <c r="Y876" s="64">
        <f t="shared" si="160"/>
        <v>0</v>
      </c>
      <c r="Z876" s="65"/>
    </row>
    <row r="877" spans="1:26" ht="153.75" customHeight="1" x14ac:dyDescent="0.25">
      <c r="A877" s="66">
        <v>11</v>
      </c>
      <c r="B877" s="67" t="s">
        <v>31</v>
      </c>
      <c r="C877" s="126"/>
      <c r="D877" s="128"/>
      <c r="E877" s="68"/>
      <c r="F877" s="69"/>
      <c r="G877" s="70"/>
      <c r="H877" s="71"/>
      <c r="I877" s="70"/>
      <c r="J877" s="72"/>
      <c r="K877" s="55">
        <f t="shared" si="156"/>
        <v>0</v>
      </c>
      <c r="L877" s="56">
        <f t="shared" si="156"/>
        <v>0</v>
      </c>
      <c r="M877" s="73"/>
      <c r="N877" s="74"/>
      <c r="O877" s="73"/>
      <c r="P877" s="74"/>
      <c r="Q877" s="75"/>
      <c r="R877" s="76"/>
      <c r="S877" s="75"/>
      <c r="T877" s="76"/>
      <c r="U877" s="55">
        <f t="shared" si="157"/>
        <v>0</v>
      </c>
      <c r="V877" s="61">
        <f t="shared" si="157"/>
        <v>0</v>
      </c>
      <c r="W877" s="62">
        <f t="shared" si="158"/>
        <v>0</v>
      </c>
      <c r="X877" s="63">
        <f t="shared" si="159"/>
        <v>0</v>
      </c>
      <c r="Y877" s="64">
        <f t="shared" si="160"/>
        <v>0</v>
      </c>
      <c r="Z877" s="65"/>
    </row>
    <row r="878" spans="1:26" ht="87" customHeight="1" x14ac:dyDescent="0.25">
      <c r="A878" s="66">
        <v>12</v>
      </c>
      <c r="B878" s="67" t="s">
        <v>40</v>
      </c>
      <c r="C878" s="126"/>
      <c r="D878" s="128"/>
      <c r="E878" s="68"/>
      <c r="F878" s="69"/>
      <c r="G878" s="70"/>
      <c r="H878" s="71"/>
      <c r="I878" s="70"/>
      <c r="J878" s="72"/>
      <c r="K878" s="55">
        <f t="shared" si="156"/>
        <v>0</v>
      </c>
      <c r="L878" s="56">
        <f t="shared" si="156"/>
        <v>0</v>
      </c>
      <c r="M878" s="73"/>
      <c r="N878" s="74"/>
      <c r="O878" s="73"/>
      <c r="P878" s="74"/>
      <c r="Q878" s="75"/>
      <c r="R878" s="76"/>
      <c r="S878" s="75"/>
      <c r="T878" s="76"/>
      <c r="U878" s="55">
        <f t="shared" si="157"/>
        <v>0</v>
      </c>
      <c r="V878" s="61">
        <f t="shared" si="157"/>
        <v>0</v>
      </c>
      <c r="W878" s="62">
        <f t="shared" si="158"/>
        <v>0</v>
      </c>
      <c r="X878" s="63">
        <f t="shared" si="159"/>
        <v>0</v>
      </c>
      <c r="Y878" s="64">
        <f t="shared" si="160"/>
        <v>0</v>
      </c>
      <c r="Z878" s="65"/>
    </row>
    <row r="879" spans="1:26" ht="62.25" customHeight="1" thickBot="1" x14ac:dyDescent="0.3">
      <c r="A879" s="77">
        <v>13</v>
      </c>
      <c r="B879" s="78" t="s">
        <v>32</v>
      </c>
      <c r="C879" s="127"/>
      <c r="D879" s="129"/>
      <c r="E879" s="79"/>
      <c r="F879" s="80"/>
      <c r="G879" s="81"/>
      <c r="H879" s="82"/>
      <c r="I879" s="81"/>
      <c r="J879" s="83"/>
      <c r="K879" s="84">
        <f t="shared" si="156"/>
        <v>0</v>
      </c>
      <c r="L879" s="85">
        <f t="shared" si="156"/>
        <v>0</v>
      </c>
      <c r="M879" s="86"/>
      <c r="N879" s="87"/>
      <c r="O879" s="86"/>
      <c r="P879" s="87"/>
      <c r="Q879" s="88"/>
      <c r="R879" s="89"/>
      <c r="S879" s="88"/>
      <c r="T879" s="89"/>
      <c r="U879" s="55">
        <f t="shared" si="157"/>
        <v>0</v>
      </c>
      <c r="V879" s="61">
        <f t="shared" si="157"/>
        <v>0</v>
      </c>
      <c r="W879" s="62">
        <f t="shared" si="158"/>
        <v>0</v>
      </c>
      <c r="X879" s="63">
        <f t="shared" si="159"/>
        <v>0</v>
      </c>
      <c r="Y879" s="64">
        <f t="shared" si="160"/>
        <v>0</v>
      </c>
      <c r="Z879" s="65"/>
    </row>
    <row r="880" spans="1:26" ht="29.25" customHeight="1" thickBot="1" x14ac:dyDescent="0.3">
      <c r="A880" s="164" t="s">
        <v>100</v>
      </c>
      <c r="B880" s="165"/>
      <c r="C880" s="90">
        <f>C867</f>
        <v>145761.5</v>
      </c>
      <c r="D880" s="90">
        <f>D867</f>
        <v>19717.659999999989</v>
      </c>
      <c r="E880" s="91">
        <f>SUM(E867:E879)</f>
        <v>2</v>
      </c>
      <c r="F880" s="92">
        <f>SUM(F867:F879)</f>
        <v>90444.5</v>
      </c>
      <c r="G880" s="91">
        <f>SUM(G867:G879)</f>
        <v>1</v>
      </c>
      <c r="H880" s="92">
        <f>SUM(H867:H879)</f>
        <v>40161.5</v>
      </c>
      <c r="I880" s="91">
        <f t="shared" ref="I880:V880" si="161">SUM(I867:I879)</f>
        <v>9</v>
      </c>
      <c r="J880" s="92">
        <f t="shared" si="161"/>
        <v>105600</v>
      </c>
      <c r="K880" s="91">
        <f t="shared" si="161"/>
        <v>10</v>
      </c>
      <c r="L880" s="92">
        <f t="shared" si="161"/>
        <v>145761.5</v>
      </c>
      <c r="M880" s="91">
        <f t="shared" si="161"/>
        <v>0</v>
      </c>
      <c r="N880" s="93">
        <f t="shared" si="161"/>
        <v>0</v>
      </c>
      <c r="O880" s="94">
        <f t="shared" si="161"/>
        <v>0</v>
      </c>
      <c r="P880" s="95">
        <f t="shared" si="161"/>
        <v>0</v>
      </c>
      <c r="Q880" s="94">
        <f t="shared" si="161"/>
        <v>1</v>
      </c>
      <c r="R880" s="96">
        <f t="shared" si="161"/>
        <v>38834.699999999997</v>
      </c>
      <c r="S880" s="94">
        <f t="shared" si="161"/>
        <v>9</v>
      </c>
      <c r="T880" s="96">
        <f t="shared" si="161"/>
        <v>87209.140000000014</v>
      </c>
      <c r="U880" s="94">
        <f t="shared" si="161"/>
        <v>10</v>
      </c>
      <c r="V880" s="96">
        <f t="shared" si="161"/>
        <v>126043.84000000001</v>
      </c>
      <c r="W880" s="97">
        <f>IFERROR(R880/H880,0)</f>
        <v>0.9669633853317231</v>
      </c>
      <c r="X880" s="98">
        <f t="shared" si="159"/>
        <v>0.82584412878787894</v>
      </c>
      <c r="Y880" s="98">
        <f t="shared" si="160"/>
        <v>0.8647265567382334</v>
      </c>
    </row>
    <row r="881" spans="1:38" ht="29.25" customHeight="1" thickBot="1" x14ac:dyDescent="0.45">
      <c r="A881" s="99"/>
      <c r="B881" s="99"/>
      <c r="C881" s="100"/>
      <c r="D881" s="100"/>
      <c r="E881" s="101"/>
      <c r="F881" s="100"/>
      <c r="G881" s="101"/>
      <c r="H881" s="102"/>
      <c r="I881" s="103"/>
      <c r="J881" s="102"/>
      <c r="K881" s="104"/>
      <c r="L881" s="102"/>
      <c r="M881" s="103"/>
      <c r="N881" s="102"/>
      <c r="O881" s="103"/>
      <c r="P881" s="102"/>
      <c r="Q881" s="103"/>
      <c r="R881" s="102"/>
      <c r="S881" s="103"/>
      <c r="T881" s="105" t="s">
        <v>101</v>
      </c>
      <c r="U881" s="106">
        <v>4.1475999999999997</v>
      </c>
      <c r="V881" s="107">
        <f>V880/U881</f>
        <v>30389.584337930373</v>
      </c>
      <c r="W881" s="108"/>
      <c r="X881" s="108"/>
      <c r="Y881" s="109"/>
    </row>
    <row r="882" spans="1:38" ht="15.75" thickTop="1" x14ac:dyDescent="0.25">
      <c r="A882" s="166" t="s">
        <v>102</v>
      </c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8"/>
      <c r="P882" s="115"/>
      <c r="U882" s="20"/>
    </row>
    <row r="883" spans="1:38" ht="18.75" x14ac:dyDescent="0.3">
      <c r="A883" s="169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1"/>
      <c r="P883" s="115"/>
      <c r="T883" s="110"/>
      <c r="U883" s="20"/>
    </row>
    <row r="884" spans="1:38" ht="15.75" x14ac:dyDescent="0.25">
      <c r="A884" s="169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1"/>
      <c r="P884" s="115"/>
      <c r="S884" s="111"/>
      <c r="T884" s="112"/>
      <c r="U884" s="20"/>
    </row>
    <row r="885" spans="1:38" ht="15.75" x14ac:dyDescent="0.25">
      <c r="A885" s="169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1"/>
      <c r="P885" s="115"/>
      <c r="S885" s="111"/>
      <c r="T885" s="113"/>
      <c r="U885" s="20"/>
    </row>
    <row r="886" spans="1:38" ht="15.75" x14ac:dyDescent="0.25">
      <c r="A886" s="169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1"/>
      <c r="P886" s="115"/>
      <c r="S886" s="111"/>
      <c r="T886" s="113"/>
      <c r="U886" s="20"/>
    </row>
    <row r="887" spans="1:38" ht="15.75" x14ac:dyDescent="0.25">
      <c r="A887" s="169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1"/>
      <c r="P887" s="115"/>
      <c r="S887" s="111"/>
      <c r="T887" s="113"/>
      <c r="U887" s="20"/>
    </row>
    <row r="888" spans="1:38" ht="15.75" x14ac:dyDescent="0.25">
      <c r="A888" s="169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1"/>
      <c r="P888" s="115"/>
      <c r="S888" s="111"/>
      <c r="T888" s="114"/>
      <c r="U888" s="20"/>
    </row>
    <row r="889" spans="1:38" x14ac:dyDescent="0.25">
      <c r="A889" s="169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1"/>
      <c r="P889" s="115"/>
      <c r="U889" s="20"/>
    </row>
    <row r="890" spans="1:38" ht="15.75" thickBot="1" x14ac:dyDescent="0.3">
      <c r="A890" s="172"/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4"/>
      <c r="P890" s="115"/>
      <c r="U890" s="20"/>
    </row>
    <row r="891" spans="1:38" ht="15.75" thickTop="1" x14ac:dyDescent="0.25">
      <c r="K891" s="20"/>
      <c r="U891" s="20"/>
    </row>
    <row r="894" spans="1:38" ht="26.25" x14ac:dyDescent="0.4">
      <c r="A894" s="23"/>
      <c r="B894" s="24" t="s">
        <v>129</v>
      </c>
      <c r="C894" s="25"/>
      <c r="D894" s="25"/>
      <c r="E894" s="25"/>
      <c r="F894" s="26"/>
      <c r="G894" s="25"/>
      <c r="H894" s="26"/>
      <c r="I894" s="27"/>
      <c r="J894" s="26"/>
      <c r="K894" s="27"/>
      <c r="L894" s="26"/>
      <c r="M894" s="27"/>
      <c r="N894" s="26"/>
      <c r="O894" s="25"/>
      <c r="P894" s="26"/>
      <c r="Q894" s="25"/>
      <c r="R894" s="26"/>
      <c r="S894" s="27"/>
      <c r="T894" s="26"/>
      <c r="U894" s="25"/>
      <c r="V894" s="26"/>
      <c r="W894" s="26"/>
      <c r="X894" s="27"/>
      <c r="Y894" s="26"/>
      <c r="Z894" s="26"/>
      <c r="AA894" s="27"/>
      <c r="AB894" s="25"/>
      <c r="AC894" s="25"/>
      <c r="AD894" s="25"/>
      <c r="AE894" s="25"/>
      <c r="AF894" s="25"/>
      <c r="AG894" s="27"/>
      <c r="AH894" s="25"/>
      <c r="AI894" s="25"/>
      <c r="AJ894" s="25"/>
      <c r="AK894" s="25"/>
      <c r="AL894" s="25"/>
    </row>
    <row r="895" spans="1:38" ht="15.75" thickBot="1" x14ac:dyDescent="0.3"/>
    <row r="896" spans="1:38" ht="52.5" customHeight="1" thickBot="1" x14ac:dyDescent="0.3">
      <c r="A896" s="146" t="s">
        <v>7</v>
      </c>
      <c r="B896" s="147"/>
      <c r="C896" s="150" t="s">
        <v>85</v>
      </c>
      <c r="D896" s="151"/>
      <c r="E896" s="152" t="s">
        <v>0</v>
      </c>
      <c r="F896" s="153"/>
      <c r="G896" s="154" t="s">
        <v>1</v>
      </c>
      <c r="H896" s="154"/>
      <c r="I896" s="154"/>
      <c r="J896" s="154"/>
      <c r="K896" s="154"/>
      <c r="L896" s="155"/>
      <c r="M896" s="156" t="s">
        <v>86</v>
      </c>
      <c r="N896" s="157"/>
      <c r="O896" s="157"/>
      <c r="P896" s="158"/>
      <c r="Q896" s="116" t="s">
        <v>87</v>
      </c>
      <c r="R896" s="159"/>
      <c r="S896" s="159"/>
      <c r="T896" s="159"/>
      <c r="U896" s="159"/>
      <c r="V896" s="117"/>
      <c r="W896" s="130" t="s">
        <v>88</v>
      </c>
      <c r="X896" s="131"/>
      <c r="Y896" s="122"/>
    </row>
    <row r="897" spans="1:26" ht="52.5" customHeight="1" thickBot="1" x14ac:dyDescent="0.3">
      <c r="A897" s="148"/>
      <c r="B897" s="149"/>
      <c r="C897" s="132" t="s">
        <v>89</v>
      </c>
      <c r="D897" s="134" t="s">
        <v>90</v>
      </c>
      <c r="E897" s="136" t="s">
        <v>10</v>
      </c>
      <c r="F897" s="136" t="s">
        <v>11</v>
      </c>
      <c r="G897" s="138" t="s">
        <v>12</v>
      </c>
      <c r="H897" s="140" t="s">
        <v>13</v>
      </c>
      <c r="I897" s="140" t="s">
        <v>14</v>
      </c>
      <c r="J897" s="142" t="s">
        <v>15</v>
      </c>
      <c r="K897" s="144" t="s">
        <v>2</v>
      </c>
      <c r="L897" s="145"/>
      <c r="M897" s="160" t="s">
        <v>91</v>
      </c>
      <c r="N897" s="161"/>
      <c r="O897" s="160" t="s">
        <v>92</v>
      </c>
      <c r="P897" s="161"/>
      <c r="Q897" s="162" t="s">
        <v>93</v>
      </c>
      <c r="R897" s="163"/>
      <c r="S897" s="159" t="s">
        <v>94</v>
      </c>
      <c r="T897" s="117"/>
      <c r="U897" s="116" t="s">
        <v>2</v>
      </c>
      <c r="V897" s="117"/>
      <c r="W897" s="118" t="s">
        <v>95</v>
      </c>
      <c r="X897" s="120" t="s">
        <v>96</v>
      </c>
      <c r="Y897" s="122" t="s">
        <v>97</v>
      </c>
    </row>
    <row r="898" spans="1:26" ht="139.5" customHeight="1" thickBot="1" x14ac:dyDescent="0.3">
      <c r="A898" s="148"/>
      <c r="B898" s="149"/>
      <c r="C898" s="133"/>
      <c r="D898" s="135"/>
      <c r="E898" s="137"/>
      <c r="F898" s="137"/>
      <c r="G898" s="139"/>
      <c r="H898" s="141"/>
      <c r="I898" s="141"/>
      <c r="J898" s="143"/>
      <c r="K898" s="28" t="s">
        <v>16</v>
      </c>
      <c r="L898" s="29" t="s">
        <v>17</v>
      </c>
      <c r="M898" s="30" t="s">
        <v>18</v>
      </c>
      <c r="N898" s="31" t="s">
        <v>19</v>
      </c>
      <c r="O898" s="30" t="s">
        <v>20</v>
      </c>
      <c r="P898" s="31" t="s">
        <v>21</v>
      </c>
      <c r="Q898" s="32" t="s">
        <v>12</v>
      </c>
      <c r="R898" s="33" t="s">
        <v>13</v>
      </c>
      <c r="S898" s="34" t="s">
        <v>22</v>
      </c>
      <c r="T898" s="35" t="s">
        <v>23</v>
      </c>
      <c r="U898" s="36" t="s">
        <v>24</v>
      </c>
      <c r="V898" s="37" t="s">
        <v>25</v>
      </c>
      <c r="W898" s="119"/>
      <c r="X898" s="121"/>
      <c r="Y898" s="123"/>
    </row>
    <row r="899" spans="1:26" ht="38.25" customHeight="1" thickBot="1" x14ac:dyDescent="0.3">
      <c r="A899" s="124">
        <v>1</v>
      </c>
      <c r="B899" s="125"/>
      <c r="C899" s="38">
        <v>2</v>
      </c>
      <c r="D899" s="39">
        <v>3</v>
      </c>
      <c r="E899" s="40">
        <v>4</v>
      </c>
      <c r="F899" s="41">
        <v>5</v>
      </c>
      <c r="G899" s="42">
        <v>6</v>
      </c>
      <c r="H899" s="43">
        <v>7</v>
      </c>
      <c r="I899" s="43">
        <v>8</v>
      </c>
      <c r="J899" s="43">
        <v>9</v>
      </c>
      <c r="K899" s="43">
        <v>10</v>
      </c>
      <c r="L899" s="43">
        <v>11</v>
      </c>
      <c r="M899" s="44">
        <v>12</v>
      </c>
      <c r="N899" s="44">
        <v>13</v>
      </c>
      <c r="O899" s="44">
        <v>14</v>
      </c>
      <c r="P899" s="44">
        <v>15</v>
      </c>
      <c r="Q899" s="45">
        <v>16</v>
      </c>
      <c r="R899" s="45">
        <v>17</v>
      </c>
      <c r="S899" s="45">
        <v>18</v>
      </c>
      <c r="T899" s="45">
        <v>19</v>
      </c>
      <c r="U899" s="45">
        <v>20</v>
      </c>
      <c r="V899" s="45">
        <v>21</v>
      </c>
      <c r="W899" s="46">
        <v>22</v>
      </c>
      <c r="X899" s="46">
        <v>23</v>
      </c>
      <c r="Y899" s="47">
        <v>24</v>
      </c>
    </row>
    <row r="900" spans="1:26" ht="108.75" customHeight="1" x14ac:dyDescent="0.25">
      <c r="A900" s="48">
        <v>1</v>
      </c>
      <c r="B900" s="49" t="s">
        <v>98</v>
      </c>
      <c r="C900" s="126">
        <f>L913</f>
        <v>153316</v>
      </c>
      <c r="D900" s="128">
        <f>C900-V913</f>
        <v>9652.1000000000058</v>
      </c>
      <c r="E900" s="50"/>
      <c r="F900" s="51"/>
      <c r="G900" s="52"/>
      <c r="H900" s="53"/>
      <c r="I900" s="52"/>
      <c r="J900" s="54"/>
      <c r="K900" s="55">
        <f>G900+I900</f>
        <v>0</v>
      </c>
      <c r="L900" s="56">
        <f>H900+J900</f>
        <v>0</v>
      </c>
      <c r="M900" s="57"/>
      <c r="N900" s="58"/>
      <c r="O900" s="57"/>
      <c r="P900" s="58"/>
      <c r="Q900" s="59"/>
      <c r="R900" s="60"/>
      <c r="S900" s="59"/>
      <c r="T900" s="60"/>
      <c r="U900" s="55">
        <f>Q900+S900</f>
        <v>0</v>
      </c>
      <c r="V900" s="61">
        <f>R900+T900</f>
        <v>0</v>
      </c>
      <c r="W900" s="62">
        <f>IFERROR(R900/H900,0)</f>
        <v>0</v>
      </c>
      <c r="X900" s="63">
        <f>IFERROR((T900+P900)/J900,0)</f>
        <v>0</v>
      </c>
      <c r="Y900" s="64">
        <f>IFERROR((V900+P900)/L900,0)</f>
        <v>0</v>
      </c>
      <c r="Z900" s="65"/>
    </row>
    <row r="901" spans="1:26" ht="87" customHeight="1" x14ac:dyDescent="0.25">
      <c r="A901" s="66">
        <v>2</v>
      </c>
      <c r="B901" s="67" t="s">
        <v>44</v>
      </c>
      <c r="C901" s="126"/>
      <c r="D901" s="128"/>
      <c r="E901" s="68">
        <v>0</v>
      </c>
      <c r="F901" s="69">
        <v>0</v>
      </c>
      <c r="G901" s="70">
        <v>0</v>
      </c>
      <c r="H901" s="71">
        <v>0</v>
      </c>
      <c r="I901" s="70">
        <v>2</v>
      </c>
      <c r="J901" s="72">
        <v>92500</v>
      </c>
      <c r="K901" s="55">
        <f t="shared" ref="K901:L912" si="162">G901+I901</f>
        <v>2</v>
      </c>
      <c r="L901" s="56">
        <f t="shared" si="162"/>
        <v>92500</v>
      </c>
      <c r="M901" s="73">
        <v>0</v>
      </c>
      <c r="N901" s="74">
        <v>0</v>
      </c>
      <c r="O901" s="73">
        <v>0</v>
      </c>
      <c r="P901" s="74">
        <v>0</v>
      </c>
      <c r="Q901" s="75">
        <v>0</v>
      </c>
      <c r="R901" s="76">
        <v>0</v>
      </c>
      <c r="S901" s="75">
        <v>2</v>
      </c>
      <c r="T901" s="76">
        <v>89363.75</v>
      </c>
      <c r="U901" s="55">
        <f t="shared" ref="U901:V912" si="163">Q901+S901</f>
        <v>2</v>
      </c>
      <c r="V901" s="61">
        <f>R901+T901</f>
        <v>89363.75</v>
      </c>
      <c r="W901" s="62">
        <f t="shared" ref="W901:W912" si="164">IFERROR(R901/H901,0)</f>
        <v>0</v>
      </c>
      <c r="X901" s="63">
        <f t="shared" ref="X901:X913" si="165">IFERROR((T901+P901)/J901,0)</f>
        <v>0.96609459459459457</v>
      </c>
      <c r="Y901" s="64">
        <f t="shared" ref="Y901:Y913" si="166">IFERROR((V901+P901)/L901,0)</f>
        <v>0.96609459459459457</v>
      </c>
      <c r="Z901" s="65"/>
    </row>
    <row r="902" spans="1:26" ht="85.5" customHeight="1" x14ac:dyDescent="0.25">
      <c r="A902" s="66">
        <v>3</v>
      </c>
      <c r="B902" s="67" t="s">
        <v>35</v>
      </c>
      <c r="C902" s="126"/>
      <c r="D902" s="128"/>
      <c r="E902" s="68"/>
      <c r="F902" s="69"/>
      <c r="G902" s="70"/>
      <c r="H902" s="71"/>
      <c r="I902" s="70"/>
      <c r="J902" s="72"/>
      <c r="K902" s="55">
        <f t="shared" si="162"/>
        <v>0</v>
      </c>
      <c r="L902" s="56">
        <f t="shared" si="162"/>
        <v>0</v>
      </c>
      <c r="M902" s="73"/>
      <c r="N902" s="74"/>
      <c r="O902" s="73"/>
      <c r="P902" s="74"/>
      <c r="Q902" s="75"/>
      <c r="R902" s="76"/>
      <c r="S902" s="75"/>
      <c r="T902" s="76"/>
      <c r="U902" s="55">
        <f t="shared" si="163"/>
        <v>0</v>
      </c>
      <c r="V902" s="61">
        <f t="shared" si="163"/>
        <v>0</v>
      </c>
      <c r="W902" s="62">
        <f t="shared" si="164"/>
        <v>0</v>
      </c>
      <c r="X902" s="63">
        <f t="shared" si="165"/>
        <v>0</v>
      </c>
      <c r="Y902" s="64">
        <f t="shared" si="166"/>
        <v>0</v>
      </c>
      <c r="Z902" s="65"/>
    </row>
    <row r="903" spans="1:26" ht="137.25" customHeight="1" x14ac:dyDescent="0.25">
      <c r="A903" s="66">
        <v>4</v>
      </c>
      <c r="B903" s="67" t="s">
        <v>37</v>
      </c>
      <c r="C903" s="126"/>
      <c r="D903" s="128"/>
      <c r="E903" s="68"/>
      <c r="F903" s="69"/>
      <c r="G903" s="70"/>
      <c r="H903" s="71"/>
      <c r="I903" s="70"/>
      <c r="J903" s="72"/>
      <c r="K903" s="55">
        <f t="shared" si="162"/>
        <v>0</v>
      </c>
      <c r="L903" s="56">
        <f t="shared" si="162"/>
        <v>0</v>
      </c>
      <c r="M903" s="73"/>
      <c r="N903" s="74"/>
      <c r="O903" s="73"/>
      <c r="P903" s="74"/>
      <c r="Q903" s="75"/>
      <c r="R903" s="76"/>
      <c r="S903" s="75"/>
      <c r="T903" s="76"/>
      <c r="U903" s="55">
        <f t="shared" si="163"/>
        <v>0</v>
      </c>
      <c r="V903" s="61">
        <f t="shared" si="163"/>
        <v>0</v>
      </c>
      <c r="W903" s="62">
        <f t="shared" si="164"/>
        <v>0</v>
      </c>
      <c r="X903" s="63">
        <f t="shared" si="165"/>
        <v>0</v>
      </c>
      <c r="Y903" s="64">
        <f t="shared" si="166"/>
        <v>0</v>
      </c>
      <c r="Z903" s="65"/>
    </row>
    <row r="904" spans="1:26" ht="171.75" customHeight="1" x14ac:dyDescent="0.25">
      <c r="A904" s="66">
        <v>5</v>
      </c>
      <c r="B904" s="67" t="s">
        <v>63</v>
      </c>
      <c r="C904" s="126"/>
      <c r="D904" s="128"/>
      <c r="E904" s="68">
        <v>1</v>
      </c>
      <c r="F904" s="69">
        <v>20716</v>
      </c>
      <c r="G904" s="70">
        <v>1</v>
      </c>
      <c r="H904" s="71">
        <v>20716</v>
      </c>
      <c r="I904" s="70">
        <v>3</v>
      </c>
      <c r="J904" s="72">
        <v>40100</v>
      </c>
      <c r="K904" s="55">
        <f t="shared" si="162"/>
        <v>4</v>
      </c>
      <c r="L904" s="56">
        <f t="shared" si="162"/>
        <v>60816</v>
      </c>
      <c r="M904" s="73">
        <v>0</v>
      </c>
      <c r="N904" s="74">
        <v>0</v>
      </c>
      <c r="O904" s="73">
        <v>0</v>
      </c>
      <c r="P904" s="74">
        <v>0</v>
      </c>
      <c r="Q904" s="75">
        <v>1</v>
      </c>
      <c r="R904" s="76">
        <v>20220</v>
      </c>
      <c r="S904" s="75">
        <v>3</v>
      </c>
      <c r="T904" s="76">
        <v>34080.15</v>
      </c>
      <c r="U904" s="55">
        <f t="shared" si="163"/>
        <v>4</v>
      </c>
      <c r="V904" s="61">
        <f t="shared" si="163"/>
        <v>54300.15</v>
      </c>
      <c r="W904" s="62">
        <f t="shared" si="164"/>
        <v>0.97605715389071246</v>
      </c>
      <c r="X904" s="63">
        <f t="shared" si="165"/>
        <v>0.84987905236907735</v>
      </c>
      <c r="Y904" s="64">
        <f t="shared" si="166"/>
        <v>0.89285960931333863</v>
      </c>
      <c r="Z904" s="65"/>
    </row>
    <row r="905" spans="1:26" ht="116.25" customHeight="1" x14ac:dyDescent="0.25">
      <c r="A905" s="66">
        <v>6</v>
      </c>
      <c r="B905" s="67" t="s">
        <v>26</v>
      </c>
      <c r="C905" s="126"/>
      <c r="D905" s="128"/>
      <c r="E905" s="68"/>
      <c r="F905" s="69"/>
      <c r="G905" s="70"/>
      <c r="H905" s="71"/>
      <c r="I905" s="70"/>
      <c r="J905" s="72"/>
      <c r="K905" s="55">
        <f t="shared" si="162"/>
        <v>0</v>
      </c>
      <c r="L905" s="56">
        <f t="shared" si="162"/>
        <v>0</v>
      </c>
      <c r="M905" s="73"/>
      <c r="N905" s="74"/>
      <c r="O905" s="73"/>
      <c r="P905" s="74"/>
      <c r="Q905" s="75"/>
      <c r="R905" s="76"/>
      <c r="S905" s="75"/>
      <c r="T905" s="76"/>
      <c r="U905" s="55">
        <f t="shared" si="163"/>
        <v>0</v>
      </c>
      <c r="V905" s="61">
        <f t="shared" si="163"/>
        <v>0</v>
      </c>
      <c r="W905" s="62">
        <f t="shared" si="164"/>
        <v>0</v>
      </c>
      <c r="X905" s="63">
        <f t="shared" si="165"/>
        <v>0</v>
      </c>
      <c r="Y905" s="64">
        <f t="shared" si="166"/>
        <v>0</v>
      </c>
      <c r="Z905" s="65"/>
    </row>
    <row r="906" spans="1:26" ht="65.25" customHeight="1" x14ac:dyDescent="0.25">
      <c r="A906" s="66">
        <v>7</v>
      </c>
      <c r="B906" s="67" t="s">
        <v>46</v>
      </c>
      <c r="C906" s="126"/>
      <c r="D906" s="128"/>
      <c r="E906" s="68"/>
      <c r="F906" s="69"/>
      <c r="G906" s="70"/>
      <c r="H906" s="71"/>
      <c r="I906" s="70"/>
      <c r="J906" s="72"/>
      <c r="K906" s="55">
        <f t="shared" si="162"/>
        <v>0</v>
      </c>
      <c r="L906" s="56">
        <f t="shared" si="162"/>
        <v>0</v>
      </c>
      <c r="M906" s="73"/>
      <c r="N906" s="74"/>
      <c r="O906" s="73"/>
      <c r="P906" s="74"/>
      <c r="Q906" s="75"/>
      <c r="R906" s="76"/>
      <c r="S906" s="75"/>
      <c r="T906" s="76"/>
      <c r="U906" s="55">
        <f t="shared" si="163"/>
        <v>0</v>
      </c>
      <c r="V906" s="61">
        <f t="shared" si="163"/>
        <v>0</v>
      </c>
      <c r="W906" s="62">
        <f t="shared" si="164"/>
        <v>0</v>
      </c>
      <c r="X906" s="63">
        <f t="shared" si="165"/>
        <v>0</v>
      </c>
      <c r="Y906" s="64">
        <f t="shared" si="166"/>
        <v>0</v>
      </c>
      <c r="Z906" s="65"/>
    </row>
    <row r="907" spans="1:26" ht="59.25" customHeight="1" x14ac:dyDescent="0.25">
      <c r="A907" s="66">
        <v>8</v>
      </c>
      <c r="B907" s="67" t="s">
        <v>99</v>
      </c>
      <c r="C907" s="126"/>
      <c r="D907" s="128"/>
      <c r="E907" s="68"/>
      <c r="F907" s="69"/>
      <c r="G907" s="70"/>
      <c r="H907" s="71"/>
      <c r="I907" s="70"/>
      <c r="J907" s="72"/>
      <c r="K907" s="55">
        <f t="shared" si="162"/>
        <v>0</v>
      </c>
      <c r="L907" s="56">
        <f t="shared" si="162"/>
        <v>0</v>
      </c>
      <c r="M907" s="73"/>
      <c r="N907" s="74"/>
      <c r="O907" s="73"/>
      <c r="P907" s="74"/>
      <c r="Q907" s="75"/>
      <c r="R907" s="76"/>
      <c r="S907" s="75"/>
      <c r="T907" s="76"/>
      <c r="U907" s="55">
        <f t="shared" si="163"/>
        <v>0</v>
      </c>
      <c r="V907" s="61">
        <f t="shared" si="163"/>
        <v>0</v>
      </c>
      <c r="W907" s="62">
        <f t="shared" si="164"/>
        <v>0</v>
      </c>
      <c r="X907" s="63">
        <f t="shared" si="165"/>
        <v>0</v>
      </c>
      <c r="Y907" s="64">
        <f t="shared" si="166"/>
        <v>0</v>
      </c>
      <c r="Z907" s="65"/>
    </row>
    <row r="908" spans="1:26" ht="71.25" customHeight="1" x14ac:dyDescent="0.25">
      <c r="A908" s="66">
        <v>9</v>
      </c>
      <c r="B908" s="67" t="s">
        <v>29</v>
      </c>
      <c r="C908" s="126"/>
      <c r="D908" s="128"/>
      <c r="E908" s="68"/>
      <c r="F908" s="69"/>
      <c r="G908" s="70"/>
      <c r="H908" s="71"/>
      <c r="I908" s="70"/>
      <c r="J908" s="72"/>
      <c r="K908" s="55">
        <f t="shared" si="162"/>
        <v>0</v>
      </c>
      <c r="L908" s="56">
        <f t="shared" si="162"/>
        <v>0</v>
      </c>
      <c r="M908" s="73"/>
      <c r="N908" s="74"/>
      <c r="O908" s="73"/>
      <c r="P908" s="74"/>
      <c r="Q908" s="75"/>
      <c r="R908" s="76"/>
      <c r="S908" s="75"/>
      <c r="T908" s="76"/>
      <c r="U908" s="55">
        <f t="shared" si="163"/>
        <v>0</v>
      </c>
      <c r="V908" s="61">
        <f t="shared" si="163"/>
        <v>0</v>
      </c>
      <c r="W908" s="62">
        <f t="shared" si="164"/>
        <v>0</v>
      </c>
      <c r="X908" s="63">
        <f t="shared" si="165"/>
        <v>0</v>
      </c>
      <c r="Y908" s="64">
        <f t="shared" si="166"/>
        <v>0</v>
      </c>
      <c r="Z908" s="65"/>
    </row>
    <row r="909" spans="1:26" ht="92.25" customHeight="1" x14ac:dyDescent="0.25">
      <c r="A909" s="66">
        <v>10</v>
      </c>
      <c r="B909" s="67" t="s">
        <v>30</v>
      </c>
      <c r="C909" s="126"/>
      <c r="D909" s="128"/>
      <c r="E909" s="68"/>
      <c r="F909" s="69"/>
      <c r="G909" s="70"/>
      <c r="H909" s="71"/>
      <c r="I909" s="70"/>
      <c r="J909" s="72"/>
      <c r="K909" s="55">
        <f t="shared" si="162"/>
        <v>0</v>
      </c>
      <c r="L909" s="56">
        <f t="shared" si="162"/>
        <v>0</v>
      </c>
      <c r="M909" s="73"/>
      <c r="N909" s="74"/>
      <c r="O909" s="73"/>
      <c r="P909" s="74"/>
      <c r="Q909" s="75"/>
      <c r="R909" s="76"/>
      <c r="S909" s="75"/>
      <c r="T909" s="76"/>
      <c r="U909" s="55">
        <f t="shared" si="163"/>
        <v>0</v>
      </c>
      <c r="V909" s="61">
        <f t="shared" si="163"/>
        <v>0</v>
      </c>
      <c r="W909" s="62">
        <f t="shared" si="164"/>
        <v>0</v>
      </c>
      <c r="X909" s="63">
        <f t="shared" si="165"/>
        <v>0</v>
      </c>
      <c r="Y909" s="64">
        <f t="shared" si="166"/>
        <v>0</v>
      </c>
      <c r="Z909" s="65"/>
    </row>
    <row r="910" spans="1:26" ht="153.75" customHeight="1" x14ac:dyDescent="0.25">
      <c r="A910" s="66">
        <v>11</v>
      </c>
      <c r="B910" s="67" t="s">
        <v>31</v>
      </c>
      <c r="C910" s="126"/>
      <c r="D910" s="128"/>
      <c r="E910" s="68"/>
      <c r="F910" s="69"/>
      <c r="G910" s="70"/>
      <c r="H910" s="71"/>
      <c r="I910" s="70"/>
      <c r="J910" s="72"/>
      <c r="K910" s="55">
        <f t="shared" si="162"/>
        <v>0</v>
      </c>
      <c r="L910" s="56">
        <f t="shared" si="162"/>
        <v>0</v>
      </c>
      <c r="M910" s="73"/>
      <c r="N910" s="74"/>
      <c r="O910" s="73"/>
      <c r="P910" s="74"/>
      <c r="Q910" s="75"/>
      <c r="R910" s="76"/>
      <c r="S910" s="75"/>
      <c r="T910" s="76"/>
      <c r="U910" s="55">
        <f t="shared" si="163"/>
        <v>0</v>
      </c>
      <c r="V910" s="61">
        <f t="shared" si="163"/>
        <v>0</v>
      </c>
      <c r="W910" s="62">
        <f t="shared" si="164"/>
        <v>0</v>
      </c>
      <c r="X910" s="63">
        <f t="shared" si="165"/>
        <v>0</v>
      </c>
      <c r="Y910" s="64">
        <f t="shared" si="166"/>
        <v>0</v>
      </c>
      <c r="Z910" s="65"/>
    </row>
    <row r="911" spans="1:26" ht="87" customHeight="1" x14ac:dyDescent="0.25">
      <c r="A911" s="66">
        <v>12</v>
      </c>
      <c r="B911" s="67" t="s">
        <v>40</v>
      </c>
      <c r="C911" s="126"/>
      <c r="D911" s="128"/>
      <c r="E911" s="68"/>
      <c r="F911" s="69"/>
      <c r="G911" s="70"/>
      <c r="H911" s="71"/>
      <c r="I911" s="70"/>
      <c r="J911" s="72"/>
      <c r="K911" s="55">
        <f t="shared" si="162"/>
        <v>0</v>
      </c>
      <c r="L911" s="56">
        <f t="shared" si="162"/>
        <v>0</v>
      </c>
      <c r="M911" s="73"/>
      <c r="N911" s="74"/>
      <c r="O911" s="73"/>
      <c r="P911" s="74"/>
      <c r="Q911" s="75"/>
      <c r="R911" s="76"/>
      <c r="S911" s="75"/>
      <c r="T911" s="76"/>
      <c r="U911" s="55">
        <f t="shared" si="163"/>
        <v>0</v>
      </c>
      <c r="V911" s="61">
        <f t="shared" si="163"/>
        <v>0</v>
      </c>
      <c r="W911" s="62">
        <f t="shared" si="164"/>
        <v>0</v>
      </c>
      <c r="X911" s="63">
        <f t="shared" si="165"/>
        <v>0</v>
      </c>
      <c r="Y911" s="64">
        <f t="shared" si="166"/>
        <v>0</v>
      </c>
      <c r="Z911" s="65"/>
    </row>
    <row r="912" spans="1:26" ht="62.25" customHeight="1" thickBot="1" x14ac:dyDescent="0.3">
      <c r="A912" s="77">
        <v>13</v>
      </c>
      <c r="B912" s="78" t="s">
        <v>32</v>
      </c>
      <c r="C912" s="127"/>
      <c r="D912" s="129"/>
      <c r="E912" s="79"/>
      <c r="F912" s="80"/>
      <c r="G912" s="81"/>
      <c r="H912" s="82"/>
      <c r="I912" s="81"/>
      <c r="J912" s="83"/>
      <c r="K912" s="84">
        <f t="shared" si="162"/>
        <v>0</v>
      </c>
      <c r="L912" s="85">
        <f t="shared" si="162"/>
        <v>0</v>
      </c>
      <c r="M912" s="86"/>
      <c r="N912" s="87"/>
      <c r="O912" s="86"/>
      <c r="P912" s="87"/>
      <c r="Q912" s="88"/>
      <c r="R912" s="89"/>
      <c r="S912" s="88"/>
      <c r="T912" s="89"/>
      <c r="U912" s="55">
        <f t="shared" si="163"/>
        <v>0</v>
      </c>
      <c r="V912" s="61">
        <f t="shared" si="163"/>
        <v>0</v>
      </c>
      <c r="W912" s="62">
        <f t="shared" si="164"/>
        <v>0</v>
      </c>
      <c r="X912" s="63">
        <f t="shared" si="165"/>
        <v>0</v>
      </c>
      <c r="Y912" s="64">
        <f t="shared" si="166"/>
        <v>0</v>
      </c>
      <c r="Z912" s="65"/>
    </row>
    <row r="913" spans="1:38" ht="29.25" customHeight="1" thickBot="1" x14ac:dyDescent="0.3">
      <c r="A913" s="164" t="s">
        <v>100</v>
      </c>
      <c r="B913" s="165"/>
      <c r="C913" s="90">
        <f>C900</f>
        <v>153316</v>
      </c>
      <c r="D913" s="90">
        <f>D900</f>
        <v>9652.1000000000058</v>
      </c>
      <c r="E913" s="91">
        <f>SUM(E900:E912)</f>
        <v>1</v>
      </c>
      <c r="F913" s="92">
        <f>SUM(F900:F912)</f>
        <v>20716</v>
      </c>
      <c r="G913" s="91">
        <f>SUM(G900:G912)</f>
        <v>1</v>
      </c>
      <c r="H913" s="92">
        <f>SUM(H900:H912)</f>
        <v>20716</v>
      </c>
      <c r="I913" s="91">
        <f t="shared" ref="I913:V913" si="167">SUM(I900:I912)</f>
        <v>5</v>
      </c>
      <c r="J913" s="92">
        <f t="shared" si="167"/>
        <v>132600</v>
      </c>
      <c r="K913" s="91">
        <f t="shared" si="167"/>
        <v>6</v>
      </c>
      <c r="L913" s="92">
        <f t="shared" si="167"/>
        <v>153316</v>
      </c>
      <c r="M913" s="91">
        <f t="shared" si="167"/>
        <v>0</v>
      </c>
      <c r="N913" s="93">
        <f t="shared" si="167"/>
        <v>0</v>
      </c>
      <c r="O913" s="94">
        <f t="shared" si="167"/>
        <v>0</v>
      </c>
      <c r="P913" s="95">
        <f t="shared" si="167"/>
        <v>0</v>
      </c>
      <c r="Q913" s="94">
        <f t="shared" si="167"/>
        <v>1</v>
      </c>
      <c r="R913" s="96">
        <f t="shared" si="167"/>
        <v>20220</v>
      </c>
      <c r="S913" s="94">
        <f t="shared" si="167"/>
        <v>5</v>
      </c>
      <c r="T913" s="96">
        <f t="shared" si="167"/>
        <v>123443.9</v>
      </c>
      <c r="U913" s="94">
        <f t="shared" si="167"/>
        <v>6</v>
      </c>
      <c r="V913" s="96">
        <f t="shared" si="167"/>
        <v>143663.9</v>
      </c>
      <c r="W913" s="97">
        <f>IFERROR(R913/H913,0)</f>
        <v>0.97605715389071246</v>
      </c>
      <c r="X913" s="98">
        <f t="shared" si="165"/>
        <v>0.93094947209653089</v>
      </c>
      <c r="Y913" s="98">
        <f t="shared" si="166"/>
        <v>0.93704440501969788</v>
      </c>
    </row>
    <row r="914" spans="1:38" ht="29.25" customHeight="1" thickBot="1" x14ac:dyDescent="0.45">
      <c r="A914" s="99"/>
      <c r="B914" s="99"/>
      <c r="C914" s="100"/>
      <c r="D914" s="100"/>
      <c r="E914" s="101"/>
      <c r="F914" s="100"/>
      <c r="G914" s="101"/>
      <c r="H914" s="102"/>
      <c r="I914" s="103"/>
      <c r="J914" s="102"/>
      <c r="K914" s="104"/>
      <c r="L914" s="102"/>
      <c r="M914" s="103"/>
      <c r="N914" s="102"/>
      <c r="O914" s="103"/>
      <c r="P914" s="102"/>
      <c r="Q914" s="103"/>
      <c r="R914" s="102"/>
      <c r="S914" s="103"/>
      <c r="T914" s="105" t="s">
        <v>101</v>
      </c>
      <c r="U914" s="106">
        <v>4.1475999999999997</v>
      </c>
      <c r="V914" s="107">
        <f>V913/U914</f>
        <v>34637.838750120551</v>
      </c>
      <c r="W914" s="108"/>
      <c r="X914" s="108"/>
      <c r="Y914" s="109"/>
    </row>
    <row r="915" spans="1:38" ht="15.75" thickTop="1" x14ac:dyDescent="0.25">
      <c r="A915" s="166" t="s">
        <v>102</v>
      </c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8"/>
      <c r="P915" s="115"/>
      <c r="U915" s="20"/>
    </row>
    <row r="916" spans="1:38" ht="18.75" x14ac:dyDescent="0.3">
      <c r="A916" s="169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1"/>
      <c r="P916" s="115"/>
      <c r="T916" s="110"/>
      <c r="U916" s="20"/>
    </row>
    <row r="917" spans="1:38" ht="15.75" x14ac:dyDescent="0.25">
      <c r="A917" s="169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1"/>
      <c r="P917" s="115"/>
      <c r="S917" s="111"/>
      <c r="T917" s="112"/>
      <c r="U917" s="20"/>
    </row>
    <row r="918" spans="1:38" ht="15.75" x14ac:dyDescent="0.25">
      <c r="A918" s="169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1"/>
      <c r="P918" s="115"/>
      <c r="S918" s="111"/>
      <c r="T918" s="113"/>
      <c r="U918" s="20"/>
    </row>
    <row r="919" spans="1:38" ht="15.75" x14ac:dyDescent="0.25">
      <c r="A919" s="169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1"/>
      <c r="P919" s="115"/>
      <c r="S919" s="111"/>
      <c r="T919" s="113"/>
      <c r="U919" s="20"/>
    </row>
    <row r="920" spans="1:38" ht="15.75" x14ac:dyDescent="0.25">
      <c r="A920" s="169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1"/>
      <c r="P920" s="115"/>
      <c r="S920" s="111"/>
      <c r="T920" s="113"/>
      <c r="U920" s="20"/>
    </row>
    <row r="921" spans="1:38" ht="15.75" x14ac:dyDescent="0.25">
      <c r="A921" s="169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1"/>
      <c r="P921" s="115"/>
      <c r="S921" s="111"/>
      <c r="T921" s="114"/>
      <c r="U921" s="20"/>
    </row>
    <row r="922" spans="1:38" x14ac:dyDescent="0.25">
      <c r="A922" s="169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1"/>
      <c r="P922" s="115"/>
      <c r="U922" s="20"/>
    </row>
    <row r="923" spans="1:38" ht="15.75" thickBot="1" x14ac:dyDescent="0.3">
      <c r="A923" s="172"/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4"/>
      <c r="P923" s="115"/>
      <c r="U923" s="20"/>
    </row>
    <row r="924" spans="1:38" ht="15.75" thickTop="1" x14ac:dyDescent="0.25">
      <c r="K924" s="20"/>
      <c r="U924" s="20"/>
    </row>
    <row r="927" spans="1:38" ht="26.25" x14ac:dyDescent="0.4">
      <c r="A927" s="23"/>
      <c r="B927" s="24" t="s">
        <v>130</v>
      </c>
      <c r="C927" s="25"/>
      <c r="D927" s="25"/>
      <c r="E927" s="25"/>
      <c r="F927" s="26"/>
      <c r="G927" s="25"/>
      <c r="H927" s="26"/>
      <c r="I927" s="27"/>
      <c r="J927" s="26"/>
      <c r="K927" s="27"/>
      <c r="L927" s="26"/>
      <c r="M927" s="27"/>
      <c r="N927" s="26"/>
      <c r="O927" s="25"/>
      <c r="P927" s="26"/>
      <c r="Q927" s="25"/>
      <c r="R927" s="26"/>
      <c r="S927" s="27"/>
      <c r="T927" s="26"/>
      <c r="U927" s="25"/>
      <c r="V927" s="26"/>
      <c r="W927" s="26"/>
      <c r="X927" s="27"/>
      <c r="Y927" s="26"/>
      <c r="Z927" s="26"/>
      <c r="AA927" s="27"/>
      <c r="AB927" s="25"/>
      <c r="AC927" s="25"/>
      <c r="AD927" s="25"/>
      <c r="AE927" s="25"/>
      <c r="AF927" s="25"/>
      <c r="AG927" s="27"/>
      <c r="AH927" s="25"/>
      <c r="AI927" s="25"/>
      <c r="AJ927" s="25"/>
      <c r="AK927" s="25"/>
      <c r="AL927" s="25"/>
    </row>
    <row r="928" spans="1:38" ht="15.75" thickBot="1" x14ac:dyDescent="0.3"/>
    <row r="929" spans="1:26" ht="52.5" customHeight="1" thickBot="1" x14ac:dyDescent="0.3">
      <c r="A929" s="146" t="s">
        <v>7</v>
      </c>
      <c r="B929" s="147"/>
      <c r="C929" s="150" t="s">
        <v>85</v>
      </c>
      <c r="D929" s="151"/>
      <c r="E929" s="152" t="s">
        <v>0</v>
      </c>
      <c r="F929" s="153"/>
      <c r="G929" s="154" t="s">
        <v>1</v>
      </c>
      <c r="H929" s="154"/>
      <c r="I929" s="154"/>
      <c r="J929" s="154"/>
      <c r="K929" s="154"/>
      <c r="L929" s="155"/>
      <c r="M929" s="156" t="s">
        <v>86</v>
      </c>
      <c r="N929" s="157"/>
      <c r="O929" s="157"/>
      <c r="P929" s="158"/>
      <c r="Q929" s="116" t="s">
        <v>87</v>
      </c>
      <c r="R929" s="159"/>
      <c r="S929" s="159"/>
      <c r="T929" s="159"/>
      <c r="U929" s="159"/>
      <c r="V929" s="117"/>
      <c r="W929" s="130" t="s">
        <v>88</v>
      </c>
      <c r="X929" s="131"/>
      <c r="Y929" s="122"/>
    </row>
    <row r="930" spans="1:26" ht="52.5" customHeight="1" thickBot="1" x14ac:dyDescent="0.3">
      <c r="A930" s="148"/>
      <c r="B930" s="149"/>
      <c r="C930" s="132" t="s">
        <v>89</v>
      </c>
      <c r="D930" s="134" t="s">
        <v>90</v>
      </c>
      <c r="E930" s="136" t="s">
        <v>10</v>
      </c>
      <c r="F930" s="136" t="s">
        <v>11</v>
      </c>
      <c r="G930" s="138" t="s">
        <v>12</v>
      </c>
      <c r="H930" s="140" t="s">
        <v>13</v>
      </c>
      <c r="I930" s="140" t="s">
        <v>14</v>
      </c>
      <c r="J930" s="142" t="s">
        <v>15</v>
      </c>
      <c r="K930" s="144" t="s">
        <v>2</v>
      </c>
      <c r="L930" s="145"/>
      <c r="M930" s="160" t="s">
        <v>91</v>
      </c>
      <c r="N930" s="161"/>
      <c r="O930" s="160" t="s">
        <v>92</v>
      </c>
      <c r="P930" s="161"/>
      <c r="Q930" s="162" t="s">
        <v>93</v>
      </c>
      <c r="R930" s="163"/>
      <c r="S930" s="159" t="s">
        <v>94</v>
      </c>
      <c r="T930" s="117"/>
      <c r="U930" s="116" t="s">
        <v>2</v>
      </c>
      <c r="V930" s="117"/>
      <c r="W930" s="118" t="s">
        <v>95</v>
      </c>
      <c r="X930" s="120" t="s">
        <v>96</v>
      </c>
      <c r="Y930" s="122" t="s">
        <v>97</v>
      </c>
    </row>
    <row r="931" spans="1:26" ht="139.5" customHeight="1" thickBot="1" x14ac:dyDescent="0.3">
      <c r="A931" s="148"/>
      <c r="B931" s="149"/>
      <c r="C931" s="133"/>
      <c r="D931" s="135"/>
      <c r="E931" s="137"/>
      <c r="F931" s="137"/>
      <c r="G931" s="139"/>
      <c r="H931" s="141"/>
      <c r="I931" s="141"/>
      <c r="J931" s="143"/>
      <c r="K931" s="28" t="s">
        <v>16</v>
      </c>
      <c r="L931" s="29" t="s">
        <v>17</v>
      </c>
      <c r="M931" s="30" t="s">
        <v>18</v>
      </c>
      <c r="N931" s="31" t="s">
        <v>19</v>
      </c>
      <c r="O931" s="30" t="s">
        <v>20</v>
      </c>
      <c r="P931" s="31" t="s">
        <v>21</v>
      </c>
      <c r="Q931" s="32" t="s">
        <v>12</v>
      </c>
      <c r="R931" s="33" t="s">
        <v>13</v>
      </c>
      <c r="S931" s="34" t="s">
        <v>22</v>
      </c>
      <c r="T931" s="35" t="s">
        <v>23</v>
      </c>
      <c r="U931" s="36" t="s">
        <v>24</v>
      </c>
      <c r="V931" s="37" t="s">
        <v>25</v>
      </c>
      <c r="W931" s="119"/>
      <c r="X931" s="121"/>
      <c r="Y931" s="123"/>
    </row>
    <row r="932" spans="1:26" ht="38.25" customHeight="1" thickBot="1" x14ac:dyDescent="0.3">
      <c r="A932" s="124">
        <v>1</v>
      </c>
      <c r="B932" s="125"/>
      <c r="C932" s="38">
        <v>2</v>
      </c>
      <c r="D932" s="39">
        <v>3</v>
      </c>
      <c r="E932" s="40">
        <v>4</v>
      </c>
      <c r="F932" s="41">
        <v>5</v>
      </c>
      <c r="G932" s="42">
        <v>6</v>
      </c>
      <c r="H932" s="43">
        <v>7</v>
      </c>
      <c r="I932" s="43">
        <v>8</v>
      </c>
      <c r="J932" s="43">
        <v>9</v>
      </c>
      <c r="K932" s="43">
        <v>10</v>
      </c>
      <c r="L932" s="43">
        <v>11</v>
      </c>
      <c r="M932" s="44">
        <v>12</v>
      </c>
      <c r="N932" s="44">
        <v>13</v>
      </c>
      <c r="O932" s="44">
        <v>14</v>
      </c>
      <c r="P932" s="44">
        <v>15</v>
      </c>
      <c r="Q932" s="45">
        <v>16</v>
      </c>
      <c r="R932" s="45">
        <v>17</v>
      </c>
      <c r="S932" s="45">
        <v>18</v>
      </c>
      <c r="T932" s="45">
        <v>19</v>
      </c>
      <c r="U932" s="45">
        <v>20</v>
      </c>
      <c r="V932" s="45">
        <v>21</v>
      </c>
      <c r="W932" s="46">
        <v>22</v>
      </c>
      <c r="X932" s="46">
        <v>23</v>
      </c>
      <c r="Y932" s="47">
        <v>24</v>
      </c>
    </row>
    <row r="933" spans="1:26" ht="108.75" customHeight="1" x14ac:dyDescent="0.25">
      <c r="A933" s="48">
        <v>1</v>
      </c>
      <c r="B933" s="49" t="s">
        <v>98</v>
      </c>
      <c r="C933" s="126">
        <f>L946</f>
        <v>243000</v>
      </c>
      <c r="D933" s="128">
        <f>C933-V946</f>
        <v>10350.650000000023</v>
      </c>
      <c r="E933" s="50"/>
      <c r="F933" s="51"/>
      <c r="G933" s="52"/>
      <c r="H933" s="53"/>
      <c r="I933" s="52"/>
      <c r="J933" s="54"/>
      <c r="K933" s="55">
        <f>G933+I933</f>
        <v>0</v>
      </c>
      <c r="L933" s="56">
        <f>H933+J933</f>
        <v>0</v>
      </c>
      <c r="M933" s="57"/>
      <c r="N933" s="58"/>
      <c r="O933" s="57"/>
      <c r="P933" s="58"/>
      <c r="Q933" s="59"/>
      <c r="R933" s="60"/>
      <c r="S933" s="59"/>
      <c r="T933" s="60"/>
      <c r="U933" s="55">
        <f>Q933+S933</f>
        <v>0</v>
      </c>
      <c r="V933" s="61">
        <f>R933+T933</f>
        <v>0</v>
      </c>
      <c r="W933" s="62">
        <f>IFERROR(R933/H933,0)</f>
        <v>0</v>
      </c>
      <c r="X933" s="63">
        <f>IFERROR((T933+P933)/J933,0)</f>
        <v>0</v>
      </c>
      <c r="Y933" s="64">
        <f>IFERROR((V933+P933)/L933,0)</f>
        <v>0</v>
      </c>
      <c r="Z933" s="65"/>
    </row>
    <row r="934" spans="1:26" ht="87" customHeight="1" x14ac:dyDescent="0.25">
      <c r="A934" s="66">
        <v>2</v>
      </c>
      <c r="B934" s="67" t="s">
        <v>44</v>
      </c>
      <c r="C934" s="126"/>
      <c r="D934" s="128"/>
      <c r="E934" s="68">
        <v>0</v>
      </c>
      <c r="F934" s="69">
        <v>0</v>
      </c>
      <c r="G934" s="70">
        <v>0</v>
      </c>
      <c r="H934" s="71">
        <v>0</v>
      </c>
      <c r="I934" s="70">
        <v>1</v>
      </c>
      <c r="J934" s="72">
        <v>121500</v>
      </c>
      <c r="K934" s="55">
        <f t="shared" ref="K934:L945" si="168">G934+I934</f>
        <v>1</v>
      </c>
      <c r="L934" s="56">
        <f t="shared" si="168"/>
        <v>121500</v>
      </c>
      <c r="M934" s="73">
        <v>0</v>
      </c>
      <c r="N934" s="74">
        <v>0</v>
      </c>
      <c r="O934" s="73">
        <v>0</v>
      </c>
      <c r="P934" s="74">
        <v>0</v>
      </c>
      <c r="Q934" s="75">
        <v>0</v>
      </c>
      <c r="R934" s="76">
        <v>0</v>
      </c>
      <c r="S934" s="75">
        <v>1</v>
      </c>
      <c r="T934" s="76">
        <v>118722.4</v>
      </c>
      <c r="U934" s="55">
        <f t="shared" ref="U934:V945" si="169">Q934+S934</f>
        <v>1</v>
      </c>
      <c r="V934" s="61">
        <f>R934+T934</f>
        <v>118722.4</v>
      </c>
      <c r="W934" s="62">
        <f t="shared" ref="W934:W945" si="170">IFERROR(R934/H934,0)</f>
        <v>0</v>
      </c>
      <c r="X934" s="63">
        <f t="shared" ref="X934:X946" si="171">IFERROR((T934+P934)/J934,0)</f>
        <v>0.97713909465020576</v>
      </c>
      <c r="Y934" s="64">
        <f t="shared" ref="Y934:Y946" si="172">IFERROR((V934+P934)/L934,0)</f>
        <v>0.97713909465020576</v>
      </c>
      <c r="Z934" s="65"/>
    </row>
    <row r="935" spans="1:26" ht="85.5" customHeight="1" x14ac:dyDescent="0.25">
      <c r="A935" s="66">
        <v>3</v>
      </c>
      <c r="B935" s="67" t="s">
        <v>35</v>
      </c>
      <c r="C935" s="126"/>
      <c r="D935" s="128"/>
      <c r="E935" s="68"/>
      <c r="F935" s="69"/>
      <c r="G935" s="70"/>
      <c r="H935" s="71"/>
      <c r="I935" s="70"/>
      <c r="J935" s="72"/>
      <c r="K935" s="55">
        <f t="shared" si="168"/>
        <v>0</v>
      </c>
      <c r="L935" s="56">
        <f t="shared" si="168"/>
        <v>0</v>
      </c>
      <c r="M935" s="73"/>
      <c r="N935" s="74"/>
      <c r="O935" s="73"/>
      <c r="P935" s="74"/>
      <c r="Q935" s="75"/>
      <c r="R935" s="76"/>
      <c r="S935" s="75"/>
      <c r="T935" s="76"/>
      <c r="U935" s="55">
        <f t="shared" si="169"/>
        <v>0</v>
      </c>
      <c r="V935" s="61">
        <f t="shared" si="169"/>
        <v>0</v>
      </c>
      <c r="W935" s="62">
        <f t="shared" si="170"/>
        <v>0</v>
      </c>
      <c r="X935" s="63">
        <f t="shared" si="171"/>
        <v>0</v>
      </c>
      <c r="Y935" s="64">
        <f t="shared" si="172"/>
        <v>0</v>
      </c>
      <c r="Z935" s="65"/>
    </row>
    <row r="936" spans="1:26" ht="137.25" customHeight="1" x14ac:dyDescent="0.25">
      <c r="A936" s="66">
        <v>4</v>
      </c>
      <c r="B936" s="67" t="s">
        <v>37</v>
      </c>
      <c r="C936" s="126"/>
      <c r="D936" s="128"/>
      <c r="E936" s="68"/>
      <c r="F936" s="69"/>
      <c r="G936" s="70"/>
      <c r="H936" s="71"/>
      <c r="I936" s="70"/>
      <c r="J936" s="72"/>
      <c r="K936" s="55">
        <f t="shared" si="168"/>
        <v>0</v>
      </c>
      <c r="L936" s="56">
        <f t="shared" si="168"/>
        <v>0</v>
      </c>
      <c r="M936" s="73"/>
      <c r="N936" s="74"/>
      <c r="O936" s="73"/>
      <c r="P936" s="74"/>
      <c r="Q936" s="75"/>
      <c r="R936" s="76"/>
      <c r="S936" s="75"/>
      <c r="T936" s="76"/>
      <c r="U936" s="55">
        <f t="shared" si="169"/>
        <v>0</v>
      </c>
      <c r="V936" s="61">
        <f t="shared" si="169"/>
        <v>0</v>
      </c>
      <c r="W936" s="62">
        <f t="shared" si="170"/>
        <v>0</v>
      </c>
      <c r="X936" s="63">
        <f t="shared" si="171"/>
        <v>0</v>
      </c>
      <c r="Y936" s="64">
        <f t="shared" si="172"/>
        <v>0</v>
      </c>
      <c r="Z936" s="65"/>
    </row>
    <row r="937" spans="1:26" ht="171.75" customHeight="1" x14ac:dyDescent="0.25">
      <c r="A937" s="66">
        <v>5</v>
      </c>
      <c r="B937" s="67" t="s">
        <v>63</v>
      </c>
      <c r="C937" s="126"/>
      <c r="D937" s="128"/>
      <c r="E937" s="68">
        <v>3</v>
      </c>
      <c r="F937" s="69">
        <v>84019</v>
      </c>
      <c r="G937" s="70">
        <v>1</v>
      </c>
      <c r="H937" s="71">
        <v>48600</v>
      </c>
      <c r="I937" s="70">
        <v>1</v>
      </c>
      <c r="J937" s="72">
        <v>72900</v>
      </c>
      <c r="K937" s="55">
        <f t="shared" si="168"/>
        <v>2</v>
      </c>
      <c r="L937" s="56">
        <f t="shared" si="168"/>
        <v>121500</v>
      </c>
      <c r="M937" s="73">
        <v>0</v>
      </c>
      <c r="N937" s="74">
        <v>0</v>
      </c>
      <c r="O937" s="73">
        <v>0</v>
      </c>
      <c r="P937" s="74">
        <v>0</v>
      </c>
      <c r="Q937" s="75">
        <v>1</v>
      </c>
      <c r="R937" s="76">
        <v>48553</v>
      </c>
      <c r="S937" s="75">
        <v>1</v>
      </c>
      <c r="T937" s="76">
        <v>65373.95</v>
      </c>
      <c r="U937" s="55">
        <f t="shared" si="169"/>
        <v>2</v>
      </c>
      <c r="V937" s="61">
        <f t="shared" si="169"/>
        <v>113926.95</v>
      </c>
      <c r="W937" s="62">
        <f t="shared" si="170"/>
        <v>0.99903292181069958</v>
      </c>
      <c r="X937" s="63">
        <f t="shared" si="171"/>
        <v>0.89676200274348417</v>
      </c>
      <c r="Y937" s="64">
        <f t="shared" si="172"/>
        <v>0.93767037037037038</v>
      </c>
      <c r="Z937" s="65"/>
    </row>
    <row r="938" spans="1:26" ht="116.25" customHeight="1" x14ac:dyDescent="0.25">
      <c r="A938" s="66">
        <v>6</v>
      </c>
      <c r="B938" s="67" t="s">
        <v>26</v>
      </c>
      <c r="C938" s="126"/>
      <c r="D938" s="128"/>
      <c r="E938" s="68"/>
      <c r="F938" s="69"/>
      <c r="G938" s="70"/>
      <c r="H938" s="71"/>
      <c r="I938" s="70"/>
      <c r="J938" s="72"/>
      <c r="K938" s="55">
        <f t="shared" si="168"/>
        <v>0</v>
      </c>
      <c r="L938" s="56">
        <f t="shared" si="168"/>
        <v>0</v>
      </c>
      <c r="M938" s="73"/>
      <c r="N938" s="74"/>
      <c r="O938" s="73"/>
      <c r="P938" s="74"/>
      <c r="Q938" s="75"/>
      <c r="R938" s="76"/>
      <c r="S938" s="75"/>
      <c r="T938" s="76"/>
      <c r="U938" s="55">
        <f t="shared" si="169"/>
        <v>0</v>
      </c>
      <c r="V938" s="61">
        <f t="shared" si="169"/>
        <v>0</v>
      </c>
      <c r="W938" s="62">
        <f t="shared" si="170"/>
        <v>0</v>
      </c>
      <c r="X938" s="63">
        <f t="shared" si="171"/>
        <v>0</v>
      </c>
      <c r="Y938" s="64">
        <f t="shared" si="172"/>
        <v>0</v>
      </c>
      <c r="Z938" s="65"/>
    </row>
    <row r="939" spans="1:26" ht="65.25" customHeight="1" x14ac:dyDescent="0.25">
      <c r="A939" s="66">
        <v>7</v>
      </c>
      <c r="B939" s="67" t="s">
        <v>46</v>
      </c>
      <c r="C939" s="126"/>
      <c r="D939" s="128"/>
      <c r="E939" s="68"/>
      <c r="F939" s="69"/>
      <c r="G939" s="70"/>
      <c r="H939" s="71"/>
      <c r="I939" s="70"/>
      <c r="J939" s="72"/>
      <c r="K939" s="55">
        <f t="shared" si="168"/>
        <v>0</v>
      </c>
      <c r="L939" s="56">
        <f t="shared" si="168"/>
        <v>0</v>
      </c>
      <c r="M939" s="73"/>
      <c r="N939" s="74"/>
      <c r="O939" s="73"/>
      <c r="P939" s="74"/>
      <c r="Q939" s="75"/>
      <c r="R939" s="76"/>
      <c r="S939" s="75"/>
      <c r="T939" s="76"/>
      <c r="U939" s="55">
        <f t="shared" si="169"/>
        <v>0</v>
      </c>
      <c r="V939" s="61">
        <f t="shared" si="169"/>
        <v>0</v>
      </c>
      <c r="W939" s="62">
        <f t="shared" si="170"/>
        <v>0</v>
      </c>
      <c r="X939" s="63">
        <f t="shared" si="171"/>
        <v>0</v>
      </c>
      <c r="Y939" s="64">
        <f t="shared" si="172"/>
        <v>0</v>
      </c>
      <c r="Z939" s="65"/>
    </row>
    <row r="940" spans="1:26" ht="59.25" customHeight="1" x14ac:dyDescent="0.25">
      <c r="A940" s="66">
        <v>8</v>
      </c>
      <c r="B940" s="67" t="s">
        <v>99</v>
      </c>
      <c r="C940" s="126"/>
      <c r="D940" s="128"/>
      <c r="E940" s="68"/>
      <c r="F940" s="69"/>
      <c r="G940" s="70"/>
      <c r="H940" s="71"/>
      <c r="I940" s="70"/>
      <c r="J940" s="72"/>
      <c r="K940" s="55">
        <f t="shared" si="168"/>
        <v>0</v>
      </c>
      <c r="L940" s="56">
        <f t="shared" si="168"/>
        <v>0</v>
      </c>
      <c r="M940" s="73"/>
      <c r="N940" s="74"/>
      <c r="O940" s="73"/>
      <c r="P940" s="74"/>
      <c r="Q940" s="75"/>
      <c r="R940" s="76"/>
      <c r="S940" s="75"/>
      <c r="T940" s="76"/>
      <c r="U940" s="55">
        <f t="shared" si="169"/>
        <v>0</v>
      </c>
      <c r="V940" s="61">
        <f t="shared" si="169"/>
        <v>0</v>
      </c>
      <c r="W940" s="62">
        <f t="shared" si="170"/>
        <v>0</v>
      </c>
      <c r="X940" s="63">
        <f t="shared" si="171"/>
        <v>0</v>
      </c>
      <c r="Y940" s="64">
        <f t="shared" si="172"/>
        <v>0</v>
      </c>
      <c r="Z940" s="65"/>
    </row>
    <row r="941" spans="1:26" ht="71.25" customHeight="1" x14ac:dyDescent="0.25">
      <c r="A941" s="66">
        <v>9</v>
      </c>
      <c r="B941" s="67" t="s">
        <v>29</v>
      </c>
      <c r="C941" s="126"/>
      <c r="D941" s="128"/>
      <c r="E941" s="68"/>
      <c r="F941" s="69"/>
      <c r="G941" s="70"/>
      <c r="H941" s="71"/>
      <c r="I941" s="70"/>
      <c r="J941" s="72"/>
      <c r="K941" s="55">
        <f t="shared" si="168"/>
        <v>0</v>
      </c>
      <c r="L941" s="56">
        <f t="shared" si="168"/>
        <v>0</v>
      </c>
      <c r="M941" s="73"/>
      <c r="N941" s="74"/>
      <c r="O941" s="73"/>
      <c r="P941" s="74"/>
      <c r="Q941" s="75"/>
      <c r="R941" s="76"/>
      <c r="S941" s="75"/>
      <c r="T941" s="76"/>
      <c r="U941" s="55">
        <f t="shared" si="169"/>
        <v>0</v>
      </c>
      <c r="V941" s="61">
        <f t="shared" si="169"/>
        <v>0</v>
      </c>
      <c r="W941" s="62">
        <f t="shared" si="170"/>
        <v>0</v>
      </c>
      <c r="X941" s="63">
        <f t="shared" si="171"/>
        <v>0</v>
      </c>
      <c r="Y941" s="64">
        <f t="shared" si="172"/>
        <v>0</v>
      </c>
      <c r="Z941" s="65"/>
    </row>
    <row r="942" spans="1:26" ht="92.25" customHeight="1" x14ac:dyDescent="0.25">
      <c r="A942" s="66">
        <v>10</v>
      </c>
      <c r="B942" s="67" t="s">
        <v>30</v>
      </c>
      <c r="C942" s="126"/>
      <c r="D942" s="128"/>
      <c r="E942" s="68"/>
      <c r="F942" s="69"/>
      <c r="G942" s="70"/>
      <c r="H942" s="71"/>
      <c r="I942" s="70"/>
      <c r="J942" s="72"/>
      <c r="K942" s="55">
        <f t="shared" si="168"/>
        <v>0</v>
      </c>
      <c r="L942" s="56">
        <f t="shared" si="168"/>
        <v>0</v>
      </c>
      <c r="M942" s="73"/>
      <c r="N942" s="74"/>
      <c r="O942" s="73"/>
      <c r="P942" s="74"/>
      <c r="Q942" s="75"/>
      <c r="R942" s="76"/>
      <c r="S942" s="75"/>
      <c r="T942" s="76"/>
      <c r="U942" s="55">
        <f t="shared" si="169"/>
        <v>0</v>
      </c>
      <c r="V942" s="61">
        <f t="shared" si="169"/>
        <v>0</v>
      </c>
      <c r="W942" s="62">
        <f t="shared" si="170"/>
        <v>0</v>
      </c>
      <c r="X942" s="63">
        <f t="shared" si="171"/>
        <v>0</v>
      </c>
      <c r="Y942" s="64">
        <f t="shared" si="172"/>
        <v>0</v>
      </c>
      <c r="Z942" s="65"/>
    </row>
    <row r="943" spans="1:26" ht="153.75" customHeight="1" x14ac:dyDescent="0.25">
      <c r="A943" s="66">
        <v>11</v>
      </c>
      <c r="B943" s="67" t="s">
        <v>31</v>
      </c>
      <c r="C943" s="126"/>
      <c r="D943" s="128"/>
      <c r="E943" s="68"/>
      <c r="F943" s="69"/>
      <c r="G943" s="70"/>
      <c r="H943" s="71"/>
      <c r="I943" s="70"/>
      <c r="J943" s="72"/>
      <c r="K943" s="55">
        <f t="shared" si="168"/>
        <v>0</v>
      </c>
      <c r="L943" s="56">
        <f t="shared" si="168"/>
        <v>0</v>
      </c>
      <c r="M943" s="73"/>
      <c r="N943" s="74"/>
      <c r="O943" s="73"/>
      <c r="P943" s="74"/>
      <c r="Q943" s="75"/>
      <c r="R943" s="76"/>
      <c r="S943" s="75"/>
      <c r="T943" s="76"/>
      <c r="U943" s="55">
        <f t="shared" si="169"/>
        <v>0</v>
      </c>
      <c r="V943" s="61">
        <f t="shared" si="169"/>
        <v>0</v>
      </c>
      <c r="W943" s="62">
        <f t="shared" si="170"/>
        <v>0</v>
      </c>
      <c r="X943" s="63">
        <f t="shared" si="171"/>
        <v>0</v>
      </c>
      <c r="Y943" s="64">
        <f t="shared" si="172"/>
        <v>0</v>
      </c>
      <c r="Z943" s="65"/>
    </row>
    <row r="944" spans="1:26" ht="87" customHeight="1" x14ac:dyDescent="0.25">
      <c r="A944" s="66">
        <v>12</v>
      </c>
      <c r="B944" s="67" t="s">
        <v>40</v>
      </c>
      <c r="C944" s="126"/>
      <c r="D944" s="128"/>
      <c r="E944" s="68"/>
      <c r="F944" s="69"/>
      <c r="G944" s="70"/>
      <c r="H944" s="71"/>
      <c r="I944" s="70"/>
      <c r="J944" s="72"/>
      <c r="K944" s="55">
        <f t="shared" si="168"/>
        <v>0</v>
      </c>
      <c r="L944" s="56">
        <f t="shared" si="168"/>
        <v>0</v>
      </c>
      <c r="M944" s="73"/>
      <c r="N944" s="74"/>
      <c r="O944" s="73"/>
      <c r="P944" s="74"/>
      <c r="Q944" s="75"/>
      <c r="R944" s="76"/>
      <c r="S944" s="75"/>
      <c r="T944" s="76"/>
      <c r="U944" s="55">
        <f t="shared" si="169"/>
        <v>0</v>
      </c>
      <c r="V944" s="61">
        <f t="shared" si="169"/>
        <v>0</v>
      </c>
      <c r="W944" s="62">
        <f t="shared" si="170"/>
        <v>0</v>
      </c>
      <c r="X944" s="63">
        <f t="shared" si="171"/>
        <v>0</v>
      </c>
      <c r="Y944" s="64">
        <f t="shared" si="172"/>
        <v>0</v>
      </c>
      <c r="Z944" s="65"/>
    </row>
    <row r="945" spans="1:38" ht="62.25" customHeight="1" thickBot="1" x14ac:dyDescent="0.3">
      <c r="A945" s="77">
        <v>13</v>
      </c>
      <c r="B945" s="78" t="s">
        <v>32</v>
      </c>
      <c r="C945" s="127"/>
      <c r="D945" s="129"/>
      <c r="E945" s="79"/>
      <c r="F945" s="80"/>
      <c r="G945" s="81"/>
      <c r="H945" s="82"/>
      <c r="I945" s="81"/>
      <c r="J945" s="83"/>
      <c r="K945" s="84">
        <f t="shared" si="168"/>
        <v>0</v>
      </c>
      <c r="L945" s="85">
        <f t="shared" si="168"/>
        <v>0</v>
      </c>
      <c r="M945" s="86"/>
      <c r="N945" s="87"/>
      <c r="O945" s="86"/>
      <c r="P945" s="87"/>
      <c r="Q945" s="88"/>
      <c r="R945" s="89"/>
      <c r="S945" s="88"/>
      <c r="T945" s="89"/>
      <c r="U945" s="55">
        <f t="shared" si="169"/>
        <v>0</v>
      </c>
      <c r="V945" s="61">
        <f t="shared" si="169"/>
        <v>0</v>
      </c>
      <c r="W945" s="62">
        <f t="shared" si="170"/>
        <v>0</v>
      </c>
      <c r="X945" s="63">
        <f t="shared" si="171"/>
        <v>0</v>
      </c>
      <c r="Y945" s="64">
        <f t="shared" si="172"/>
        <v>0</v>
      </c>
      <c r="Z945" s="65"/>
    </row>
    <row r="946" spans="1:38" ht="29.25" customHeight="1" thickBot="1" x14ac:dyDescent="0.3">
      <c r="A946" s="164" t="s">
        <v>100</v>
      </c>
      <c r="B946" s="165"/>
      <c r="C946" s="90">
        <f>C933</f>
        <v>243000</v>
      </c>
      <c r="D946" s="90">
        <f>D933</f>
        <v>10350.650000000023</v>
      </c>
      <c r="E946" s="91">
        <f>SUM(E933:E945)</f>
        <v>3</v>
      </c>
      <c r="F946" s="92">
        <f>SUM(F933:F945)</f>
        <v>84019</v>
      </c>
      <c r="G946" s="91">
        <f>SUM(G933:G945)</f>
        <v>1</v>
      </c>
      <c r="H946" s="92">
        <f>SUM(H933:H945)</f>
        <v>48600</v>
      </c>
      <c r="I946" s="91">
        <f t="shared" ref="I946:V946" si="173">SUM(I933:I945)</f>
        <v>2</v>
      </c>
      <c r="J946" s="92">
        <f t="shared" si="173"/>
        <v>194400</v>
      </c>
      <c r="K946" s="91">
        <f t="shared" si="173"/>
        <v>3</v>
      </c>
      <c r="L946" s="92">
        <f t="shared" si="173"/>
        <v>243000</v>
      </c>
      <c r="M946" s="91">
        <f t="shared" si="173"/>
        <v>0</v>
      </c>
      <c r="N946" s="93">
        <f t="shared" si="173"/>
        <v>0</v>
      </c>
      <c r="O946" s="94">
        <f t="shared" si="173"/>
        <v>0</v>
      </c>
      <c r="P946" s="95">
        <f t="shared" si="173"/>
        <v>0</v>
      </c>
      <c r="Q946" s="94">
        <f t="shared" si="173"/>
        <v>1</v>
      </c>
      <c r="R946" s="96">
        <f t="shared" si="173"/>
        <v>48553</v>
      </c>
      <c r="S946" s="94">
        <f t="shared" si="173"/>
        <v>2</v>
      </c>
      <c r="T946" s="96">
        <f t="shared" si="173"/>
        <v>184096.34999999998</v>
      </c>
      <c r="U946" s="94">
        <f t="shared" si="173"/>
        <v>3</v>
      </c>
      <c r="V946" s="96">
        <f t="shared" si="173"/>
        <v>232649.34999999998</v>
      </c>
      <c r="W946" s="97">
        <f>IFERROR(R946/H946,0)</f>
        <v>0.99903292181069958</v>
      </c>
      <c r="X946" s="98">
        <f t="shared" si="171"/>
        <v>0.94699768518518501</v>
      </c>
      <c r="Y946" s="98">
        <f t="shared" si="172"/>
        <v>0.95740473251028801</v>
      </c>
    </row>
    <row r="947" spans="1:38" ht="29.25" customHeight="1" thickBot="1" x14ac:dyDescent="0.45">
      <c r="A947" s="99"/>
      <c r="B947" s="99"/>
      <c r="C947" s="100"/>
      <c r="D947" s="100"/>
      <c r="E947" s="101"/>
      <c r="F947" s="100"/>
      <c r="G947" s="101"/>
      <c r="H947" s="102"/>
      <c r="I947" s="103"/>
      <c r="J947" s="102"/>
      <c r="K947" s="104"/>
      <c r="L947" s="102"/>
      <c r="M947" s="103"/>
      <c r="N947" s="102"/>
      <c r="O947" s="103"/>
      <c r="P947" s="102"/>
      <c r="Q947" s="103"/>
      <c r="R947" s="102"/>
      <c r="S947" s="103"/>
      <c r="T947" s="105" t="s">
        <v>101</v>
      </c>
      <c r="U947" s="106">
        <v>4.1475999999999997</v>
      </c>
      <c r="V947" s="107">
        <f>V946/U947</f>
        <v>56092.523387018999</v>
      </c>
      <c r="W947" s="108"/>
      <c r="X947" s="108"/>
      <c r="Y947" s="109"/>
    </row>
    <row r="948" spans="1:38" ht="15.75" thickTop="1" x14ac:dyDescent="0.25">
      <c r="A948" s="166" t="s">
        <v>102</v>
      </c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8"/>
      <c r="P948" s="115"/>
      <c r="U948" s="20"/>
    </row>
    <row r="949" spans="1:38" ht="18.75" x14ac:dyDescent="0.3">
      <c r="A949" s="169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1"/>
      <c r="P949" s="115"/>
      <c r="T949" s="110"/>
      <c r="U949" s="20"/>
    </row>
    <row r="950" spans="1:38" ht="15.75" x14ac:dyDescent="0.25">
      <c r="A950" s="169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1"/>
      <c r="P950" s="115"/>
      <c r="S950" s="111"/>
      <c r="T950" s="112"/>
      <c r="U950" s="20"/>
    </row>
    <row r="951" spans="1:38" ht="15.75" x14ac:dyDescent="0.25">
      <c r="A951" s="169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1"/>
      <c r="P951" s="115"/>
      <c r="S951" s="111"/>
      <c r="T951" s="113"/>
      <c r="U951" s="20"/>
    </row>
    <row r="952" spans="1:38" ht="15.75" x14ac:dyDescent="0.25">
      <c r="A952" s="169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1"/>
      <c r="P952" s="115"/>
      <c r="S952" s="111"/>
      <c r="T952" s="113"/>
      <c r="U952" s="20"/>
    </row>
    <row r="953" spans="1:38" ht="15.75" x14ac:dyDescent="0.25">
      <c r="A953" s="169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1"/>
      <c r="P953" s="115"/>
      <c r="S953" s="111"/>
      <c r="T953" s="113"/>
      <c r="U953" s="20"/>
    </row>
    <row r="954" spans="1:38" ht="15.75" x14ac:dyDescent="0.25">
      <c r="A954" s="169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1"/>
      <c r="P954" s="115"/>
      <c r="S954" s="111"/>
      <c r="T954" s="114"/>
      <c r="U954" s="20"/>
    </row>
    <row r="955" spans="1:38" x14ac:dyDescent="0.25">
      <c r="A955" s="169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1"/>
      <c r="P955" s="115"/>
      <c r="U955" s="20"/>
    </row>
    <row r="956" spans="1:38" ht="15.75" thickBot="1" x14ac:dyDescent="0.3">
      <c r="A956" s="172"/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4"/>
      <c r="P956" s="115"/>
      <c r="U956" s="20"/>
    </row>
    <row r="957" spans="1:38" ht="15.75" thickTop="1" x14ac:dyDescent="0.25">
      <c r="K957" s="20"/>
      <c r="U957" s="20"/>
    </row>
    <row r="960" spans="1:38" ht="26.25" x14ac:dyDescent="0.4">
      <c r="A960" s="23"/>
      <c r="B960" s="24" t="s">
        <v>131</v>
      </c>
      <c r="C960" s="25"/>
      <c r="D960" s="25"/>
      <c r="E960" s="25"/>
      <c r="F960" s="26"/>
      <c r="G960" s="25"/>
      <c r="H960" s="26"/>
      <c r="I960" s="27"/>
      <c r="J960" s="26"/>
      <c r="K960" s="27"/>
      <c r="L960" s="26"/>
      <c r="M960" s="27"/>
      <c r="N960" s="26"/>
      <c r="O960" s="25"/>
      <c r="P960" s="26"/>
      <c r="Q960" s="25"/>
      <c r="R960" s="26"/>
      <c r="S960" s="27"/>
      <c r="T960" s="26"/>
      <c r="U960" s="25"/>
      <c r="V960" s="26"/>
      <c r="W960" s="26"/>
      <c r="X960" s="27"/>
      <c r="Y960" s="26"/>
      <c r="Z960" s="26"/>
      <c r="AA960" s="27"/>
      <c r="AB960" s="25"/>
      <c r="AC960" s="25"/>
      <c r="AD960" s="25"/>
      <c r="AE960" s="25"/>
      <c r="AF960" s="25"/>
      <c r="AG960" s="27"/>
      <c r="AH960" s="25"/>
      <c r="AI960" s="25"/>
      <c r="AJ960" s="25"/>
      <c r="AK960" s="25"/>
      <c r="AL960" s="25"/>
    </row>
    <row r="961" spans="1:26" ht="15.75" thickBot="1" x14ac:dyDescent="0.3"/>
    <row r="962" spans="1:26" ht="52.5" customHeight="1" thickBot="1" x14ac:dyDescent="0.3">
      <c r="A962" s="146" t="s">
        <v>7</v>
      </c>
      <c r="B962" s="147"/>
      <c r="C962" s="150" t="s">
        <v>85</v>
      </c>
      <c r="D962" s="151"/>
      <c r="E962" s="152" t="s">
        <v>0</v>
      </c>
      <c r="F962" s="153"/>
      <c r="G962" s="154" t="s">
        <v>1</v>
      </c>
      <c r="H962" s="154"/>
      <c r="I962" s="154"/>
      <c r="J962" s="154"/>
      <c r="K962" s="154"/>
      <c r="L962" s="155"/>
      <c r="M962" s="156" t="s">
        <v>86</v>
      </c>
      <c r="N962" s="157"/>
      <c r="O962" s="157"/>
      <c r="P962" s="158"/>
      <c r="Q962" s="116" t="s">
        <v>87</v>
      </c>
      <c r="R962" s="159"/>
      <c r="S962" s="159"/>
      <c r="T962" s="159"/>
      <c r="U962" s="159"/>
      <c r="V962" s="117"/>
      <c r="W962" s="130" t="s">
        <v>88</v>
      </c>
      <c r="X962" s="131"/>
      <c r="Y962" s="122"/>
    </row>
    <row r="963" spans="1:26" ht="52.5" customHeight="1" thickBot="1" x14ac:dyDescent="0.3">
      <c r="A963" s="148"/>
      <c r="B963" s="149"/>
      <c r="C963" s="132" t="s">
        <v>89</v>
      </c>
      <c r="D963" s="134" t="s">
        <v>90</v>
      </c>
      <c r="E963" s="136" t="s">
        <v>10</v>
      </c>
      <c r="F963" s="136" t="s">
        <v>11</v>
      </c>
      <c r="G963" s="138" t="s">
        <v>12</v>
      </c>
      <c r="H963" s="140" t="s">
        <v>13</v>
      </c>
      <c r="I963" s="140" t="s">
        <v>14</v>
      </c>
      <c r="J963" s="142" t="s">
        <v>15</v>
      </c>
      <c r="K963" s="144" t="s">
        <v>2</v>
      </c>
      <c r="L963" s="145"/>
      <c r="M963" s="160" t="s">
        <v>91</v>
      </c>
      <c r="N963" s="161"/>
      <c r="O963" s="160" t="s">
        <v>92</v>
      </c>
      <c r="P963" s="161"/>
      <c r="Q963" s="162" t="s">
        <v>93</v>
      </c>
      <c r="R963" s="163"/>
      <c r="S963" s="159" t="s">
        <v>94</v>
      </c>
      <c r="T963" s="117"/>
      <c r="U963" s="116" t="s">
        <v>2</v>
      </c>
      <c r="V963" s="117"/>
      <c r="W963" s="118" t="s">
        <v>95</v>
      </c>
      <c r="X963" s="120" t="s">
        <v>96</v>
      </c>
      <c r="Y963" s="122" t="s">
        <v>97</v>
      </c>
    </row>
    <row r="964" spans="1:26" ht="139.5" customHeight="1" thickBot="1" x14ac:dyDescent="0.3">
      <c r="A964" s="148"/>
      <c r="B964" s="149"/>
      <c r="C964" s="133"/>
      <c r="D964" s="135"/>
      <c r="E964" s="137"/>
      <c r="F964" s="137"/>
      <c r="G964" s="139"/>
      <c r="H964" s="141"/>
      <c r="I964" s="141"/>
      <c r="J964" s="143"/>
      <c r="K964" s="28" t="s">
        <v>16</v>
      </c>
      <c r="L964" s="29" t="s">
        <v>17</v>
      </c>
      <c r="M964" s="30" t="s">
        <v>18</v>
      </c>
      <c r="N964" s="31" t="s">
        <v>19</v>
      </c>
      <c r="O964" s="30" t="s">
        <v>20</v>
      </c>
      <c r="P964" s="31" t="s">
        <v>21</v>
      </c>
      <c r="Q964" s="32" t="s">
        <v>12</v>
      </c>
      <c r="R964" s="33" t="s">
        <v>13</v>
      </c>
      <c r="S964" s="34" t="s">
        <v>22</v>
      </c>
      <c r="T964" s="35" t="s">
        <v>23</v>
      </c>
      <c r="U964" s="36" t="s">
        <v>24</v>
      </c>
      <c r="V964" s="37" t="s">
        <v>25</v>
      </c>
      <c r="W964" s="119"/>
      <c r="X964" s="121"/>
      <c r="Y964" s="123"/>
    </row>
    <row r="965" spans="1:26" ht="38.25" customHeight="1" thickBot="1" x14ac:dyDescent="0.3">
      <c r="A965" s="124">
        <v>1</v>
      </c>
      <c r="B965" s="125"/>
      <c r="C965" s="38">
        <v>2</v>
      </c>
      <c r="D965" s="39">
        <v>3</v>
      </c>
      <c r="E965" s="40">
        <v>4</v>
      </c>
      <c r="F965" s="41">
        <v>5</v>
      </c>
      <c r="G965" s="42">
        <v>6</v>
      </c>
      <c r="H965" s="43">
        <v>7</v>
      </c>
      <c r="I965" s="43">
        <v>8</v>
      </c>
      <c r="J965" s="43">
        <v>9</v>
      </c>
      <c r="K965" s="43">
        <v>10</v>
      </c>
      <c r="L965" s="43">
        <v>11</v>
      </c>
      <c r="M965" s="44">
        <v>12</v>
      </c>
      <c r="N965" s="44">
        <v>13</v>
      </c>
      <c r="O965" s="44">
        <v>14</v>
      </c>
      <c r="P965" s="44">
        <v>15</v>
      </c>
      <c r="Q965" s="45">
        <v>16</v>
      </c>
      <c r="R965" s="45">
        <v>17</v>
      </c>
      <c r="S965" s="45">
        <v>18</v>
      </c>
      <c r="T965" s="45">
        <v>19</v>
      </c>
      <c r="U965" s="45">
        <v>20</v>
      </c>
      <c r="V965" s="45">
        <v>21</v>
      </c>
      <c r="W965" s="46">
        <v>22</v>
      </c>
      <c r="X965" s="46">
        <v>23</v>
      </c>
      <c r="Y965" s="47">
        <v>24</v>
      </c>
    </row>
    <row r="966" spans="1:26" ht="108.75" customHeight="1" x14ac:dyDescent="0.25">
      <c r="A966" s="48">
        <v>1</v>
      </c>
      <c r="B966" s="49" t="s">
        <v>98</v>
      </c>
      <c r="C966" s="126">
        <f>L979</f>
        <v>129168.04000000001</v>
      </c>
      <c r="D966" s="128">
        <f>C966-V979</f>
        <v>8440.7600000000239</v>
      </c>
      <c r="E966" s="50"/>
      <c r="F966" s="51"/>
      <c r="G966" s="52"/>
      <c r="H966" s="53"/>
      <c r="I966" s="52"/>
      <c r="J966" s="54"/>
      <c r="K966" s="55">
        <f>G966+I966</f>
        <v>0</v>
      </c>
      <c r="L966" s="56">
        <f>H966+J966</f>
        <v>0</v>
      </c>
      <c r="M966" s="57"/>
      <c r="N966" s="58"/>
      <c r="O966" s="57"/>
      <c r="P966" s="58"/>
      <c r="Q966" s="59"/>
      <c r="R966" s="60"/>
      <c r="S966" s="59"/>
      <c r="T966" s="60"/>
      <c r="U966" s="55">
        <f>Q966+S966</f>
        <v>0</v>
      </c>
      <c r="V966" s="61">
        <f>R966+T966</f>
        <v>0</v>
      </c>
      <c r="W966" s="62">
        <f>IFERROR(R966/H966,0)</f>
        <v>0</v>
      </c>
      <c r="X966" s="63">
        <f>IFERROR((T966+P966)/J966,0)</f>
        <v>0</v>
      </c>
      <c r="Y966" s="64">
        <f>IFERROR((V966+P966)/L966,0)</f>
        <v>0</v>
      </c>
      <c r="Z966" s="65"/>
    </row>
    <row r="967" spans="1:26" ht="87" customHeight="1" x14ac:dyDescent="0.25">
      <c r="A967" s="66">
        <v>2</v>
      </c>
      <c r="B967" s="67" t="s">
        <v>44</v>
      </c>
      <c r="C967" s="126"/>
      <c r="D967" s="128"/>
      <c r="E967" s="68">
        <v>0</v>
      </c>
      <c r="F967" s="69">
        <v>0</v>
      </c>
      <c r="G967" s="70">
        <v>0</v>
      </c>
      <c r="H967" s="71">
        <v>0</v>
      </c>
      <c r="I967" s="70">
        <v>4</v>
      </c>
      <c r="J967" s="72">
        <v>100000</v>
      </c>
      <c r="K967" s="55">
        <f t="shared" ref="K967:L978" si="174">G967+I967</f>
        <v>4</v>
      </c>
      <c r="L967" s="56">
        <f t="shared" si="174"/>
        <v>100000</v>
      </c>
      <c r="M967" s="73">
        <v>0</v>
      </c>
      <c r="N967" s="74">
        <v>0</v>
      </c>
      <c r="O967" s="73">
        <v>0</v>
      </c>
      <c r="P967" s="74">
        <v>0</v>
      </c>
      <c r="Q967" s="75">
        <v>0</v>
      </c>
      <c r="R967" s="76">
        <v>0</v>
      </c>
      <c r="S967" s="75">
        <v>4</v>
      </c>
      <c r="T967" s="76">
        <v>91803.329999999987</v>
      </c>
      <c r="U967" s="55">
        <f t="shared" ref="U967:V978" si="175">Q967+S967</f>
        <v>4</v>
      </c>
      <c r="V967" s="61">
        <f>R967+T967</f>
        <v>91803.329999999987</v>
      </c>
      <c r="W967" s="62">
        <f t="shared" ref="W967:W978" si="176">IFERROR(R967/H967,0)</f>
        <v>0</v>
      </c>
      <c r="X967" s="63">
        <f t="shared" ref="X967:X979" si="177">IFERROR((T967+P967)/J967,0)</f>
        <v>0.91803329999999983</v>
      </c>
      <c r="Y967" s="64">
        <f t="shared" ref="Y967:Y979" si="178">IFERROR((V967+P967)/L967,0)</f>
        <v>0.91803329999999983</v>
      </c>
      <c r="Z967" s="65"/>
    </row>
    <row r="968" spans="1:26" ht="85.5" customHeight="1" x14ac:dyDescent="0.25">
      <c r="A968" s="66">
        <v>3</v>
      </c>
      <c r="B968" s="67" t="s">
        <v>35</v>
      </c>
      <c r="C968" s="126"/>
      <c r="D968" s="128"/>
      <c r="E968" s="68"/>
      <c r="F968" s="69"/>
      <c r="G968" s="70"/>
      <c r="H968" s="71"/>
      <c r="I968" s="70"/>
      <c r="J968" s="72"/>
      <c r="K968" s="55">
        <f t="shared" si="174"/>
        <v>0</v>
      </c>
      <c r="L968" s="56">
        <f t="shared" si="174"/>
        <v>0</v>
      </c>
      <c r="M968" s="73"/>
      <c r="N968" s="74"/>
      <c r="O968" s="73"/>
      <c r="P968" s="74"/>
      <c r="Q968" s="75"/>
      <c r="R968" s="76"/>
      <c r="S968" s="75"/>
      <c r="T968" s="76"/>
      <c r="U968" s="55">
        <f t="shared" si="175"/>
        <v>0</v>
      </c>
      <c r="V968" s="61">
        <f t="shared" si="175"/>
        <v>0</v>
      </c>
      <c r="W968" s="62">
        <f t="shared" si="176"/>
        <v>0</v>
      </c>
      <c r="X968" s="63">
        <f t="shared" si="177"/>
        <v>0</v>
      </c>
      <c r="Y968" s="64">
        <f t="shared" si="178"/>
        <v>0</v>
      </c>
      <c r="Z968" s="65"/>
    </row>
    <row r="969" spans="1:26" ht="137.25" customHeight="1" x14ac:dyDescent="0.25">
      <c r="A969" s="66">
        <v>4</v>
      </c>
      <c r="B969" s="67" t="s">
        <v>37</v>
      </c>
      <c r="C969" s="126"/>
      <c r="D969" s="128"/>
      <c r="E969" s="68"/>
      <c r="F969" s="69"/>
      <c r="G969" s="70"/>
      <c r="H969" s="71"/>
      <c r="I969" s="70"/>
      <c r="J969" s="72"/>
      <c r="K969" s="55">
        <f t="shared" si="174"/>
        <v>0</v>
      </c>
      <c r="L969" s="56">
        <f t="shared" si="174"/>
        <v>0</v>
      </c>
      <c r="M969" s="73"/>
      <c r="N969" s="74"/>
      <c r="O969" s="73"/>
      <c r="P969" s="74"/>
      <c r="Q969" s="75"/>
      <c r="R969" s="76"/>
      <c r="S969" s="75"/>
      <c r="T969" s="76"/>
      <c r="U969" s="55">
        <f t="shared" si="175"/>
        <v>0</v>
      </c>
      <c r="V969" s="61">
        <f t="shared" si="175"/>
        <v>0</v>
      </c>
      <c r="W969" s="62">
        <f t="shared" si="176"/>
        <v>0</v>
      </c>
      <c r="X969" s="63">
        <f t="shared" si="177"/>
        <v>0</v>
      </c>
      <c r="Y969" s="64">
        <f t="shared" si="178"/>
        <v>0</v>
      </c>
      <c r="Z969" s="65"/>
    </row>
    <row r="970" spans="1:26" ht="171.75" customHeight="1" x14ac:dyDescent="0.25">
      <c r="A970" s="66">
        <v>5</v>
      </c>
      <c r="B970" s="67" t="s">
        <v>63</v>
      </c>
      <c r="C970" s="126"/>
      <c r="D970" s="128"/>
      <c r="E970" s="68">
        <v>3</v>
      </c>
      <c r="F970" s="69">
        <v>78038.17</v>
      </c>
      <c r="G970" s="70">
        <v>2</v>
      </c>
      <c r="H970" s="71">
        <v>29168.04</v>
      </c>
      <c r="I970" s="70">
        <v>0</v>
      </c>
      <c r="J970" s="72">
        <v>0</v>
      </c>
      <c r="K970" s="55">
        <f t="shared" si="174"/>
        <v>2</v>
      </c>
      <c r="L970" s="56">
        <f t="shared" si="174"/>
        <v>29168.04</v>
      </c>
      <c r="M970" s="73">
        <v>0</v>
      </c>
      <c r="N970" s="74">
        <v>0</v>
      </c>
      <c r="O970" s="73">
        <v>0</v>
      </c>
      <c r="P970" s="74">
        <v>0</v>
      </c>
      <c r="Q970" s="75">
        <v>2</v>
      </c>
      <c r="R970" s="76">
        <v>28923.95</v>
      </c>
      <c r="S970" s="75">
        <v>0</v>
      </c>
      <c r="T970" s="76">
        <v>0</v>
      </c>
      <c r="U970" s="55">
        <f t="shared" si="175"/>
        <v>2</v>
      </c>
      <c r="V970" s="61">
        <f t="shared" si="175"/>
        <v>28923.95</v>
      </c>
      <c r="W970" s="62">
        <f t="shared" si="176"/>
        <v>0.99163159403237244</v>
      </c>
      <c r="X970" s="63">
        <f t="shared" si="177"/>
        <v>0</v>
      </c>
      <c r="Y970" s="64">
        <f t="shared" si="178"/>
        <v>0.99163159403237244</v>
      </c>
      <c r="Z970" s="65"/>
    </row>
    <row r="971" spans="1:26" ht="116.25" customHeight="1" x14ac:dyDescent="0.25">
      <c r="A971" s="66">
        <v>6</v>
      </c>
      <c r="B971" s="67" t="s">
        <v>26</v>
      </c>
      <c r="C971" s="126"/>
      <c r="D971" s="128"/>
      <c r="E971" s="68"/>
      <c r="F971" s="69"/>
      <c r="G971" s="70"/>
      <c r="H971" s="71"/>
      <c r="I971" s="70"/>
      <c r="J971" s="72"/>
      <c r="K971" s="55">
        <f t="shared" si="174"/>
        <v>0</v>
      </c>
      <c r="L971" s="56">
        <f t="shared" si="174"/>
        <v>0</v>
      </c>
      <c r="M971" s="73"/>
      <c r="N971" s="74"/>
      <c r="O971" s="73"/>
      <c r="P971" s="74"/>
      <c r="Q971" s="75"/>
      <c r="R971" s="76"/>
      <c r="S971" s="75"/>
      <c r="T971" s="76"/>
      <c r="U971" s="55">
        <f t="shared" si="175"/>
        <v>0</v>
      </c>
      <c r="V971" s="61">
        <f t="shared" si="175"/>
        <v>0</v>
      </c>
      <c r="W971" s="62">
        <f t="shared" si="176"/>
        <v>0</v>
      </c>
      <c r="X971" s="63">
        <f t="shared" si="177"/>
        <v>0</v>
      </c>
      <c r="Y971" s="64">
        <f t="shared" si="178"/>
        <v>0</v>
      </c>
      <c r="Z971" s="65"/>
    </row>
    <row r="972" spans="1:26" ht="65.25" customHeight="1" x14ac:dyDescent="0.25">
      <c r="A972" s="66">
        <v>7</v>
      </c>
      <c r="B972" s="67" t="s">
        <v>46</v>
      </c>
      <c r="C972" s="126"/>
      <c r="D972" s="128"/>
      <c r="E972" s="68"/>
      <c r="F972" s="69"/>
      <c r="G972" s="70"/>
      <c r="H972" s="71"/>
      <c r="I972" s="70"/>
      <c r="J972" s="72"/>
      <c r="K972" s="55">
        <f t="shared" si="174"/>
        <v>0</v>
      </c>
      <c r="L972" s="56">
        <f t="shared" si="174"/>
        <v>0</v>
      </c>
      <c r="M972" s="73"/>
      <c r="N972" s="74"/>
      <c r="O972" s="73"/>
      <c r="P972" s="74"/>
      <c r="Q972" s="75"/>
      <c r="R972" s="76"/>
      <c r="S972" s="75"/>
      <c r="T972" s="76"/>
      <c r="U972" s="55">
        <f t="shared" si="175"/>
        <v>0</v>
      </c>
      <c r="V972" s="61">
        <f t="shared" si="175"/>
        <v>0</v>
      </c>
      <c r="W972" s="62">
        <f t="shared" si="176"/>
        <v>0</v>
      </c>
      <c r="X972" s="63">
        <f t="shared" si="177"/>
        <v>0</v>
      </c>
      <c r="Y972" s="64">
        <f t="shared" si="178"/>
        <v>0</v>
      </c>
      <c r="Z972" s="65"/>
    </row>
    <row r="973" spans="1:26" ht="59.25" customHeight="1" x14ac:dyDescent="0.25">
      <c r="A973" s="66">
        <v>8</v>
      </c>
      <c r="B973" s="67" t="s">
        <v>99</v>
      </c>
      <c r="C973" s="126"/>
      <c r="D973" s="128"/>
      <c r="E973" s="68"/>
      <c r="F973" s="69"/>
      <c r="G973" s="70"/>
      <c r="H973" s="71"/>
      <c r="I973" s="70"/>
      <c r="J973" s="72"/>
      <c r="K973" s="55">
        <f t="shared" si="174"/>
        <v>0</v>
      </c>
      <c r="L973" s="56">
        <f t="shared" si="174"/>
        <v>0</v>
      </c>
      <c r="M973" s="73"/>
      <c r="N973" s="74"/>
      <c r="O973" s="73"/>
      <c r="P973" s="74"/>
      <c r="Q973" s="75"/>
      <c r="R973" s="76"/>
      <c r="S973" s="75"/>
      <c r="T973" s="76"/>
      <c r="U973" s="55">
        <f t="shared" si="175"/>
        <v>0</v>
      </c>
      <c r="V973" s="61">
        <f t="shared" si="175"/>
        <v>0</v>
      </c>
      <c r="W973" s="62">
        <f t="shared" si="176"/>
        <v>0</v>
      </c>
      <c r="X973" s="63">
        <f t="shared" si="177"/>
        <v>0</v>
      </c>
      <c r="Y973" s="64">
        <f t="shared" si="178"/>
        <v>0</v>
      </c>
      <c r="Z973" s="65"/>
    </row>
    <row r="974" spans="1:26" ht="71.25" customHeight="1" x14ac:dyDescent="0.25">
      <c r="A974" s="66">
        <v>9</v>
      </c>
      <c r="B974" s="67" t="s">
        <v>29</v>
      </c>
      <c r="C974" s="126"/>
      <c r="D974" s="128"/>
      <c r="E974" s="68"/>
      <c r="F974" s="69"/>
      <c r="G974" s="70"/>
      <c r="H974" s="71"/>
      <c r="I974" s="70"/>
      <c r="J974" s="72"/>
      <c r="K974" s="55">
        <f t="shared" si="174"/>
        <v>0</v>
      </c>
      <c r="L974" s="56">
        <f t="shared" si="174"/>
        <v>0</v>
      </c>
      <c r="M974" s="73"/>
      <c r="N974" s="74"/>
      <c r="O974" s="73"/>
      <c r="P974" s="74"/>
      <c r="Q974" s="75"/>
      <c r="R974" s="76"/>
      <c r="S974" s="75"/>
      <c r="T974" s="76"/>
      <c r="U974" s="55">
        <f t="shared" si="175"/>
        <v>0</v>
      </c>
      <c r="V974" s="61">
        <f t="shared" si="175"/>
        <v>0</v>
      </c>
      <c r="W974" s="62">
        <f t="shared" si="176"/>
        <v>0</v>
      </c>
      <c r="X974" s="63">
        <f t="shared" si="177"/>
        <v>0</v>
      </c>
      <c r="Y974" s="64">
        <f t="shared" si="178"/>
        <v>0</v>
      </c>
      <c r="Z974" s="65"/>
    </row>
    <row r="975" spans="1:26" ht="92.25" customHeight="1" x14ac:dyDescent="0.25">
      <c r="A975" s="66">
        <v>10</v>
      </c>
      <c r="B975" s="67" t="s">
        <v>30</v>
      </c>
      <c r="C975" s="126"/>
      <c r="D975" s="128"/>
      <c r="E975" s="68"/>
      <c r="F975" s="69"/>
      <c r="G975" s="70"/>
      <c r="H975" s="71"/>
      <c r="I975" s="70"/>
      <c r="J975" s="72"/>
      <c r="K975" s="55">
        <f t="shared" si="174"/>
        <v>0</v>
      </c>
      <c r="L975" s="56">
        <f t="shared" si="174"/>
        <v>0</v>
      </c>
      <c r="M975" s="73"/>
      <c r="N975" s="74"/>
      <c r="O975" s="73"/>
      <c r="P975" s="74"/>
      <c r="Q975" s="75"/>
      <c r="R975" s="76"/>
      <c r="S975" s="75"/>
      <c r="T975" s="76"/>
      <c r="U975" s="55">
        <f t="shared" si="175"/>
        <v>0</v>
      </c>
      <c r="V975" s="61">
        <f t="shared" si="175"/>
        <v>0</v>
      </c>
      <c r="W975" s="62">
        <f t="shared" si="176"/>
        <v>0</v>
      </c>
      <c r="X975" s="63">
        <f t="shared" si="177"/>
        <v>0</v>
      </c>
      <c r="Y975" s="64">
        <f t="shared" si="178"/>
        <v>0</v>
      </c>
      <c r="Z975" s="65"/>
    </row>
    <row r="976" spans="1:26" ht="153.75" customHeight="1" x14ac:dyDescent="0.25">
      <c r="A976" s="66">
        <v>11</v>
      </c>
      <c r="B976" s="67" t="s">
        <v>31</v>
      </c>
      <c r="C976" s="126"/>
      <c r="D976" s="128"/>
      <c r="E976" s="68"/>
      <c r="F976" s="69"/>
      <c r="G976" s="70"/>
      <c r="H976" s="71"/>
      <c r="I976" s="70"/>
      <c r="J976" s="72"/>
      <c r="K976" s="55">
        <f t="shared" si="174"/>
        <v>0</v>
      </c>
      <c r="L976" s="56">
        <f t="shared" si="174"/>
        <v>0</v>
      </c>
      <c r="M976" s="73"/>
      <c r="N976" s="74"/>
      <c r="O976" s="73"/>
      <c r="P976" s="74"/>
      <c r="Q976" s="75"/>
      <c r="R976" s="76"/>
      <c r="S976" s="75"/>
      <c r="T976" s="76"/>
      <c r="U976" s="55">
        <f t="shared" si="175"/>
        <v>0</v>
      </c>
      <c r="V976" s="61">
        <f t="shared" si="175"/>
        <v>0</v>
      </c>
      <c r="W976" s="62">
        <f t="shared" si="176"/>
        <v>0</v>
      </c>
      <c r="X976" s="63">
        <f t="shared" si="177"/>
        <v>0</v>
      </c>
      <c r="Y976" s="64">
        <f t="shared" si="178"/>
        <v>0</v>
      </c>
      <c r="Z976" s="65"/>
    </row>
    <row r="977" spans="1:26" ht="87" customHeight="1" x14ac:dyDescent="0.25">
      <c r="A977" s="66">
        <v>12</v>
      </c>
      <c r="B977" s="67" t="s">
        <v>40</v>
      </c>
      <c r="C977" s="126"/>
      <c r="D977" s="128"/>
      <c r="E977" s="68"/>
      <c r="F977" s="69"/>
      <c r="G977" s="70"/>
      <c r="H977" s="71"/>
      <c r="I977" s="70"/>
      <c r="J977" s="72"/>
      <c r="K977" s="55">
        <f t="shared" si="174"/>
        <v>0</v>
      </c>
      <c r="L977" s="56">
        <f t="shared" si="174"/>
        <v>0</v>
      </c>
      <c r="M977" s="73"/>
      <c r="N977" s="74"/>
      <c r="O977" s="73"/>
      <c r="P977" s="74"/>
      <c r="Q977" s="75"/>
      <c r="R977" s="76"/>
      <c r="S977" s="75"/>
      <c r="T977" s="76"/>
      <c r="U977" s="55">
        <f t="shared" si="175"/>
        <v>0</v>
      </c>
      <c r="V977" s="61">
        <f t="shared" si="175"/>
        <v>0</v>
      </c>
      <c r="W977" s="62">
        <f t="shared" si="176"/>
        <v>0</v>
      </c>
      <c r="X977" s="63">
        <f t="shared" si="177"/>
        <v>0</v>
      </c>
      <c r="Y977" s="64">
        <f t="shared" si="178"/>
        <v>0</v>
      </c>
      <c r="Z977" s="65"/>
    </row>
    <row r="978" spans="1:26" ht="62.25" customHeight="1" thickBot="1" x14ac:dyDescent="0.3">
      <c r="A978" s="77">
        <v>13</v>
      </c>
      <c r="B978" s="78" t="s">
        <v>32</v>
      </c>
      <c r="C978" s="127"/>
      <c r="D978" s="129"/>
      <c r="E978" s="79"/>
      <c r="F978" s="80"/>
      <c r="G978" s="81"/>
      <c r="H978" s="82"/>
      <c r="I978" s="81"/>
      <c r="J978" s="83"/>
      <c r="K978" s="84">
        <f t="shared" si="174"/>
        <v>0</v>
      </c>
      <c r="L978" s="85">
        <f t="shared" si="174"/>
        <v>0</v>
      </c>
      <c r="M978" s="86"/>
      <c r="N978" s="87"/>
      <c r="O978" s="86"/>
      <c r="P978" s="87"/>
      <c r="Q978" s="88"/>
      <c r="R978" s="89"/>
      <c r="S978" s="88"/>
      <c r="T978" s="89"/>
      <c r="U978" s="55">
        <f t="shared" si="175"/>
        <v>0</v>
      </c>
      <c r="V978" s="61">
        <f t="shared" si="175"/>
        <v>0</v>
      </c>
      <c r="W978" s="62">
        <f t="shared" si="176"/>
        <v>0</v>
      </c>
      <c r="X978" s="63">
        <f t="shared" si="177"/>
        <v>0</v>
      </c>
      <c r="Y978" s="64">
        <f t="shared" si="178"/>
        <v>0</v>
      </c>
      <c r="Z978" s="65"/>
    </row>
    <row r="979" spans="1:26" ht="29.25" customHeight="1" thickBot="1" x14ac:dyDescent="0.3">
      <c r="A979" s="164" t="s">
        <v>100</v>
      </c>
      <c r="B979" s="165"/>
      <c r="C979" s="90">
        <f>C966</f>
        <v>129168.04000000001</v>
      </c>
      <c r="D979" s="90">
        <f>D966</f>
        <v>8440.7600000000239</v>
      </c>
      <c r="E979" s="91">
        <f>SUM(E966:E978)</f>
        <v>3</v>
      </c>
      <c r="F979" s="92">
        <f>SUM(F966:F978)</f>
        <v>78038.17</v>
      </c>
      <c r="G979" s="91">
        <f>SUM(G966:G978)</f>
        <v>2</v>
      </c>
      <c r="H979" s="92">
        <f>SUM(H966:H978)</f>
        <v>29168.04</v>
      </c>
      <c r="I979" s="91">
        <f t="shared" ref="I979:V979" si="179">SUM(I966:I978)</f>
        <v>4</v>
      </c>
      <c r="J979" s="92">
        <f t="shared" si="179"/>
        <v>100000</v>
      </c>
      <c r="K979" s="91">
        <f t="shared" si="179"/>
        <v>6</v>
      </c>
      <c r="L979" s="92">
        <f t="shared" si="179"/>
        <v>129168.04000000001</v>
      </c>
      <c r="M979" s="91">
        <f t="shared" si="179"/>
        <v>0</v>
      </c>
      <c r="N979" s="93">
        <f t="shared" si="179"/>
        <v>0</v>
      </c>
      <c r="O979" s="94">
        <f t="shared" si="179"/>
        <v>0</v>
      </c>
      <c r="P979" s="95">
        <f t="shared" si="179"/>
        <v>0</v>
      </c>
      <c r="Q979" s="94">
        <f t="shared" si="179"/>
        <v>2</v>
      </c>
      <c r="R979" s="96">
        <f t="shared" si="179"/>
        <v>28923.95</v>
      </c>
      <c r="S979" s="94">
        <f t="shared" si="179"/>
        <v>4</v>
      </c>
      <c r="T979" s="96">
        <f t="shared" si="179"/>
        <v>91803.329999999987</v>
      </c>
      <c r="U979" s="94">
        <f t="shared" si="179"/>
        <v>6</v>
      </c>
      <c r="V979" s="96">
        <f t="shared" si="179"/>
        <v>120727.27999999998</v>
      </c>
      <c r="W979" s="97">
        <f>IFERROR(R979/H979,0)</f>
        <v>0.99163159403237244</v>
      </c>
      <c r="X979" s="98">
        <f t="shared" si="177"/>
        <v>0.91803329999999983</v>
      </c>
      <c r="Y979" s="98">
        <f t="shared" si="178"/>
        <v>0.9346528754326533</v>
      </c>
    </row>
    <row r="980" spans="1:26" ht="29.25" customHeight="1" thickBot="1" x14ac:dyDescent="0.45">
      <c r="A980" s="99"/>
      <c r="B980" s="99"/>
      <c r="C980" s="100"/>
      <c r="D980" s="100"/>
      <c r="E980" s="101"/>
      <c r="F980" s="100"/>
      <c r="G980" s="101"/>
      <c r="H980" s="102"/>
      <c r="I980" s="103"/>
      <c r="J980" s="102"/>
      <c r="K980" s="104"/>
      <c r="L980" s="102"/>
      <c r="M980" s="103"/>
      <c r="N980" s="102"/>
      <c r="O980" s="103"/>
      <c r="P980" s="102"/>
      <c r="Q980" s="103"/>
      <c r="R980" s="102"/>
      <c r="S980" s="103"/>
      <c r="T980" s="105" t="s">
        <v>101</v>
      </c>
      <c r="U980" s="106">
        <v>4.1475999999999997</v>
      </c>
      <c r="V980" s="107">
        <f>V979/U980</f>
        <v>29107.744237631399</v>
      </c>
      <c r="W980" s="108"/>
      <c r="X980" s="108"/>
      <c r="Y980" s="109"/>
    </row>
    <row r="981" spans="1:26" ht="15.75" thickTop="1" x14ac:dyDescent="0.25">
      <c r="A981" s="166" t="s">
        <v>102</v>
      </c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8"/>
      <c r="P981" s="115"/>
      <c r="U981" s="20"/>
    </row>
    <row r="982" spans="1:26" ht="18.75" x14ac:dyDescent="0.3">
      <c r="A982" s="169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1"/>
      <c r="P982" s="115"/>
      <c r="T982" s="110"/>
      <c r="U982" s="20"/>
    </row>
    <row r="983" spans="1:26" ht="15.75" x14ac:dyDescent="0.25">
      <c r="A983" s="169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1"/>
      <c r="P983" s="115"/>
      <c r="S983" s="111"/>
      <c r="T983" s="112"/>
      <c r="U983" s="20"/>
    </row>
    <row r="984" spans="1:26" ht="15.75" x14ac:dyDescent="0.25">
      <c r="A984" s="169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1"/>
      <c r="P984" s="115"/>
      <c r="S984" s="111"/>
      <c r="T984" s="113"/>
      <c r="U984" s="20"/>
    </row>
    <row r="985" spans="1:26" ht="15.75" x14ac:dyDescent="0.25">
      <c r="A985" s="169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1"/>
      <c r="P985" s="115"/>
      <c r="S985" s="111"/>
      <c r="T985" s="113"/>
      <c r="U985" s="20"/>
    </row>
    <row r="986" spans="1:26" ht="15.75" x14ac:dyDescent="0.25">
      <c r="A986" s="169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1"/>
      <c r="P986" s="115"/>
      <c r="S986" s="111"/>
      <c r="T986" s="113"/>
      <c r="U986" s="20"/>
    </row>
    <row r="987" spans="1:26" ht="15.75" x14ac:dyDescent="0.25">
      <c r="A987" s="169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1"/>
      <c r="P987" s="115"/>
      <c r="S987" s="111"/>
      <c r="T987" s="114"/>
      <c r="U987" s="20"/>
    </row>
    <row r="988" spans="1:26" x14ac:dyDescent="0.25">
      <c r="A988" s="169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1"/>
      <c r="P988" s="115"/>
      <c r="U988" s="20"/>
    </row>
    <row r="989" spans="1:26" ht="15.75" thickBot="1" x14ac:dyDescent="0.3">
      <c r="A989" s="172"/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4"/>
      <c r="P989" s="115"/>
      <c r="U989" s="20"/>
    </row>
    <row r="990" spans="1:26" ht="15.75" thickTop="1" x14ac:dyDescent="0.25">
      <c r="K990" s="20"/>
      <c r="U990" s="20"/>
    </row>
    <row r="993" spans="1:38" ht="26.25" x14ac:dyDescent="0.4">
      <c r="A993" s="23"/>
      <c r="B993" s="24" t="s">
        <v>132</v>
      </c>
      <c r="C993" s="25"/>
      <c r="D993" s="25"/>
      <c r="E993" s="25"/>
      <c r="F993" s="26"/>
      <c r="G993" s="25"/>
      <c r="H993" s="26"/>
      <c r="I993" s="27"/>
      <c r="J993" s="26"/>
      <c r="K993" s="27"/>
      <c r="L993" s="26"/>
      <c r="M993" s="27"/>
      <c r="N993" s="26"/>
      <c r="O993" s="25"/>
      <c r="P993" s="26"/>
      <c r="Q993" s="25"/>
      <c r="R993" s="26"/>
      <c r="S993" s="27"/>
      <c r="T993" s="26"/>
      <c r="U993" s="25"/>
      <c r="V993" s="26"/>
      <c r="W993" s="26"/>
      <c r="X993" s="27"/>
      <c r="Y993" s="26"/>
      <c r="Z993" s="26"/>
      <c r="AA993" s="27"/>
      <c r="AB993" s="25"/>
      <c r="AC993" s="25"/>
      <c r="AD993" s="25"/>
      <c r="AE993" s="25"/>
      <c r="AF993" s="25"/>
      <c r="AG993" s="27"/>
      <c r="AH993" s="25"/>
      <c r="AI993" s="25"/>
      <c r="AJ993" s="25"/>
      <c r="AK993" s="25"/>
      <c r="AL993" s="25"/>
    </row>
    <row r="994" spans="1:38" ht="15.75" thickBot="1" x14ac:dyDescent="0.3"/>
    <row r="995" spans="1:38" ht="52.5" customHeight="1" thickBot="1" x14ac:dyDescent="0.3">
      <c r="A995" s="146" t="s">
        <v>7</v>
      </c>
      <c r="B995" s="147"/>
      <c r="C995" s="150" t="s">
        <v>85</v>
      </c>
      <c r="D995" s="151"/>
      <c r="E995" s="152" t="s">
        <v>0</v>
      </c>
      <c r="F995" s="153"/>
      <c r="G995" s="154" t="s">
        <v>1</v>
      </c>
      <c r="H995" s="154"/>
      <c r="I995" s="154"/>
      <c r="J995" s="154"/>
      <c r="K995" s="154"/>
      <c r="L995" s="155"/>
      <c r="M995" s="156" t="s">
        <v>86</v>
      </c>
      <c r="N995" s="157"/>
      <c r="O995" s="157"/>
      <c r="P995" s="158"/>
      <c r="Q995" s="116" t="s">
        <v>87</v>
      </c>
      <c r="R995" s="159"/>
      <c r="S995" s="159"/>
      <c r="T995" s="159"/>
      <c r="U995" s="159"/>
      <c r="V995" s="117"/>
      <c r="W995" s="130" t="s">
        <v>88</v>
      </c>
      <c r="X995" s="131"/>
      <c r="Y995" s="122"/>
    </row>
    <row r="996" spans="1:38" ht="52.5" customHeight="1" thickBot="1" x14ac:dyDescent="0.3">
      <c r="A996" s="148"/>
      <c r="B996" s="149"/>
      <c r="C996" s="132" t="s">
        <v>89</v>
      </c>
      <c r="D996" s="134" t="s">
        <v>90</v>
      </c>
      <c r="E996" s="136" t="s">
        <v>10</v>
      </c>
      <c r="F996" s="136" t="s">
        <v>11</v>
      </c>
      <c r="G996" s="138" t="s">
        <v>12</v>
      </c>
      <c r="H996" s="140" t="s">
        <v>13</v>
      </c>
      <c r="I996" s="140" t="s">
        <v>14</v>
      </c>
      <c r="J996" s="142" t="s">
        <v>15</v>
      </c>
      <c r="K996" s="144" t="s">
        <v>2</v>
      </c>
      <c r="L996" s="145"/>
      <c r="M996" s="160" t="s">
        <v>91</v>
      </c>
      <c r="N996" s="161"/>
      <c r="O996" s="160" t="s">
        <v>92</v>
      </c>
      <c r="P996" s="161"/>
      <c r="Q996" s="162" t="s">
        <v>93</v>
      </c>
      <c r="R996" s="163"/>
      <c r="S996" s="159" t="s">
        <v>94</v>
      </c>
      <c r="T996" s="117"/>
      <c r="U996" s="116" t="s">
        <v>2</v>
      </c>
      <c r="V996" s="117"/>
      <c r="W996" s="118" t="s">
        <v>95</v>
      </c>
      <c r="X996" s="120" t="s">
        <v>96</v>
      </c>
      <c r="Y996" s="122" t="s">
        <v>97</v>
      </c>
    </row>
    <row r="997" spans="1:38" ht="139.5" customHeight="1" thickBot="1" x14ac:dyDescent="0.3">
      <c r="A997" s="148"/>
      <c r="B997" s="149"/>
      <c r="C997" s="133"/>
      <c r="D997" s="135"/>
      <c r="E997" s="137"/>
      <c r="F997" s="137"/>
      <c r="G997" s="139"/>
      <c r="H997" s="141"/>
      <c r="I997" s="141"/>
      <c r="J997" s="143"/>
      <c r="K997" s="28" t="s">
        <v>16</v>
      </c>
      <c r="L997" s="29" t="s">
        <v>17</v>
      </c>
      <c r="M997" s="30" t="s">
        <v>18</v>
      </c>
      <c r="N997" s="31" t="s">
        <v>19</v>
      </c>
      <c r="O997" s="30" t="s">
        <v>20</v>
      </c>
      <c r="P997" s="31" t="s">
        <v>21</v>
      </c>
      <c r="Q997" s="32" t="s">
        <v>12</v>
      </c>
      <c r="R997" s="33" t="s">
        <v>13</v>
      </c>
      <c r="S997" s="34" t="s">
        <v>22</v>
      </c>
      <c r="T997" s="35" t="s">
        <v>23</v>
      </c>
      <c r="U997" s="36" t="s">
        <v>24</v>
      </c>
      <c r="V997" s="37" t="s">
        <v>25</v>
      </c>
      <c r="W997" s="119"/>
      <c r="X997" s="121"/>
      <c r="Y997" s="123"/>
    </row>
    <row r="998" spans="1:38" ht="38.25" customHeight="1" thickBot="1" x14ac:dyDescent="0.3">
      <c r="A998" s="124">
        <v>1</v>
      </c>
      <c r="B998" s="125"/>
      <c r="C998" s="38">
        <v>2</v>
      </c>
      <c r="D998" s="39">
        <v>3</v>
      </c>
      <c r="E998" s="40">
        <v>4</v>
      </c>
      <c r="F998" s="41">
        <v>5</v>
      </c>
      <c r="G998" s="42">
        <v>6</v>
      </c>
      <c r="H998" s="43">
        <v>7</v>
      </c>
      <c r="I998" s="43">
        <v>8</v>
      </c>
      <c r="J998" s="43">
        <v>9</v>
      </c>
      <c r="K998" s="43">
        <v>10</v>
      </c>
      <c r="L998" s="43">
        <v>11</v>
      </c>
      <c r="M998" s="44">
        <v>12</v>
      </c>
      <c r="N998" s="44">
        <v>13</v>
      </c>
      <c r="O998" s="44">
        <v>14</v>
      </c>
      <c r="P998" s="44">
        <v>15</v>
      </c>
      <c r="Q998" s="45">
        <v>16</v>
      </c>
      <c r="R998" s="45">
        <v>17</v>
      </c>
      <c r="S998" s="45">
        <v>18</v>
      </c>
      <c r="T998" s="45">
        <v>19</v>
      </c>
      <c r="U998" s="45">
        <v>20</v>
      </c>
      <c r="V998" s="45">
        <v>21</v>
      </c>
      <c r="W998" s="46">
        <v>22</v>
      </c>
      <c r="X998" s="46">
        <v>23</v>
      </c>
      <c r="Y998" s="47">
        <v>24</v>
      </c>
    </row>
    <row r="999" spans="1:38" ht="108.75" customHeight="1" x14ac:dyDescent="0.25">
      <c r="A999" s="48">
        <v>1</v>
      </c>
      <c r="B999" s="49" t="s">
        <v>98</v>
      </c>
      <c r="C999" s="126">
        <f>L1012</f>
        <v>129063.70999999999</v>
      </c>
      <c r="D999" s="128">
        <f>C999-V1012</f>
        <v>17115.28</v>
      </c>
      <c r="E999" s="50"/>
      <c r="F999" s="51"/>
      <c r="G999" s="52"/>
      <c r="H999" s="53"/>
      <c r="I999" s="52"/>
      <c r="J999" s="54"/>
      <c r="K999" s="55">
        <f>G999+I999</f>
        <v>0</v>
      </c>
      <c r="L999" s="56">
        <f>H999+J999</f>
        <v>0</v>
      </c>
      <c r="M999" s="57"/>
      <c r="N999" s="58"/>
      <c r="O999" s="57"/>
      <c r="P999" s="58"/>
      <c r="Q999" s="59"/>
      <c r="R999" s="60"/>
      <c r="S999" s="59"/>
      <c r="T999" s="60"/>
      <c r="U999" s="55">
        <f>Q999+S999</f>
        <v>0</v>
      </c>
      <c r="V999" s="61">
        <f>R999+T999</f>
        <v>0</v>
      </c>
      <c r="W999" s="62">
        <f>IFERROR(R999/H999,0)</f>
        <v>0</v>
      </c>
      <c r="X999" s="63">
        <f>IFERROR((T999+P999)/J999,0)</f>
        <v>0</v>
      </c>
      <c r="Y999" s="64">
        <f>IFERROR((V999+P999)/L999,0)</f>
        <v>0</v>
      </c>
      <c r="Z999" s="65"/>
    </row>
    <row r="1000" spans="1:38" ht="87" customHeight="1" x14ac:dyDescent="0.25">
      <c r="A1000" s="66">
        <v>2</v>
      </c>
      <c r="B1000" s="67" t="s">
        <v>44</v>
      </c>
      <c r="C1000" s="126"/>
      <c r="D1000" s="128"/>
      <c r="E1000" s="68"/>
      <c r="F1000" s="69"/>
      <c r="G1000" s="70"/>
      <c r="H1000" s="71"/>
      <c r="I1000" s="70"/>
      <c r="J1000" s="72"/>
      <c r="K1000" s="55">
        <f t="shared" ref="K1000:L1011" si="180">G1000+I1000</f>
        <v>0</v>
      </c>
      <c r="L1000" s="56">
        <f t="shared" si="180"/>
        <v>0</v>
      </c>
      <c r="M1000" s="73"/>
      <c r="N1000" s="74"/>
      <c r="O1000" s="73"/>
      <c r="P1000" s="74"/>
      <c r="Q1000" s="75"/>
      <c r="R1000" s="76"/>
      <c r="S1000" s="75"/>
      <c r="T1000" s="76"/>
      <c r="U1000" s="55">
        <f t="shared" ref="U1000:V1011" si="181">Q1000+S1000</f>
        <v>0</v>
      </c>
      <c r="V1000" s="61">
        <f>R1000+T1000</f>
        <v>0</v>
      </c>
      <c r="W1000" s="62">
        <f t="shared" ref="W1000:W1011" si="182">IFERROR(R1000/H1000,0)</f>
        <v>0</v>
      </c>
      <c r="X1000" s="63">
        <f t="shared" ref="X1000:X1012" si="183">IFERROR((T1000+P1000)/J1000,0)</f>
        <v>0</v>
      </c>
      <c r="Y1000" s="64">
        <f t="shared" ref="Y1000:Y1012" si="184">IFERROR((V1000+P1000)/L1000,0)</f>
        <v>0</v>
      </c>
      <c r="Z1000" s="65"/>
    </row>
    <row r="1001" spans="1:38" ht="85.5" customHeight="1" x14ac:dyDescent="0.25">
      <c r="A1001" s="66">
        <v>3</v>
      </c>
      <c r="B1001" s="67" t="s">
        <v>35</v>
      </c>
      <c r="C1001" s="126"/>
      <c r="D1001" s="128"/>
      <c r="E1001" s="68"/>
      <c r="F1001" s="69"/>
      <c r="G1001" s="70"/>
      <c r="H1001" s="71"/>
      <c r="I1001" s="70"/>
      <c r="J1001" s="72"/>
      <c r="K1001" s="55">
        <f t="shared" si="180"/>
        <v>0</v>
      </c>
      <c r="L1001" s="56">
        <f t="shared" si="180"/>
        <v>0</v>
      </c>
      <c r="M1001" s="73"/>
      <c r="N1001" s="74"/>
      <c r="O1001" s="73"/>
      <c r="P1001" s="74"/>
      <c r="Q1001" s="75"/>
      <c r="R1001" s="76"/>
      <c r="S1001" s="75"/>
      <c r="T1001" s="76"/>
      <c r="U1001" s="55">
        <f t="shared" si="181"/>
        <v>0</v>
      </c>
      <c r="V1001" s="61">
        <f t="shared" si="181"/>
        <v>0</v>
      </c>
      <c r="W1001" s="62">
        <f t="shared" si="182"/>
        <v>0</v>
      </c>
      <c r="X1001" s="63">
        <f t="shared" si="183"/>
        <v>0</v>
      </c>
      <c r="Y1001" s="64">
        <f t="shared" si="184"/>
        <v>0</v>
      </c>
      <c r="Z1001" s="65"/>
    </row>
    <row r="1002" spans="1:38" ht="137.25" customHeight="1" x14ac:dyDescent="0.25">
      <c r="A1002" s="66">
        <v>4</v>
      </c>
      <c r="B1002" s="67" t="s">
        <v>37</v>
      </c>
      <c r="C1002" s="126"/>
      <c r="D1002" s="128"/>
      <c r="E1002" s="68"/>
      <c r="F1002" s="69"/>
      <c r="G1002" s="70"/>
      <c r="H1002" s="71"/>
      <c r="I1002" s="70"/>
      <c r="J1002" s="72"/>
      <c r="K1002" s="55">
        <f t="shared" si="180"/>
        <v>0</v>
      </c>
      <c r="L1002" s="56">
        <f t="shared" si="180"/>
        <v>0</v>
      </c>
      <c r="M1002" s="73"/>
      <c r="N1002" s="74"/>
      <c r="O1002" s="73"/>
      <c r="P1002" s="74"/>
      <c r="Q1002" s="75"/>
      <c r="R1002" s="76"/>
      <c r="S1002" s="75"/>
      <c r="T1002" s="76"/>
      <c r="U1002" s="55">
        <f t="shared" si="181"/>
        <v>0</v>
      </c>
      <c r="V1002" s="61">
        <f t="shared" si="181"/>
        <v>0</v>
      </c>
      <c r="W1002" s="62">
        <f t="shared" si="182"/>
        <v>0</v>
      </c>
      <c r="X1002" s="63">
        <f t="shared" si="183"/>
        <v>0</v>
      </c>
      <c r="Y1002" s="64">
        <f t="shared" si="184"/>
        <v>0</v>
      </c>
      <c r="Z1002" s="65"/>
    </row>
    <row r="1003" spans="1:38" ht="171.75" customHeight="1" x14ac:dyDescent="0.25">
      <c r="A1003" s="66">
        <v>5</v>
      </c>
      <c r="B1003" s="67" t="s">
        <v>63</v>
      </c>
      <c r="C1003" s="126"/>
      <c r="D1003" s="128"/>
      <c r="E1003" s="68">
        <v>6</v>
      </c>
      <c r="F1003" s="69">
        <v>168743</v>
      </c>
      <c r="G1003" s="70">
        <v>2</v>
      </c>
      <c r="H1003" s="71">
        <v>46614.5</v>
      </c>
      <c r="I1003" s="70">
        <v>4</v>
      </c>
      <c r="J1003" s="72">
        <v>82449.209999999992</v>
      </c>
      <c r="K1003" s="55">
        <f t="shared" si="180"/>
        <v>6</v>
      </c>
      <c r="L1003" s="56">
        <f t="shared" si="180"/>
        <v>129063.70999999999</v>
      </c>
      <c r="M1003" s="73">
        <v>0</v>
      </c>
      <c r="N1003" s="74">
        <v>0</v>
      </c>
      <c r="O1003" s="73">
        <v>0</v>
      </c>
      <c r="P1003" s="74">
        <v>0</v>
      </c>
      <c r="Q1003" s="75">
        <v>2</v>
      </c>
      <c r="R1003" s="76">
        <v>45399.35</v>
      </c>
      <c r="S1003" s="75">
        <v>4</v>
      </c>
      <c r="T1003" s="76">
        <v>66549.08</v>
      </c>
      <c r="U1003" s="55">
        <f t="shared" si="181"/>
        <v>6</v>
      </c>
      <c r="V1003" s="61">
        <f t="shared" si="181"/>
        <v>111948.43</v>
      </c>
      <c r="W1003" s="62">
        <f t="shared" si="182"/>
        <v>0.97393193105149678</v>
      </c>
      <c r="X1003" s="63">
        <f t="shared" si="183"/>
        <v>0.8071524275369043</v>
      </c>
      <c r="Y1003" s="64">
        <f t="shared" si="184"/>
        <v>0.86738890428610804</v>
      </c>
      <c r="Z1003" s="65"/>
    </row>
    <row r="1004" spans="1:38" ht="116.25" customHeight="1" x14ac:dyDescent="0.25">
      <c r="A1004" s="66">
        <v>6</v>
      </c>
      <c r="B1004" s="67" t="s">
        <v>26</v>
      </c>
      <c r="C1004" s="126"/>
      <c r="D1004" s="128"/>
      <c r="E1004" s="68"/>
      <c r="F1004" s="69"/>
      <c r="G1004" s="70"/>
      <c r="H1004" s="71"/>
      <c r="I1004" s="70"/>
      <c r="J1004" s="72"/>
      <c r="K1004" s="55">
        <f t="shared" si="180"/>
        <v>0</v>
      </c>
      <c r="L1004" s="56">
        <f t="shared" si="180"/>
        <v>0</v>
      </c>
      <c r="M1004" s="73"/>
      <c r="N1004" s="74"/>
      <c r="O1004" s="73"/>
      <c r="P1004" s="74"/>
      <c r="Q1004" s="75"/>
      <c r="R1004" s="76"/>
      <c r="S1004" s="75"/>
      <c r="T1004" s="76"/>
      <c r="U1004" s="55">
        <f t="shared" si="181"/>
        <v>0</v>
      </c>
      <c r="V1004" s="61">
        <f t="shared" si="181"/>
        <v>0</v>
      </c>
      <c r="W1004" s="62">
        <f t="shared" si="182"/>
        <v>0</v>
      </c>
      <c r="X1004" s="63">
        <f t="shared" si="183"/>
        <v>0</v>
      </c>
      <c r="Y1004" s="64">
        <f t="shared" si="184"/>
        <v>0</v>
      </c>
      <c r="Z1004" s="65"/>
    </row>
    <row r="1005" spans="1:38" ht="65.25" customHeight="1" x14ac:dyDescent="0.25">
      <c r="A1005" s="66">
        <v>7</v>
      </c>
      <c r="B1005" s="67" t="s">
        <v>46</v>
      </c>
      <c r="C1005" s="126"/>
      <c r="D1005" s="128"/>
      <c r="E1005" s="68"/>
      <c r="F1005" s="69"/>
      <c r="G1005" s="70"/>
      <c r="H1005" s="71"/>
      <c r="I1005" s="70"/>
      <c r="J1005" s="72"/>
      <c r="K1005" s="55">
        <f t="shared" si="180"/>
        <v>0</v>
      </c>
      <c r="L1005" s="56">
        <f t="shared" si="180"/>
        <v>0</v>
      </c>
      <c r="M1005" s="73"/>
      <c r="N1005" s="74"/>
      <c r="O1005" s="73"/>
      <c r="P1005" s="74"/>
      <c r="Q1005" s="75"/>
      <c r="R1005" s="76"/>
      <c r="S1005" s="75"/>
      <c r="T1005" s="76"/>
      <c r="U1005" s="55">
        <f t="shared" si="181"/>
        <v>0</v>
      </c>
      <c r="V1005" s="61">
        <f t="shared" si="181"/>
        <v>0</v>
      </c>
      <c r="W1005" s="62">
        <f t="shared" si="182"/>
        <v>0</v>
      </c>
      <c r="X1005" s="63">
        <f t="shared" si="183"/>
        <v>0</v>
      </c>
      <c r="Y1005" s="64">
        <f t="shared" si="184"/>
        <v>0</v>
      </c>
      <c r="Z1005" s="65"/>
    </row>
    <row r="1006" spans="1:38" ht="59.25" customHeight="1" x14ac:dyDescent="0.25">
      <c r="A1006" s="66">
        <v>8</v>
      </c>
      <c r="B1006" s="67" t="s">
        <v>99</v>
      </c>
      <c r="C1006" s="126"/>
      <c r="D1006" s="128"/>
      <c r="E1006" s="68"/>
      <c r="F1006" s="69"/>
      <c r="G1006" s="70"/>
      <c r="H1006" s="71"/>
      <c r="I1006" s="70"/>
      <c r="J1006" s="72"/>
      <c r="K1006" s="55">
        <f t="shared" si="180"/>
        <v>0</v>
      </c>
      <c r="L1006" s="56">
        <f t="shared" si="180"/>
        <v>0</v>
      </c>
      <c r="M1006" s="73"/>
      <c r="N1006" s="74"/>
      <c r="O1006" s="73"/>
      <c r="P1006" s="74"/>
      <c r="Q1006" s="75"/>
      <c r="R1006" s="76"/>
      <c r="S1006" s="75"/>
      <c r="T1006" s="76"/>
      <c r="U1006" s="55">
        <f t="shared" si="181"/>
        <v>0</v>
      </c>
      <c r="V1006" s="61">
        <f t="shared" si="181"/>
        <v>0</v>
      </c>
      <c r="W1006" s="62">
        <f t="shared" si="182"/>
        <v>0</v>
      </c>
      <c r="X1006" s="63">
        <f t="shared" si="183"/>
        <v>0</v>
      </c>
      <c r="Y1006" s="64">
        <f t="shared" si="184"/>
        <v>0</v>
      </c>
      <c r="Z1006" s="65"/>
    </row>
    <row r="1007" spans="1:38" ht="71.25" customHeight="1" x14ac:dyDescent="0.25">
      <c r="A1007" s="66">
        <v>9</v>
      </c>
      <c r="B1007" s="67" t="s">
        <v>29</v>
      </c>
      <c r="C1007" s="126"/>
      <c r="D1007" s="128"/>
      <c r="E1007" s="68"/>
      <c r="F1007" s="69"/>
      <c r="G1007" s="70"/>
      <c r="H1007" s="71"/>
      <c r="I1007" s="70"/>
      <c r="J1007" s="72"/>
      <c r="K1007" s="55">
        <f t="shared" si="180"/>
        <v>0</v>
      </c>
      <c r="L1007" s="56">
        <f t="shared" si="180"/>
        <v>0</v>
      </c>
      <c r="M1007" s="73"/>
      <c r="N1007" s="74"/>
      <c r="O1007" s="73"/>
      <c r="P1007" s="74"/>
      <c r="Q1007" s="75"/>
      <c r="R1007" s="76"/>
      <c r="S1007" s="75"/>
      <c r="T1007" s="76"/>
      <c r="U1007" s="55">
        <f t="shared" si="181"/>
        <v>0</v>
      </c>
      <c r="V1007" s="61">
        <f t="shared" si="181"/>
        <v>0</v>
      </c>
      <c r="W1007" s="62">
        <f t="shared" si="182"/>
        <v>0</v>
      </c>
      <c r="X1007" s="63">
        <f t="shared" si="183"/>
        <v>0</v>
      </c>
      <c r="Y1007" s="64">
        <f t="shared" si="184"/>
        <v>0</v>
      </c>
      <c r="Z1007" s="65"/>
    </row>
    <row r="1008" spans="1:38" ht="92.25" customHeight="1" x14ac:dyDescent="0.25">
      <c r="A1008" s="66">
        <v>10</v>
      </c>
      <c r="B1008" s="67" t="s">
        <v>30</v>
      </c>
      <c r="C1008" s="126"/>
      <c r="D1008" s="128"/>
      <c r="E1008" s="68"/>
      <c r="F1008" s="69"/>
      <c r="G1008" s="70"/>
      <c r="H1008" s="71"/>
      <c r="I1008" s="70"/>
      <c r="J1008" s="72"/>
      <c r="K1008" s="55">
        <f t="shared" si="180"/>
        <v>0</v>
      </c>
      <c r="L1008" s="56">
        <f t="shared" si="180"/>
        <v>0</v>
      </c>
      <c r="M1008" s="73"/>
      <c r="N1008" s="74"/>
      <c r="O1008" s="73"/>
      <c r="P1008" s="74"/>
      <c r="Q1008" s="75"/>
      <c r="R1008" s="76"/>
      <c r="S1008" s="75"/>
      <c r="T1008" s="76"/>
      <c r="U1008" s="55">
        <f t="shared" si="181"/>
        <v>0</v>
      </c>
      <c r="V1008" s="61">
        <f t="shared" si="181"/>
        <v>0</v>
      </c>
      <c r="W1008" s="62">
        <f t="shared" si="182"/>
        <v>0</v>
      </c>
      <c r="X1008" s="63">
        <f t="shared" si="183"/>
        <v>0</v>
      </c>
      <c r="Y1008" s="64">
        <f t="shared" si="184"/>
        <v>0</v>
      </c>
      <c r="Z1008" s="65"/>
    </row>
    <row r="1009" spans="1:26" ht="153.75" customHeight="1" x14ac:dyDescent="0.25">
      <c r="A1009" s="66">
        <v>11</v>
      </c>
      <c r="B1009" s="67" t="s">
        <v>31</v>
      </c>
      <c r="C1009" s="126"/>
      <c r="D1009" s="128"/>
      <c r="E1009" s="68"/>
      <c r="F1009" s="69"/>
      <c r="G1009" s="70"/>
      <c r="H1009" s="71"/>
      <c r="I1009" s="70"/>
      <c r="J1009" s="72"/>
      <c r="K1009" s="55">
        <f t="shared" si="180"/>
        <v>0</v>
      </c>
      <c r="L1009" s="56">
        <f t="shared" si="180"/>
        <v>0</v>
      </c>
      <c r="M1009" s="73"/>
      <c r="N1009" s="74"/>
      <c r="O1009" s="73"/>
      <c r="P1009" s="74"/>
      <c r="Q1009" s="75"/>
      <c r="R1009" s="76"/>
      <c r="S1009" s="75"/>
      <c r="T1009" s="76"/>
      <c r="U1009" s="55">
        <f t="shared" si="181"/>
        <v>0</v>
      </c>
      <c r="V1009" s="61">
        <f t="shared" si="181"/>
        <v>0</v>
      </c>
      <c r="W1009" s="62">
        <f t="shared" si="182"/>
        <v>0</v>
      </c>
      <c r="X1009" s="63">
        <f t="shared" si="183"/>
        <v>0</v>
      </c>
      <c r="Y1009" s="64">
        <f t="shared" si="184"/>
        <v>0</v>
      </c>
      <c r="Z1009" s="65"/>
    </row>
    <row r="1010" spans="1:26" ht="87" customHeight="1" x14ac:dyDescent="0.25">
      <c r="A1010" s="66">
        <v>12</v>
      </c>
      <c r="B1010" s="67" t="s">
        <v>40</v>
      </c>
      <c r="C1010" s="126"/>
      <c r="D1010" s="128"/>
      <c r="E1010" s="68"/>
      <c r="F1010" s="69"/>
      <c r="G1010" s="70"/>
      <c r="H1010" s="71"/>
      <c r="I1010" s="70"/>
      <c r="J1010" s="72"/>
      <c r="K1010" s="55">
        <f t="shared" si="180"/>
        <v>0</v>
      </c>
      <c r="L1010" s="56">
        <f t="shared" si="180"/>
        <v>0</v>
      </c>
      <c r="M1010" s="73"/>
      <c r="N1010" s="74"/>
      <c r="O1010" s="73"/>
      <c r="P1010" s="74"/>
      <c r="Q1010" s="75"/>
      <c r="R1010" s="76"/>
      <c r="S1010" s="75"/>
      <c r="T1010" s="76"/>
      <c r="U1010" s="55">
        <f t="shared" si="181"/>
        <v>0</v>
      </c>
      <c r="V1010" s="61">
        <f t="shared" si="181"/>
        <v>0</v>
      </c>
      <c r="W1010" s="62">
        <f t="shared" si="182"/>
        <v>0</v>
      </c>
      <c r="X1010" s="63">
        <f t="shared" si="183"/>
        <v>0</v>
      </c>
      <c r="Y1010" s="64">
        <f t="shared" si="184"/>
        <v>0</v>
      </c>
      <c r="Z1010" s="65"/>
    </row>
    <row r="1011" spans="1:26" ht="62.25" customHeight="1" thickBot="1" x14ac:dyDescent="0.3">
      <c r="A1011" s="77">
        <v>13</v>
      </c>
      <c r="B1011" s="78" t="s">
        <v>32</v>
      </c>
      <c r="C1011" s="127"/>
      <c r="D1011" s="129"/>
      <c r="E1011" s="79"/>
      <c r="F1011" s="80"/>
      <c r="G1011" s="81"/>
      <c r="H1011" s="82"/>
      <c r="I1011" s="81"/>
      <c r="J1011" s="83"/>
      <c r="K1011" s="84">
        <f t="shared" si="180"/>
        <v>0</v>
      </c>
      <c r="L1011" s="85">
        <f t="shared" si="180"/>
        <v>0</v>
      </c>
      <c r="M1011" s="86"/>
      <c r="N1011" s="87"/>
      <c r="O1011" s="86"/>
      <c r="P1011" s="87"/>
      <c r="Q1011" s="88"/>
      <c r="R1011" s="89"/>
      <c r="S1011" s="88"/>
      <c r="T1011" s="89"/>
      <c r="U1011" s="55">
        <f t="shared" si="181"/>
        <v>0</v>
      </c>
      <c r="V1011" s="61">
        <f t="shared" si="181"/>
        <v>0</v>
      </c>
      <c r="W1011" s="62">
        <f t="shared" si="182"/>
        <v>0</v>
      </c>
      <c r="X1011" s="63">
        <f t="shared" si="183"/>
        <v>0</v>
      </c>
      <c r="Y1011" s="64">
        <f t="shared" si="184"/>
        <v>0</v>
      </c>
      <c r="Z1011" s="65"/>
    </row>
    <row r="1012" spans="1:26" ht="29.25" customHeight="1" thickBot="1" x14ac:dyDescent="0.3">
      <c r="A1012" s="164" t="s">
        <v>100</v>
      </c>
      <c r="B1012" s="165"/>
      <c r="C1012" s="90">
        <f>C999</f>
        <v>129063.70999999999</v>
      </c>
      <c r="D1012" s="90">
        <f>D999</f>
        <v>17115.28</v>
      </c>
      <c r="E1012" s="91">
        <f>SUM(E999:E1011)</f>
        <v>6</v>
      </c>
      <c r="F1012" s="92">
        <f>SUM(F999:F1011)</f>
        <v>168743</v>
      </c>
      <c r="G1012" s="91">
        <f>SUM(G999:G1011)</f>
        <v>2</v>
      </c>
      <c r="H1012" s="92">
        <f>SUM(H999:H1011)</f>
        <v>46614.5</v>
      </c>
      <c r="I1012" s="91">
        <f t="shared" ref="I1012:V1012" si="185">SUM(I999:I1011)</f>
        <v>4</v>
      </c>
      <c r="J1012" s="92">
        <f t="shared" si="185"/>
        <v>82449.209999999992</v>
      </c>
      <c r="K1012" s="91">
        <f t="shared" si="185"/>
        <v>6</v>
      </c>
      <c r="L1012" s="92">
        <f t="shared" si="185"/>
        <v>129063.70999999999</v>
      </c>
      <c r="M1012" s="91">
        <f t="shared" si="185"/>
        <v>0</v>
      </c>
      <c r="N1012" s="93">
        <f t="shared" si="185"/>
        <v>0</v>
      </c>
      <c r="O1012" s="94">
        <f t="shared" si="185"/>
        <v>0</v>
      </c>
      <c r="P1012" s="95">
        <f t="shared" si="185"/>
        <v>0</v>
      </c>
      <c r="Q1012" s="94">
        <f t="shared" si="185"/>
        <v>2</v>
      </c>
      <c r="R1012" s="96">
        <f t="shared" si="185"/>
        <v>45399.35</v>
      </c>
      <c r="S1012" s="94">
        <f t="shared" si="185"/>
        <v>4</v>
      </c>
      <c r="T1012" s="96">
        <f t="shared" si="185"/>
        <v>66549.08</v>
      </c>
      <c r="U1012" s="94">
        <f t="shared" si="185"/>
        <v>6</v>
      </c>
      <c r="V1012" s="96">
        <f t="shared" si="185"/>
        <v>111948.43</v>
      </c>
      <c r="W1012" s="97">
        <f>IFERROR(R1012/H1012,0)</f>
        <v>0.97393193105149678</v>
      </c>
      <c r="X1012" s="98">
        <f t="shared" si="183"/>
        <v>0.8071524275369043</v>
      </c>
      <c r="Y1012" s="98">
        <f t="shared" si="184"/>
        <v>0.86738890428610804</v>
      </c>
    </row>
    <row r="1013" spans="1:26" ht="29.25" customHeight="1" thickBot="1" x14ac:dyDescent="0.45">
      <c r="A1013" s="99"/>
      <c r="B1013" s="99"/>
      <c r="C1013" s="100"/>
      <c r="D1013" s="100"/>
      <c r="E1013" s="101"/>
      <c r="F1013" s="100"/>
      <c r="G1013" s="101"/>
      <c r="H1013" s="102"/>
      <c r="I1013" s="103"/>
      <c r="J1013" s="102"/>
      <c r="K1013" s="104"/>
      <c r="L1013" s="102"/>
      <c r="M1013" s="103"/>
      <c r="N1013" s="102"/>
      <c r="O1013" s="103"/>
      <c r="P1013" s="102"/>
      <c r="Q1013" s="103"/>
      <c r="R1013" s="102"/>
      <c r="S1013" s="103"/>
      <c r="T1013" s="105" t="s">
        <v>101</v>
      </c>
      <c r="U1013" s="106">
        <v>4.1475999999999997</v>
      </c>
      <c r="V1013" s="107">
        <f>V1012/U1013</f>
        <v>26991.134632076381</v>
      </c>
      <c r="W1013" s="108"/>
      <c r="X1013" s="108"/>
      <c r="Y1013" s="109"/>
    </row>
    <row r="1014" spans="1:26" ht="15.75" thickTop="1" x14ac:dyDescent="0.25">
      <c r="A1014" s="166" t="s">
        <v>102</v>
      </c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8"/>
      <c r="P1014" s="115"/>
      <c r="U1014" s="20"/>
    </row>
    <row r="1015" spans="1:26" ht="18.75" x14ac:dyDescent="0.3">
      <c r="A1015" s="169"/>
      <c r="B1015" s="170"/>
      <c r="C1015" s="170"/>
      <c r="D1015" s="170"/>
      <c r="E1015" s="170"/>
      <c r="F1015" s="170"/>
      <c r="G1015" s="170"/>
      <c r="H1015" s="170"/>
      <c r="I1015" s="170"/>
      <c r="J1015" s="170"/>
      <c r="K1015" s="170"/>
      <c r="L1015" s="170"/>
      <c r="M1015" s="170"/>
      <c r="N1015" s="170"/>
      <c r="O1015" s="171"/>
      <c r="P1015" s="115"/>
      <c r="T1015" s="110"/>
      <c r="U1015" s="20"/>
    </row>
    <row r="1016" spans="1:26" ht="15.75" x14ac:dyDescent="0.25">
      <c r="A1016" s="169"/>
      <c r="B1016" s="170"/>
      <c r="C1016" s="170"/>
      <c r="D1016" s="170"/>
      <c r="E1016" s="170"/>
      <c r="F1016" s="170"/>
      <c r="G1016" s="170"/>
      <c r="H1016" s="170"/>
      <c r="I1016" s="170"/>
      <c r="J1016" s="170"/>
      <c r="K1016" s="170"/>
      <c r="L1016" s="170"/>
      <c r="M1016" s="170"/>
      <c r="N1016" s="170"/>
      <c r="O1016" s="171"/>
      <c r="P1016" s="115"/>
      <c r="S1016" s="111"/>
      <c r="T1016" s="112"/>
      <c r="U1016" s="20"/>
    </row>
    <row r="1017" spans="1:26" ht="15.75" x14ac:dyDescent="0.25">
      <c r="A1017" s="169"/>
      <c r="B1017" s="170"/>
      <c r="C1017" s="170"/>
      <c r="D1017" s="170"/>
      <c r="E1017" s="170"/>
      <c r="F1017" s="170"/>
      <c r="G1017" s="170"/>
      <c r="H1017" s="170"/>
      <c r="I1017" s="170"/>
      <c r="J1017" s="170"/>
      <c r="K1017" s="170"/>
      <c r="L1017" s="170"/>
      <c r="M1017" s="170"/>
      <c r="N1017" s="170"/>
      <c r="O1017" s="171"/>
      <c r="P1017" s="115"/>
      <c r="S1017" s="111"/>
      <c r="T1017" s="113"/>
      <c r="U1017" s="20"/>
    </row>
    <row r="1018" spans="1:26" ht="15.75" x14ac:dyDescent="0.25">
      <c r="A1018" s="169"/>
      <c r="B1018" s="170"/>
      <c r="C1018" s="170"/>
      <c r="D1018" s="170"/>
      <c r="E1018" s="170"/>
      <c r="F1018" s="170"/>
      <c r="G1018" s="170"/>
      <c r="H1018" s="170"/>
      <c r="I1018" s="170"/>
      <c r="J1018" s="170"/>
      <c r="K1018" s="170"/>
      <c r="L1018" s="170"/>
      <c r="M1018" s="170"/>
      <c r="N1018" s="170"/>
      <c r="O1018" s="171"/>
      <c r="P1018" s="115"/>
      <c r="S1018" s="111"/>
      <c r="T1018" s="113"/>
      <c r="U1018" s="20"/>
    </row>
    <row r="1019" spans="1:26" ht="15.75" x14ac:dyDescent="0.25">
      <c r="A1019" s="169"/>
      <c r="B1019" s="170"/>
      <c r="C1019" s="170"/>
      <c r="D1019" s="170"/>
      <c r="E1019" s="170"/>
      <c r="F1019" s="170"/>
      <c r="G1019" s="170"/>
      <c r="H1019" s="170"/>
      <c r="I1019" s="170"/>
      <c r="J1019" s="170"/>
      <c r="K1019" s="170"/>
      <c r="L1019" s="170"/>
      <c r="M1019" s="170"/>
      <c r="N1019" s="170"/>
      <c r="O1019" s="171"/>
      <c r="P1019" s="115"/>
      <c r="S1019" s="111"/>
      <c r="T1019" s="113"/>
      <c r="U1019" s="20"/>
    </row>
    <row r="1020" spans="1:26" ht="15.75" x14ac:dyDescent="0.25">
      <c r="A1020" s="169"/>
      <c r="B1020" s="170"/>
      <c r="C1020" s="170"/>
      <c r="D1020" s="170"/>
      <c r="E1020" s="170"/>
      <c r="F1020" s="170"/>
      <c r="G1020" s="170"/>
      <c r="H1020" s="170"/>
      <c r="I1020" s="170"/>
      <c r="J1020" s="170"/>
      <c r="K1020" s="170"/>
      <c r="L1020" s="170"/>
      <c r="M1020" s="170"/>
      <c r="N1020" s="170"/>
      <c r="O1020" s="171"/>
      <c r="P1020" s="115"/>
      <c r="S1020" s="111"/>
      <c r="T1020" s="114"/>
      <c r="U1020" s="20"/>
    </row>
    <row r="1021" spans="1:26" x14ac:dyDescent="0.25">
      <c r="A1021" s="169"/>
      <c r="B1021" s="170"/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  <c r="N1021" s="170"/>
      <c r="O1021" s="171"/>
      <c r="P1021" s="115"/>
      <c r="U1021" s="20"/>
    </row>
    <row r="1022" spans="1:26" ht="15.75" thickBot="1" x14ac:dyDescent="0.3">
      <c r="A1022" s="172"/>
      <c r="B1022" s="173"/>
      <c r="C1022" s="173"/>
      <c r="D1022" s="173"/>
      <c r="E1022" s="173"/>
      <c r="F1022" s="173"/>
      <c r="G1022" s="173"/>
      <c r="H1022" s="173"/>
      <c r="I1022" s="173"/>
      <c r="J1022" s="173"/>
      <c r="K1022" s="173"/>
      <c r="L1022" s="173"/>
      <c r="M1022" s="173"/>
      <c r="N1022" s="173"/>
      <c r="O1022" s="174"/>
      <c r="P1022" s="115"/>
      <c r="U1022" s="20"/>
    </row>
    <row r="1023" spans="1:26" ht="15.75" thickTop="1" x14ac:dyDescent="0.25">
      <c r="K1023" s="20"/>
      <c r="U1023" s="20"/>
    </row>
    <row r="1026" spans="1:38" ht="26.25" x14ac:dyDescent="0.4">
      <c r="A1026" s="23"/>
      <c r="B1026" s="24" t="s">
        <v>133</v>
      </c>
      <c r="C1026" s="25"/>
      <c r="D1026" s="25"/>
      <c r="E1026" s="25"/>
      <c r="F1026" s="26"/>
      <c r="G1026" s="25"/>
      <c r="H1026" s="26"/>
      <c r="I1026" s="27"/>
      <c r="J1026" s="26"/>
      <c r="K1026" s="27"/>
      <c r="L1026" s="26"/>
      <c r="M1026" s="27"/>
      <c r="N1026" s="26"/>
      <c r="O1026" s="25"/>
      <c r="P1026" s="26"/>
      <c r="Q1026" s="25"/>
      <c r="R1026" s="26"/>
      <c r="S1026" s="27"/>
      <c r="T1026" s="26"/>
      <c r="U1026" s="25"/>
      <c r="V1026" s="26"/>
      <c r="W1026" s="26"/>
      <c r="X1026" s="27"/>
      <c r="Y1026" s="26"/>
      <c r="Z1026" s="26"/>
      <c r="AA1026" s="27"/>
      <c r="AB1026" s="25"/>
      <c r="AC1026" s="25"/>
      <c r="AD1026" s="25"/>
      <c r="AE1026" s="25"/>
      <c r="AF1026" s="25"/>
      <c r="AG1026" s="27"/>
      <c r="AH1026" s="25"/>
      <c r="AI1026" s="25"/>
      <c r="AJ1026" s="25"/>
      <c r="AK1026" s="25"/>
      <c r="AL1026" s="25"/>
    </row>
    <row r="1027" spans="1:38" ht="15.75" thickBot="1" x14ac:dyDescent="0.3"/>
    <row r="1028" spans="1:38" ht="52.5" customHeight="1" thickBot="1" x14ac:dyDescent="0.3">
      <c r="A1028" s="146" t="s">
        <v>7</v>
      </c>
      <c r="B1028" s="147"/>
      <c r="C1028" s="150" t="s">
        <v>85</v>
      </c>
      <c r="D1028" s="151"/>
      <c r="E1028" s="152" t="s">
        <v>0</v>
      </c>
      <c r="F1028" s="153"/>
      <c r="G1028" s="154" t="s">
        <v>1</v>
      </c>
      <c r="H1028" s="154"/>
      <c r="I1028" s="154"/>
      <c r="J1028" s="154"/>
      <c r="K1028" s="154"/>
      <c r="L1028" s="155"/>
      <c r="M1028" s="156" t="s">
        <v>86</v>
      </c>
      <c r="N1028" s="157"/>
      <c r="O1028" s="157"/>
      <c r="P1028" s="158"/>
      <c r="Q1028" s="116" t="s">
        <v>87</v>
      </c>
      <c r="R1028" s="159"/>
      <c r="S1028" s="159"/>
      <c r="T1028" s="159"/>
      <c r="U1028" s="159"/>
      <c r="V1028" s="117"/>
      <c r="W1028" s="130" t="s">
        <v>88</v>
      </c>
      <c r="X1028" s="131"/>
      <c r="Y1028" s="122"/>
    </row>
    <row r="1029" spans="1:38" ht="52.5" customHeight="1" thickBot="1" x14ac:dyDescent="0.3">
      <c r="A1029" s="148"/>
      <c r="B1029" s="149"/>
      <c r="C1029" s="132" t="s">
        <v>89</v>
      </c>
      <c r="D1029" s="134" t="s">
        <v>90</v>
      </c>
      <c r="E1029" s="136" t="s">
        <v>10</v>
      </c>
      <c r="F1029" s="136" t="s">
        <v>11</v>
      </c>
      <c r="G1029" s="138" t="s">
        <v>12</v>
      </c>
      <c r="H1029" s="140" t="s">
        <v>13</v>
      </c>
      <c r="I1029" s="140" t="s">
        <v>14</v>
      </c>
      <c r="J1029" s="142" t="s">
        <v>15</v>
      </c>
      <c r="K1029" s="144" t="s">
        <v>2</v>
      </c>
      <c r="L1029" s="145"/>
      <c r="M1029" s="160" t="s">
        <v>91</v>
      </c>
      <c r="N1029" s="161"/>
      <c r="O1029" s="160" t="s">
        <v>92</v>
      </c>
      <c r="P1029" s="161"/>
      <c r="Q1029" s="162" t="s">
        <v>93</v>
      </c>
      <c r="R1029" s="163"/>
      <c r="S1029" s="159" t="s">
        <v>94</v>
      </c>
      <c r="T1029" s="117"/>
      <c r="U1029" s="116" t="s">
        <v>2</v>
      </c>
      <c r="V1029" s="117"/>
      <c r="W1029" s="118" t="s">
        <v>95</v>
      </c>
      <c r="X1029" s="120" t="s">
        <v>96</v>
      </c>
      <c r="Y1029" s="122" t="s">
        <v>97</v>
      </c>
    </row>
    <row r="1030" spans="1:38" ht="139.5" customHeight="1" thickBot="1" x14ac:dyDescent="0.3">
      <c r="A1030" s="148"/>
      <c r="B1030" s="149"/>
      <c r="C1030" s="133"/>
      <c r="D1030" s="135"/>
      <c r="E1030" s="137"/>
      <c r="F1030" s="137"/>
      <c r="G1030" s="139"/>
      <c r="H1030" s="141"/>
      <c r="I1030" s="141"/>
      <c r="J1030" s="143"/>
      <c r="K1030" s="28" t="s">
        <v>16</v>
      </c>
      <c r="L1030" s="29" t="s">
        <v>17</v>
      </c>
      <c r="M1030" s="30" t="s">
        <v>18</v>
      </c>
      <c r="N1030" s="31" t="s">
        <v>19</v>
      </c>
      <c r="O1030" s="30" t="s">
        <v>20</v>
      </c>
      <c r="P1030" s="31" t="s">
        <v>21</v>
      </c>
      <c r="Q1030" s="32" t="s">
        <v>12</v>
      </c>
      <c r="R1030" s="33" t="s">
        <v>13</v>
      </c>
      <c r="S1030" s="34" t="s">
        <v>22</v>
      </c>
      <c r="T1030" s="35" t="s">
        <v>23</v>
      </c>
      <c r="U1030" s="36" t="s">
        <v>24</v>
      </c>
      <c r="V1030" s="37" t="s">
        <v>25</v>
      </c>
      <c r="W1030" s="119"/>
      <c r="X1030" s="121"/>
      <c r="Y1030" s="123"/>
    </row>
    <row r="1031" spans="1:38" ht="38.25" customHeight="1" thickBot="1" x14ac:dyDescent="0.3">
      <c r="A1031" s="124">
        <v>1</v>
      </c>
      <c r="B1031" s="125"/>
      <c r="C1031" s="38">
        <v>2</v>
      </c>
      <c r="D1031" s="39">
        <v>3</v>
      </c>
      <c r="E1031" s="40">
        <v>4</v>
      </c>
      <c r="F1031" s="41">
        <v>5</v>
      </c>
      <c r="G1031" s="42">
        <v>6</v>
      </c>
      <c r="H1031" s="43">
        <v>7</v>
      </c>
      <c r="I1031" s="43">
        <v>8</v>
      </c>
      <c r="J1031" s="43">
        <v>9</v>
      </c>
      <c r="K1031" s="43">
        <v>10</v>
      </c>
      <c r="L1031" s="43">
        <v>11</v>
      </c>
      <c r="M1031" s="44">
        <v>12</v>
      </c>
      <c r="N1031" s="44">
        <v>13</v>
      </c>
      <c r="O1031" s="44">
        <v>14</v>
      </c>
      <c r="P1031" s="44">
        <v>15</v>
      </c>
      <c r="Q1031" s="45">
        <v>16</v>
      </c>
      <c r="R1031" s="45">
        <v>17</v>
      </c>
      <c r="S1031" s="45">
        <v>18</v>
      </c>
      <c r="T1031" s="45">
        <v>19</v>
      </c>
      <c r="U1031" s="45">
        <v>20</v>
      </c>
      <c r="V1031" s="45">
        <v>21</v>
      </c>
      <c r="W1031" s="46">
        <v>22</v>
      </c>
      <c r="X1031" s="46">
        <v>23</v>
      </c>
      <c r="Y1031" s="47">
        <v>24</v>
      </c>
    </row>
    <row r="1032" spans="1:38" ht="108.75" customHeight="1" x14ac:dyDescent="0.25">
      <c r="A1032" s="48">
        <v>1</v>
      </c>
      <c r="B1032" s="49" t="s">
        <v>98</v>
      </c>
      <c r="C1032" s="126">
        <f>L1045</f>
        <v>225000</v>
      </c>
      <c r="D1032" s="128">
        <f>C1032-V1045</f>
        <v>7970.179999999993</v>
      </c>
      <c r="E1032" s="50"/>
      <c r="F1032" s="51"/>
      <c r="G1032" s="52"/>
      <c r="H1032" s="53"/>
      <c r="I1032" s="52"/>
      <c r="J1032" s="54"/>
      <c r="K1032" s="55">
        <f>G1032+I1032</f>
        <v>0</v>
      </c>
      <c r="L1032" s="56">
        <f>H1032+J1032</f>
        <v>0</v>
      </c>
      <c r="M1032" s="57"/>
      <c r="N1032" s="58"/>
      <c r="O1032" s="57"/>
      <c r="P1032" s="58"/>
      <c r="Q1032" s="59"/>
      <c r="R1032" s="60"/>
      <c r="S1032" s="59"/>
      <c r="T1032" s="60"/>
      <c r="U1032" s="55">
        <f>Q1032+S1032</f>
        <v>0</v>
      </c>
      <c r="V1032" s="61">
        <f>R1032+T1032</f>
        <v>0</v>
      </c>
      <c r="W1032" s="62">
        <f>IFERROR(R1032/H1032,0)</f>
        <v>0</v>
      </c>
      <c r="X1032" s="63">
        <f>IFERROR((T1032+P1032)/J1032,0)</f>
        <v>0</v>
      </c>
      <c r="Y1032" s="64">
        <f>IFERROR((V1032+P1032)/L1032,0)</f>
        <v>0</v>
      </c>
      <c r="Z1032" s="65"/>
    </row>
    <row r="1033" spans="1:38" ht="87" customHeight="1" x14ac:dyDescent="0.25">
      <c r="A1033" s="66">
        <v>2</v>
      </c>
      <c r="B1033" s="67" t="s">
        <v>44</v>
      </c>
      <c r="C1033" s="126"/>
      <c r="D1033" s="128"/>
      <c r="E1033" s="68">
        <v>0</v>
      </c>
      <c r="F1033" s="69">
        <v>0</v>
      </c>
      <c r="G1033" s="70">
        <v>0</v>
      </c>
      <c r="H1033" s="71">
        <v>0</v>
      </c>
      <c r="I1033" s="70">
        <v>4</v>
      </c>
      <c r="J1033" s="72">
        <v>139595.88</v>
      </c>
      <c r="K1033" s="55">
        <f t="shared" ref="K1033:L1044" si="186">G1033+I1033</f>
        <v>4</v>
      </c>
      <c r="L1033" s="56">
        <f t="shared" si="186"/>
        <v>139595.88</v>
      </c>
      <c r="M1033" s="73">
        <v>0</v>
      </c>
      <c r="N1033" s="74">
        <v>0</v>
      </c>
      <c r="O1033" s="73">
        <v>0</v>
      </c>
      <c r="P1033" s="74">
        <v>0</v>
      </c>
      <c r="Q1033" s="75">
        <v>0</v>
      </c>
      <c r="R1033" s="76">
        <v>0</v>
      </c>
      <c r="S1033" s="75">
        <v>4</v>
      </c>
      <c r="T1033" s="76">
        <v>131625.70000000001</v>
      </c>
      <c r="U1033" s="55">
        <f t="shared" ref="U1033:V1044" si="187">Q1033+S1033</f>
        <v>4</v>
      </c>
      <c r="V1033" s="61">
        <f>R1033+T1033</f>
        <v>131625.70000000001</v>
      </c>
      <c r="W1033" s="62">
        <f t="shared" ref="W1033:W1044" si="188">IFERROR(R1033/H1033,0)</f>
        <v>0</v>
      </c>
      <c r="X1033" s="63">
        <f t="shared" ref="X1033:X1045" si="189">IFERROR((T1033+P1033)/J1033,0)</f>
        <v>0.94290533502851237</v>
      </c>
      <c r="Y1033" s="64">
        <f t="shared" ref="Y1033:Y1045" si="190">IFERROR((V1033+P1033)/L1033,0)</f>
        <v>0.94290533502851237</v>
      </c>
      <c r="Z1033" s="65"/>
    </row>
    <row r="1034" spans="1:38" ht="85.5" customHeight="1" x14ac:dyDescent="0.25">
      <c r="A1034" s="66">
        <v>3</v>
      </c>
      <c r="B1034" s="67" t="s">
        <v>35</v>
      </c>
      <c r="C1034" s="126"/>
      <c r="D1034" s="128"/>
      <c r="E1034" s="68"/>
      <c r="F1034" s="69"/>
      <c r="G1034" s="70"/>
      <c r="H1034" s="71"/>
      <c r="I1034" s="70"/>
      <c r="J1034" s="72"/>
      <c r="K1034" s="55">
        <f t="shared" si="186"/>
        <v>0</v>
      </c>
      <c r="L1034" s="56">
        <f t="shared" si="186"/>
        <v>0</v>
      </c>
      <c r="M1034" s="73"/>
      <c r="N1034" s="74"/>
      <c r="O1034" s="73"/>
      <c r="P1034" s="74"/>
      <c r="Q1034" s="75"/>
      <c r="R1034" s="76"/>
      <c r="S1034" s="75"/>
      <c r="T1034" s="76"/>
      <c r="U1034" s="55">
        <f t="shared" si="187"/>
        <v>0</v>
      </c>
      <c r="V1034" s="61">
        <f t="shared" si="187"/>
        <v>0</v>
      </c>
      <c r="W1034" s="62">
        <f t="shared" si="188"/>
        <v>0</v>
      </c>
      <c r="X1034" s="63">
        <f t="shared" si="189"/>
        <v>0</v>
      </c>
      <c r="Y1034" s="64">
        <f t="shared" si="190"/>
        <v>0</v>
      </c>
      <c r="Z1034" s="65"/>
    </row>
    <row r="1035" spans="1:38" ht="137.25" customHeight="1" x14ac:dyDescent="0.25">
      <c r="A1035" s="66">
        <v>4</v>
      </c>
      <c r="B1035" s="67" t="s">
        <v>37</v>
      </c>
      <c r="C1035" s="126"/>
      <c r="D1035" s="128"/>
      <c r="E1035" s="68"/>
      <c r="F1035" s="69"/>
      <c r="G1035" s="70"/>
      <c r="H1035" s="71"/>
      <c r="I1035" s="70"/>
      <c r="J1035" s="72"/>
      <c r="K1035" s="55">
        <f t="shared" si="186"/>
        <v>0</v>
      </c>
      <c r="L1035" s="56">
        <f t="shared" si="186"/>
        <v>0</v>
      </c>
      <c r="M1035" s="73"/>
      <c r="N1035" s="74"/>
      <c r="O1035" s="73"/>
      <c r="P1035" s="74"/>
      <c r="Q1035" s="75"/>
      <c r="R1035" s="76"/>
      <c r="S1035" s="75"/>
      <c r="T1035" s="76"/>
      <c r="U1035" s="55">
        <f t="shared" si="187"/>
        <v>0</v>
      </c>
      <c r="V1035" s="61">
        <f t="shared" si="187"/>
        <v>0</v>
      </c>
      <c r="W1035" s="62">
        <f t="shared" si="188"/>
        <v>0</v>
      </c>
      <c r="X1035" s="63">
        <f t="shared" si="189"/>
        <v>0</v>
      </c>
      <c r="Y1035" s="64">
        <f t="shared" si="190"/>
        <v>0</v>
      </c>
      <c r="Z1035" s="65"/>
    </row>
    <row r="1036" spans="1:38" ht="171.75" customHeight="1" x14ac:dyDescent="0.25">
      <c r="A1036" s="66">
        <v>5</v>
      </c>
      <c r="B1036" s="67" t="s">
        <v>63</v>
      </c>
      <c r="C1036" s="126"/>
      <c r="D1036" s="128"/>
      <c r="E1036" s="68">
        <v>2</v>
      </c>
      <c r="F1036" s="69">
        <v>65482.7</v>
      </c>
      <c r="G1036" s="70">
        <v>1</v>
      </c>
      <c r="H1036" s="71">
        <v>20786.5</v>
      </c>
      <c r="I1036" s="70">
        <v>1</v>
      </c>
      <c r="J1036" s="72">
        <v>64617.62</v>
      </c>
      <c r="K1036" s="55">
        <f t="shared" si="186"/>
        <v>2</v>
      </c>
      <c r="L1036" s="56">
        <f t="shared" si="186"/>
        <v>85404.12</v>
      </c>
      <c r="M1036" s="73">
        <v>0</v>
      </c>
      <c r="N1036" s="74">
        <v>0</v>
      </c>
      <c r="O1036" s="73">
        <v>0</v>
      </c>
      <c r="P1036" s="74">
        <v>0</v>
      </c>
      <c r="Q1036" s="75">
        <v>1</v>
      </c>
      <c r="R1036" s="76">
        <v>20786.5</v>
      </c>
      <c r="S1036" s="75">
        <v>1</v>
      </c>
      <c r="T1036" s="76">
        <v>64617.62</v>
      </c>
      <c r="U1036" s="55">
        <f t="shared" si="187"/>
        <v>2</v>
      </c>
      <c r="V1036" s="61">
        <f t="shared" si="187"/>
        <v>85404.12</v>
      </c>
      <c r="W1036" s="62">
        <f t="shared" si="188"/>
        <v>1</v>
      </c>
      <c r="X1036" s="63">
        <f t="shared" si="189"/>
        <v>1</v>
      </c>
      <c r="Y1036" s="64">
        <f t="shared" si="190"/>
        <v>1</v>
      </c>
      <c r="Z1036" s="65"/>
    </row>
    <row r="1037" spans="1:38" ht="116.25" customHeight="1" x14ac:dyDescent="0.25">
      <c r="A1037" s="66">
        <v>6</v>
      </c>
      <c r="B1037" s="67" t="s">
        <v>26</v>
      </c>
      <c r="C1037" s="126"/>
      <c r="D1037" s="128"/>
      <c r="E1037" s="68"/>
      <c r="F1037" s="69"/>
      <c r="G1037" s="70"/>
      <c r="H1037" s="71"/>
      <c r="I1037" s="70"/>
      <c r="J1037" s="72"/>
      <c r="K1037" s="55">
        <f t="shared" si="186"/>
        <v>0</v>
      </c>
      <c r="L1037" s="56">
        <f t="shared" si="186"/>
        <v>0</v>
      </c>
      <c r="M1037" s="73"/>
      <c r="N1037" s="74"/>
      <c r="O1037" s="73"/>
      <c r="P1037" s="74"/>
      <c r="Q1037" s="75"/>
      <c r="R1037" s="76"/>
      <c r="S1037" s="75"/>
      <c r="T1037" s="76"/>
      <c r="U1037" s="55">
        <f t="shared" si="187"/>
        <v>0</v>
      </c>
      <c r="V1037" s="61">
        <f t="shared" si="187"/>
        <v>0</v>
      </c>
      <c r="W1037" s="62">
        <f t="shared" si="188"/>
        <v>0</v>
      </c>
      <c r="X1037" s="63">
        <f t="shared" si="189"/>
        <v>0</v>
      </c>
      <c r="Y1037" s="64">
        <f t="shared" si="190"/>
        <v>0</v>
      </c>
      <c r="Z1037" s="65"/>
    </row>
    <row r="1038" spans="1:38" ht="65.25" customHeight="1" x14ac:dyDescent="0.25">
      <c r="A1038" s="66">
        <v>7</v>
      </c>
      <c r="B1038" s="67" t="s">
        <v>46</v>
      </c>
      <c r="C1038" s="126"/>
      <c r="D1038" s="128"/>
      <c r="E1038" s="68"/>
      <c r="F1038" s="69"/>
      <c r="G1038" s="70"/>
      <c r="H1038" s="71"/>
      <c r="I1038" s="70"/>
      <c r="J1038" s="72"/>
      <c r="K1038" s="55">
        <f t="shared" si="186"/>
        <v>0</v>
      </c>
      <c r="L1038" s="56">
        <f t="shared" si="186"/>
        <v>0</v>
      </c>
      <c r="M1038" s="73"/>
      <c r="N1038" s="74"/>
      <c r="O1038" s="73"/>
      <c r="P1038" s="74"/>
      <c r="Q1038" s="75"/>
      <c r="R1038" s="76"/>
      <c r="S1038" s="75"/>
      <c r="T1038" s="76"/>
      <c r="U1038" s="55">
        <f t="shared" si="187"/>
        <v>0</v>
      </c>
      <c r="V1038" s="61">
        <f t="shared" si="187"/>
        <v>0</v>
      </c>
      <c r="W1038" s="62">
        <f t="shared" si="188"/>
        <v>0</v>
      </c>
      <c r="X1038" s="63">
        <f t="shared" si="189"/>
        <v>0</v>
      </c>
      <c r="Y1038" s="64">
        <f t="shared" si="190"/>
        <v>0</v>
      </c>
      <c r="Z1038" s="65"/>
    </row>
    <row r="1039" spans="1:38" ht="59.25" customHeight="1" x14ac:dyDescent="0.25">
      <c r="A1039" s="66">
        <v>8</v>
      </c>
      <c r="B1039" s="67" t="s">
        <v>99</v>
      </c>
      <c r="C1039" s="126"/>
      <c r="D1039" s="128"/>
      <c r="E1039" s="68"/>
      <c r="F1039" s="69"/>
      <c r="G1039" s="70"/>
      <c r="H1039" s="71"/>
      <c r="I1039" s="70"/>
      <c r="J1039" s="72"/>
      <c r="K1039" s="55">
        <f t="shared" si="186"/>
        <v>0</v>
      </c>
      <c r="L1039" s="56">
        <f t="shared" si="186"/>
        <v>0</v>
      </c>
      <c r="M1039" s="73"/>
      <c r="N1039" s="74"/>
      <c r="O1039" s="73"/>
      <c r="P1039" s="74"/>
      <c r="Q1039" s="75"/>
      <c r="R1039" s="76"/>
      <c r="S1039" s="75"/>
      <c r="T1039" s="76"/>
      <c r="U1039" s="55">
        <f t="shared" si="187"/>
        <v>0</v>
      </c>
      <c r="V1039" s="61">
        <f t="shared" si="187"/>
        <v>0</v>
      </c>
      <c r="W1039" s="62">
        <f t="shared" si="188"/>
        <v>0</v>
      </c>
      <c r="X1039" s="63">
        <f t="shared" si="189"/>
        <v>0</v>
      </c>
      <c r="Y1039" s="64">
        <f t="shared" si="190"/>
        <v>0</v>
      </c>
      <c r="Z1039" s="65"/>
    </row>
    <row r="1040" spans="1:38" ht="71.25" customHeight="1" x14ac:dyDescent="0.25">
      <c r="A1040" s="66">
        <v>9</v>
      </c>
      <c r="B1040" s="67" t="s">
        <v>29</v>
      </c>
      <c r="C1040" s="126"/>
      <c r="D1040" s="128"/>
      <c r="E1040" s="68"/>
      <c r="F1040" s="69"/>
      <c r="G1040" s="70"/>
      <c r="H1040" s="71"/>
      <c r="I1040" s="70"/>
      <c r="J1040" s="72"/>
      <c r="K1040" s="55">
        <f t="shared" si="186"/>
        <v>0</v>
      </c>
      <c r="L1040" s="56">
        <f t="shared" si="186"/>
        <v>0</v>
      </c>
      <c r="M1040" s="73"/>
      <c r="N1040" s="74"/>
      <c r="O1040" s="73"/>
      <c r="P1040" s="74"/>
      <c r="Q1040" s="75"/>
      <c r="R1040" s="76"/>
      <c r="S1040" s="75"/>
      <c r="T1040" s="76"/>
      <c r="U1040" s="55">
        <f t="shared" si="187"/>
        <v>0</v>
      </c>
      <c r="V1040" s="61">
        <f t="shared" si="187"/>
        <v>0</v>
      </c>
      <c r="W1040" s="62">
        <f t="shared" si="188"/>
        <v>0</v>
      </c>
      <c r="X1040" s="63">
        <f t="shared" si="189"/>
        <v>0</v>
      </c>
      <c r="Y1040" s="64">
        <f t="shared" si="190"/>
        <v>0</v>
      </c>
      <c r="Z1040" s="65"/>
    </row>
    <row r="1041" spans="1:26" ht="92.25" customHeight="1" x14ac:dyDescent="0.25">
      <c r="A1041" s="66">
        <v>10</v>
      </c>
      <c r="B1041" s="67" t="s">
        <v>30</v>
      </c>
      <c r="C1041" s="126"/>
      <c r="D1041" s="128"/>
      <c r="E1041" s="68"/>
      <c r="F1041" s="69"/>
      <c r="G1041" s="70"/>
      <c r="H1041" s="71"/>
      <c r="I1041" s="70"/>
      <c r="J1041" s="72"/>
      <c r="K1041" s="55">
        <f t="shared" si="186"/>
        <v>0</v>
      </c>
      <c r="L1041" s="56">
        <f t="shared" si="186"/>
        <v>0</v>
      </c>
      <c r="M1041" s="73"/>
      <c r="N1041" s="74"/>
      <c r="O1041" s="73"/>
      <c r="P1041" s="74"/>
      <c r="Q1041" s="75"/>
      <c r="R1041" s="76"/>
      <c r="S1041" s="75"/>
      <c r="T1041" s="76"/>
      <c r="U1041" s="55">
        <f t="shared" si="187"/>
        <v>0</v>
      </c>
      <c r="V1041" s="61">
        <f t="shared" si="187"/>
        <v>0</v>
      </c>
      <c r="W1041" s="62">
        <f t="shared" si="188"/>
        <v>0</v>
      </c>
      <c r="X1041" s="63">
        <f t="shared" si="189"/>
        <v>0</v>
      </c>
      <c r="Y1041" s="64">
        <f t="shared" si="190"/>
        <v>0</v>
      </c>
      <c r="Z1041" s="65"/>
    </row>
    <row r="1042" spans="1:26" ht="153.75" customHeight="1" x14ac:dyDescent="0.25">
      <c r="A1042" s="66">
        <v>11</v>
      </c>
      <c r="B1042" s="67" t="s">
        <v>31</v>
      </c>
      <c r="C1042" s="126"/>
      <c r="D1042" s="128"/>
      <c r="E1042" s="68"/>
      <c r="F1042" s="69"/>
      <c r="G1042" s="70"/>
      <c r="H1042" s="71"/>
      <c r="I1042" s="70"/>
      <c r="J1042" s="72"/>
      <c r="K1042" s="55">
        <f t="shared" si="186"/>
        <v>0</v>
      </c>
      <c r="L1042" s="56">
        <f t="shared" si="186"/>
        <v>0</v>
      </c>
      <c r="M1042" s="73"/>
      <c r="N1042" s="74"/>
      <c r="O1042" s="73"/>
      <c r="P1042" s="74"/>
      <c r="Q1042" s="75"/>
      <c r="R1042" s="76"/>
      <c r="S1042" s="75"/>
      <c r="T1042" s="76"/>
      <c r="U1042" s="55">
        <f t="shared" si="187"/>
        <v>0</v>
      </c>
      <c r="V1042" s="61">
        <f t="shared" si="187"/>
        <v>0</v>
      </c>
      <c r="W1042" s="62">
        <f t="shared" si="188"/>
        <v>0</v>
      </c>
      <c r="X1042" s="63">
        <f t="shared" si="189"/>
        <v>0</v>
      </c>
      <c r="Y1042" s="64">
        <f t="shared" si="190"/>
        <v>0</v>
      </c>
      <c r="Z1042" s="65"/>
    </row>
    <row r="1043" spans="1:26" ht="87" customHeight="1" x14ac:dyDescent="0.25">
      <c r="A1043" s="66">
        <v>12</v>
      </c>
      <c r="B1043" s="67" t="s">
        <v>40</v>
      </c>
      <c r="C1043" s="126"/>
      <c r="D1043" s="128"/>
      <c r="E1043" s="68"/>
      <c r="F1043" s="69"/>
      <c r="G1043" s="70"/>
      <c r="H1043" s="71"/>
      <c r="I1043" s="70"/>
      <c r="J1043" s="72"/>
      <c r="K1043" s="55">
        <f t="shared" si="186"/>
        <v>0</v>
      </c>
      <c r="L1043" s="56">
        <f t="shared" si="186"/>
        <v>0</v>
      </c>
      <c r="M1043" s="73"/>
      <c r="N1043" s="74"/>
      <c r="O1043" s="73"/>
      <c r="P1043" s="74"/>
      <c r="Q1043" s="75"/>
      <c r="R1043" s="76"/>
      <c r="S1043" s="75"/>
      <c r="T1043" s="76"/>
      <c r="U1043" s="55">
        <f t="shared" si="187"/>
        <v>0</v>
      </c>
      <c r="V1043" s="61">
        <f t="shared" si="187"/>
        <v>0</v>
      </c>
      <c r="W1043" s="62">
        <f t="shared" si="188"/>
        <v>0</v>
      </c>
      <c r="X1043" s="63">
        <f t="shared" si="189"/>
        <v>0</v>
      </c>
      <c r="Y1043" s="64">
        <f t="shared" si="190"/>
        <v>0</v>
      </c>
      <c r="Z1043" s="65"/>
    </row>
    <row r="1044" spans="1:26" ht="62.25" customHeight="1" thickBot="1" x14ac:dyDescent="0.3">
      <c r="A1044" s="77">
        <v>13</v>
      </c>
      <c r="B1044" s="78" t="s">
        <v>32</v>
      </c>
      <c r="C1044" s="127"/>
      <c r="D1044" s="129"/>
      <c r="E1044" s="79"/>
      <c r="F1044" s="80"/>
      <c r="G1044" s="81"/>
      <c r="H1044" s="82"/>
      <c r="I1044" s="81"/>
      <c r="J1044" s="83"/>
      <c r="K1044" s="84">
        <f t="shared" si="186"/>
        <v>0</v>
      </c>
      <c r="L1044" s="85">
        <f t="shared" si="186"/>
        <v>0</v>
      </c>
      <c r="M1044" s="86"/>
      <c r="N1044" s="87"/>
      <c r="O1044" s="86"/>
      <c r="P1044" s="87"/>
      <c r="Q1044" s="88"/>
      <c r="R1044" s="89"/>
      <c r="S1044" s="88"/>
      <c r="T1044" s="89"/>
      <c r="U1044" s="55">
        <f t="shared" si="187"/>
        <v>0</v>
      </c>
      <c r="V1044" s="61">
        <f t="shared" si="187"/>
        <v>0</v>
      </c>
      <c r="W1044" s="62">
        <f t="shared" si="188"/>
        <v>0</v>
      </c>
      <c r="X1044" s="63">
        <f t="shared" si="189"/>
        <v>0</v>
      </c>
      <c r="Y1044" s="64">
        <f t="shared" si="190"/>
        <v>0</v>
      </c>
      <c r="Z1044" s="65"/>
    </row>
    <row r="1045" spans="1:26" ht="29.25" customHeight="1" thickBot="1" x14ac:dyDescent="0.3">
      <c r="A1045" s="164" t="s">
        <v>100</v>
      </c>
      <c r="B1045" s="165"/>
      <c r="C1045" s="90">
        <f>C1032</f>
        <v>225000</v>
      </c>
      <c r="D1045" s="90">
        <f>D1032</f>
        <v>7970.179999999993</v>
      </c>
      <c r="E1045" s="91">
        <f>SUM(E1032:E1044)</f>
        <v>2</v>
      </c>
      <c r="F1045" s="92">
        <f>SUM(F1032:F1044)</f>
        <v>65482.7</v>
      </c>
      <c r="G1045" s="91">
        <f>SUM(G1032:G1044)</f>
        <v>1</v>
      </c>
      <c r="H1045" s="92">
        <f>SUM(H1032:H1044)</f>
        <v>20786.5</v>
      </c>
      <c r="I1045" s="91">
        <f t="shared" ref="I1045:V1045" si="191">SUM(I1032:I1044)</f>
        <v>5</v>
      </c>
      <c r="J1045" s="92">
        <f t="shared" si="191"/>
        <v>204213.5</v>
      </c>
      <c r="K1045" s="91">
        <f t="shared" si="191"/>
        <v>6</v>
      </c>
      <c r="L1045" s="92">
        <f t="shared" si="191"/>
        <v>225000</v>
      </c>
      <c r="M1045" s="91">
        <f t="shared" si="191"/>
        <v>0</v>
      </c>
      <c r="N1045" s="93">
        <f t="shared" si="191"/>
        <v>0</v>
      </c>
      <c r="O1045" s="94">
        <f t="shared" si="191"/>
        <v>0</v>
      </c>
      <c r="P1045" s="95">
        <f t="shared" si="191"/>
        <v>0</v>
      </c>
      <c r="Q1045" s="94">
        <f t="shared" si="191"/>
        <v>1</v>
      </c>
      <c r="R1045" s="96">
        <f t="shared" si="191"/>
        <v>20786.5</v>
      </c>
      <c r="S1045" s="94">
        <f t="shared" si="191"/>
        <v>5</v>
      </c>
      <c r="T1045" s="96">
        <f t="shared" si="191"/>
        <v>196243.32</v>
      </c>
      <c r="U1045" s="94">
        <f t="shared" si="191"/>
        <v>6</v>
      </c>
      <c r="V1045" s="96">
        <f t="shared" si="191"/>
        <v>217029.82</v>
      </c>
      <c r="W1045" s="97">
        <f>IFERROR(R1045/H1045,0)</f>
        <v>1</v>
      </c>
      <c r="X1045" s="98">
        <f t="shared" si="189"/>
        <v>0.96097133637100396</v>
      </c>
      <c r="Y1045" s="98">
        <f t="shared" si="190"/>
        <v>0.96457697777777784</v>
      </c>
    </row>
    <row r="1046" spans="1:26" ht="29.25" customHeight="1" thickBot="1" x14ac:dyDescent="0.45">
      <c r="A1046" s="99"/>
      <c r="B1046" s="99"/>
      <c r="C1046" s="100"/>
      <c r="D1046" s="100"/>
      <c r="E1046" s="101"/>
      <c r="F1046" s="100"/>
      <c r="G1046" s="101"/>
      <c r="H1046" s="102"/>
      <c r="I1046" s="103"/>
      <c r="J1046" s="102"/>
      <c r="K1046" s="104"/>
      <c r="L1046" s="102"/>
      <c r="M1046" s="103"/>
      <c r="N1046" s="102"/>
      <c r="O1046" s="103"/>
      <c r="P1046" s="102"/>
      <c r="Q1046" s="103"/>
      <c r="R1046" s="102"/>
      <c r="S1046" s="103"/>
      <c r="T1046" s="105" t="s">
        <v>101</v>
      </c>
      <c r="U1046" s="106">
        <v>4.1475999999999997</v>
      </c>
      <c r="V1046" s="107">
        <f>V1045/U1046</f>
        <v>52326.603336869521</v>
      </c>
      <c r="W1046" s="108"/>
      <c r="X1046" s="108"/>
      <c r="Y1046" s="109"/>
    </row>
    <row r="1047" spans="1:26" ht="15.75" thickTop="1" x14ac:dyDescent="0.25">
      <c r="A1047" s="166" t="s">
        <v>102</v>
      </c>
      <c r="B1047" s="167"/>
      <c r="C1047" s="167"/>
      <c r="D1047" s="167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8"/>
      <c r="P1047" s="115"/>
      <c r="U1047" s="20"/>
    </row>
    <row r="1048" spans="1:26" ht="18.75" x14ac:dyDescent="0.3">
      <c r="A1048" s="169"/>
      <c r="B1048" s="170"/>
      <c r="C1048" s="170"/>
      <c r="D1048" s="170"/>
      <c r="E1048" s="170"/>
      <c r="F1048" s="170"/>
      <c r="G1048" s="170"/>
      <c r="H1048" s="170"/>
      <c r="I1048" s="170"/>
      <c r="J1048" s="170"/>
      <c r="K1048" s="170"/>
      <c r="L1048" s="170"/>
      <c r="M1048" s="170"/>
      <c r="N1048" s="170"/>
      <c r="O1048" s="171"/>
      <c r="P1048" s="115"/>
      <c r="T1048" s="110"/>
      <c r="U1048" s="20"/>
    </row>
    <row r="1049" spans="1:26" ht="15.75" x14ac:dyDescent="0.25">
      <c r="A1049" s="169"/>
      <c r="B1049" s="170"/>
      <c r="C1049" s="170"/>
      <c r="D1049" s="170"/>
      <c r="E1049" s="170"/>
      <c r="F1049" s="170"/>
      <c r="G1049" s="170"/>
      <c r="H1049" s="170"/>
      <c r="I1049" s="170"/>
      <c r="J1049" s="170"/>
      <c r="K1049" s="170"/>
      <c r="L1049" s="170"/>
      <c r="M1049" s="170"/>
      <c r="N1049" s="170"/>
      <c r="O1049" s="171"/>
      <c r="P1049" s="115"/>
      <c r="S1049" s="111"/>
      <c r="T1049" s="112"/>
      <c r="U1049" s="20"/>
    </row>
    <row r="1050" spans="1:26" ht="15.75" x14ac:dyDescent="0.25">
      <c r="A1050" s="169"/>
      <c r="B1050" s="170"/>
      <c r="C1050" s="170"/>
      <c r="D1050" s="170"/>
      <c r="E1050" s="170"/>
      <c r="F1050" s="170"/>
      <c r="G1050" s="170"/>
      <c r="H1050" s="170"/>
      <c r="I1050" s="170"/>
      <c r="J1050" s="170"/>
      <c r="K1050" s="170"/>
      <c r="L1050" s="170"/>
      <c r="M1050" s="170"/>
      <c r="N1050" s="170"/>
      <c r="O1050" s="171"/>
      <c r="P1050" s="115"/>
      <c r="S1050" s="111"/>
      <c r="T1050" s="113"/>
      <c r="U1050" s="20"/>
    </row>
    <row r="1051" spans="1:26" ht="15.75" x14ac:dyDescent="0.25">
      <c r="A1051" s="169"/>
      <c r="B1051" s="170"/>
      <c r="C1051" s="170"/>
      <c r="D1051" s="170"/>
      <c r="E1051" s="170"/>
      <c r="F1051" s="170"/>
      <c r="G1051" s="170"/>
      <c r="H1051" s="170"/>
      <c r="I1051" s="170"/>
      <c r="J1051" s="170"/>
      <c r="K1051" s="170"/>
      <c r="L1051" s="170"/>
      <c r="M1051" s="170"/>
      <c r="N1051" s="170"/>
      <c r="O1051" s="171"/>
      <c r="P1051" s="115"/>
      <c r="S1051" s="111"/>
      <c r="T1051" s="113"/>
      <c r="U1051" s="20"/>
    </row>
    <row r="1052" spans="1:26" ht="15.75" x14ac:dyDescent="0.25">
      <c r="A1052" s="169"/>
      <c r="B1052" s="170"/>
      <c r="C1052" s="170"/>
      <c r="D1052" s="170"/>
      <c r="E1052" s="170"/>
      <c r="F1052" s="170"/>
      <c r="G1052" s="170"/>
      <c r="H1052" s="170"/>
      <c r="I1052" s="170"/>
      <c r="J1052" s="170"/>
      <c r="K1052" s="170"/>
      <c r="L1052" s="170"/>
      <c r="M1052" s="170"/>
      <c r="N1052" s="170"/>
      <c r="O1052" s="171"/>
      <c r="P1052" s="115"/>
      <c r="S1052" s="111"/>
      <c r="T1052" s="113"/>
      <c r="U1052" s="20"/>
    </row>
    <row r="1053" spans="1:26" ht="15.75" x14ac:dyDescent="0.25">
      <c r="A1053" s="169"/>
      <c r="B1053" s="170"/>
      <c r="C1053" s="170"/>
      <c r="D1053" s="170"/>
      <c r="E1053" s="170"/>
      <c r="F1053" s="170"/>
      <c r="G1053" s="170"/>
      <c r="H1053" s="170"/>
      <c r="I1053" s="170"/>
      <c r="J1053" s="170"/>
      <c r="K1053" s="170"/>
      <c r="L1053" s="170"/>
      <c r="M1053" s="170"/>
      <c r="N1053" s="170"/>
      <c r="O1053" s="171"/>
      <c r="P1053" s="115"/>
      <c r="S1053" s="111"/>
      <c r="T1053" s="114"/>
      <c r="U1053" s="20"/>
    </row>
    <row r="1054" spans="1:26" x14ac:dyDescent="0.25">
      <c r="A1054" s="169"/>
      <c r="B1054" s="170"/>
      <c r="C1054" s="170"/>
      <c r="D1054" s="170"/>
      <c r="E1054" s="170"/>
      <c r="F1054" s="170"/>
      <c r="G1054" s="170"/>
      <c r="H1054" s="170"/>
      <c r="I1054" s="170"/>
      <c r="J1054" s="170"/>
      <c r="K1054" s="170"/>
      <c r="L1054" s="170"/>
      <c r="M1054" s="170"/>
      <c r="N1054" s="170"/>
      <c r="O1054" s="171"/>
      <c r="P1054" s="115"/>
      <c r="U1054" s="20"/>
    </row>
    <row r="1055" spans="1:26" ht="15.75" thickBot="1" x14ac:dyDescent="0.3">
      <c r="A1055" s="172"/>
      <c r="B1055" s="173"/>
      <c r="C1055" s="173"/>
      <c r="D1055" s="173"/>
      <c r="E1055" s="173"/>
      <c r="F1055" s="173"/>
      <c r="G1055" s="173"/>
      <c r="H1055" s="173"/>
      <c r="I1055" s="173"/>
      <c r="J1055" s="173"/>
      <c r="K1055" s="173"/>
      <c r="L1055" s="173"/>
      <c r="M1055" s="173"/>
      <c r="N1055" s="173"/>
      <c r="O1055" s="174"/>
      <c r="P1055" s="115"/>
      <c r="U1055" s="20"/>
    </row>
    <row r="1056" spans="1:26" ht="15.75" thickTop="1" x14ac:dyDescent="0.25">
      <c r="K1056" s="20"/>
      <c r="U1056" s="20"/>
    </row>
    <row r="1059" spans="1:38" ht="26.25" x14ac:dyDescent="0.4">
      <c r="A1059" s="23"/>
      <c r="B1059" s="24" t="s">
        <v>134</v>
      </c>
      <c r="C1059" s="25"/>
      <c r="D1059" s="25"/>
      <c r="E1059" s="25"/>
      <c r="F1059" s="26"/>
      <c r="G1059" s="25"/>
      <c r="H1059" s="26"/>
      <c r="I1059" s="27"/>
      <c r="J1059" s="26"/>
      <c r="K1059" s="27"/>
      <c r="L1059" s="26"/>
      <c r="M1059" s="27"/>
      <c r="N1059" s="26"/>
      <c r="O1059" s="25"/>
      <c r="P1059" s="26"/>
      <c r="Q1059" s="25"/>
      <c r="R1059" s="26"/>
      <c r="S1059" s="27"/>
      <c r="T1059" s="26"/>
      <c r="U1059" s="25"/>
      <c r="V1059" s="26"/>
      <c r="W1059" s="26"/>
      <c r="X1059" s="27"/>
      <c r="Y1059" s="26"/>
      <c r="Z1059" s="26"/>
      <c r="AA1059" s="27"/>
      <c r="AB1059" s="25"/>
      <c r="AC1059" s="25"/>
      <c r="AD1059" s="25"/>
      <c r="AE1059" s="25"/>
      <c r="AF1059" s="25"/>
      <c r="AG1059" s="27"/>
      <c r="AH1059" s="25"/>
      <c r="AI1059" s="25"/>
      <c r="AJ1059" s="25"/>
      <c r="AK1059" s="25"/>
      <c r="AL1059" s="25"/>
    </row>
    <row r="1060" spans="1:38" ht="15.75" thickBot="1" x14ac:dyDescent="0.3"/>
    <row r="1061" spans="1:38" ht="52.5" customHeight="1" thickBot="1" x14ac:dyDescent="0.3">
      <c r="A1061" s="146" t="s">
        <v>7</v>
      </c>
      <c r="B1061" s="147"/>
      <c r="C1061" s="150" t="s">
        <v>85</v>
      </c>
      <c r="D1061" s="151"/>
      <c r="E1061" s="152" t="s">
        <v>0</v>
      </c>
      <c r="F1061" s="153"/>
      <c r="G1061" s="154" t="s">
        <v>1</v>
      </c>
      <c r="H1061" s="154"/>
      <c r="I1061" s="154"/>
      <c r="J1061" s="154"/>
      <c r="K1061" s="154"/>
      <c r="L1061" s="155"/>
      <c r="M1061" s="156" t="s">
        <v>86</v>
      </c>
      <c r="N1061" s="157"/>
      <c r="O1061" s="157"/>
      <c r="P1061" s="158"/>
      <c r="Q1061" s="116" t="s">
        <v>87</v>
      </c>
      <c r="R1061" s="159"/>
      <c r="S1061" s="159"/>
      <c r="T1061" s="159"/>
      <c r="U1061" s="159"/>
      <c r="V1061" s="117"/>
      <c r="W1061" s="130" t="s">
        <v>88</v>
      </c>
      <c r="X1061" s="131"/>
      <c r="Y1061" s="122"/>
    </row>
    <row r="1062" spans="1:38" ht="52.5" customHeight="1" thickBot="1" x14ac:dyDescent="0.3">
      <c r="A1062" s="148"/>
      <c r="B1062" s="149"/>
      <c r="C1062" s="132" t="s">
        <v>89</v>
      </c>
      <c r="D1062" s="134" t="s">
        <v>90</v>
      </c>
      <c r="E1062" s="136" t="s">
        <v>10</v>
      </c>
      <c r="F1062" s="136" t="s">
        <v>11</v>
      </c>
      <c r="G1062" s="138" t="s">
        <v>12</v>
      </c>
      <c r="H1062" s="140" t="s">
        <v>13</v>
      </c>
      <c r="I1062" s="140" t="s">
        <v>14</v>
      </c>
      <c r="J1062" s="142" t="s">
        <v>15</v>
      </c>
      <c r="K1062" s="144" t="s">
        <v>2</v>
      </c>
      <c r="L1062" s="145"/>
      <c r="M1062" s="160" t="s">
        <v>91</v>
      </c>
      <c r="N1062" s="161"/>
      <c r="O1062" s="160" t="s">
        <v>92</v>
      </c>
      <c r="P1062" s="161"/>
      <c r="Q1062" s="162" t="s">
        <v>93</v>
      </c>
      <c r="R1062" s="163"/>
      <c r="S1062" s="159" t="s">
        <v>94</v>
      </c>
      <c r="T1062" s="117"/>
      <c r="U1062" s="116" t="s">
        <v>2</v>
      </c>
      <c r="V1062" s="117"/>
      <c r="W1062" s="118" t="s">
        <v>95</v>
      </c>
      <c r="X1062" s="120" t="s">
        <v>96</v>
      </c>
      <c r="Y1062" s="122" t="s">
        <v>97</v>
      </c>
    </row>
    <row r="1063" spans="1:38" ht="139.5" customHeight="1" thickBot="1" x14ac:dyDescent="0.3">
      <c r="A1063" s="148"/>
      <c r="B1063" s="149"/>
      <c r="C1063" s="133"/>
      <c r="D1063" s="135"/>
      <c r="E1063" s="137"/>
      <c r="F1063" s="137"/>
      <c r="G1063" s="139"/>
      <c r="H1063" s="141"/>
      <c r="I1063" s="141"/>
      <c r="J1063" s="143"/>
      <c r="K1063" s="28" t="s">
        <v>16</v>
      </c>
      <c r="L1063" s="29" t="s">
        <v>17</v>
      </c>
      <c r="M1063" s="30" t="s">
        <v>18</v>
      </c>
      <c r="N1063" s="31" t="s">
        <v>19</v>
      </c>
      <c r="O1063" s="30" t="s">
        <v>20</v>
      </c>
      <c r="P1063" s="31" t="s">
        <v>21</v>
      </c>
      <c r="Q1063" s="32" t="s">
        <v>12</v>
      </c>
      <c r="R1063" s="33" t="s">
        <v>13</v>
      </c>
      <c r="S1063" s="34" t="s">
        <v>22</v>
      </c>
      <c r="T1063" s="35" t="s">
        <v>23</v>
      </c>
      <c r="U1063" s="36" t="s">
        <v>24</v>
      </c>
      <c r="V1063" s="37" t="s">
        <v>25</v>
      </c>
      <c r="W1063" s="119"/>
      <c r="X1063" s="121"/>
      <c r="Y1063" s="123"/>
    </row>
    <row r="1064" spans="1:38" ht="38.25" customHeight="1" thickBot="1" x14ac:dyDescent="0.3">
      <c r="A1064" s="124">
        <v>1</v>
      </c>
      <c r="B1064" s="125"/>
      <c r="C1064" s="38">
        <v>2</v>
      </c>
      <c r="D1064" s="39">
        <v>3</v>
      </c>
      <c r="E1064" s="40">
        <v>4</v>
      </c>
      <c r="F1064" s="41">
        <v>5</v>
      </c>
      <c r="G1064" s="42">
        <v>6</v>
      </c>
      <c r="H1064" s="43">
        <v>7</v>
      </c>
      <c r="I1064" s="43">
        <v>8</v>
      </c>
      <c r="J1064" s="43">
        <v>9</v>
      </c>
      <c r="K1064" s="43">
        <v>10</v>
      </c>
      <c r="L1064" s="43">
        <v>11</v>
      </c>
      <c r="M1064" s="44">
        <v>12</v>
      </c>
      <c r="N1064" s="44">
        <v>13</v>
      </c>
      <c r="O1064" s="44">
        <v>14</v>
      </c>
      <c r="P1064" s="44">
        <v>15</v>
      </c>
      <c r="Q1064" s="45">
        <v>16</v>
      </c>
      <c r="R1064" s="45">
        <v>17</v>
      </c>
      <c r="S1064" s="45">
        <v>18</v>
      </c>
      <c r="T1064" s="45">
        <v>19</v>
      </c>
      <c r="U1064" s="45">
        <v>20</v>
      </c>
      <c r="V1064" s="45">
        <v>21</v>
      </c>
      <c r="W1064" s="46">
        <v>22</v>
      </c>
      <c r="X1064" s="46">
        <v>23</v>
      </c>
      <c r="Y1064" s="47">
        <v>24</v>
      </c>
    </row>
    <row r="1065" spans="1:38" ht="108.75" customHeight="1" x14ac:dyDescent="0.25">
      <c r="A1065" s="48">
        <v>1</v>
      </c>
      <c r="B1065" s="49" t="s">
        <v>98</v>
      </c>
      <c r="C1065" s="126">
        <f>L1078</f>
        <v>319335.38</v>
      </c>
      <c r="D1065" s="128">
        <f>C1065-V1078</f>
        <v>26747.119999999995</v>
      </c>
      <c r="E1065" s="50"/>
      <c r="F1065" s="51"/>
      <c r="G1065" s="52"/>
      <c r="H1065" s="53"/>
      <c r="I1065" s="52"/>
      <c r="J1065" s="54"/>
      <c r="K1065" s="55">
        <f>G1065+I1065</f>
        <v>0</v>
      </c>
      <c r="L1065" s="56">
        <f>H1065+J1065</f>
        <v>0</v>
      </c>
      <c r="M1065" s="57"/>
      <c r="N1065" s="58"/>
      <c r="O1065" s="57"/>
      <c r="P1065" s="58"/>
      <c r="Q1065" s="59"/>
      <c r="R1065" s="60"/>
      <c r="S1065" s="59"/>
      <c r="T1065" s="60"/>
      <c r="U1065" s="55">
        <f>Q1065+S1065</f>
        <v>0</v>
      </c>
      <c r="V1065" s="61">
        <f>R1065+T1065</f>
        <v>0</v>
      </c>
      <c r="W1065" s="62">
        <f>IFERROR(R1065/H1065,0)</f>
        <v>0</v>
      </c>
      <c r="X1065" s="63">
        <f>IFERROR((T1065+P1065)/J1065,0)</f>
        <v>0</v>
      </c>
      <c r="Y1065" s="64">
        <f>IFERROR((V1065+P1065)/L1065,0)</f>
        <v>0</v>
      </c>
      <c r="Z1065" s="65"/>
    </row>
    <row r="1066" spans="1:38" ht="87" customHeight="1" x14ac:dyDescent="0.25">
      <c r="A1066" s="66">
        <v>2</v>
      </c>
      <c r="B1066" s="67" t="s">
        <v>44</v>
      </c>
      <c r="C1066" s="126"/>
      <c r="D1066" s="128"/>
      <c r="E1066" s="68">
        <v>0</v>
      </c>
      <c r="F1066" s="69">
        <v>0</v>
      </c>
      <c r="G1066" s="70">
        <v>0</v>
      </c>
      <c r="H1066" s="71">
        <v>0</v>
      </c>
      <c r="I1066" s="70">
        <v>2</v>
      </c>
      <c r="J1066" s="72">
        <v>99780</v>
      </c>
      <c r="K1066" s="55">
        <f t="shared" ref="K1066:L1077" si="192">G1066+I1066</f>
        <v>2</v>
      </c>
      <c r="L1066" s="56">
        <f t="shared" si="192"/>
        <v>99780</v>
      </c>
      <c r="M1066" s="73">
        <v>0</v>
      </c>
      <c r="N1066" s="74">
        <v>0</v>
      </c>
      <c r="O1066" s="73">
        <v>0</v>
      </c>
      <c r="P1066" s="74">
        <v>0</v>
      </c>
      <c r="Q1066" s="75">
        <v>0</v>
      </c>
      <c r="R1066" s="76">
        <v>0</v>
      </c>
      <c r="S1066" s="75">
        <v>2</v>
      </c>
      <c r="T1066" s="76">
        <v>87330.94</v>
      </c>
      <c r="U1066" s="55">
        <f t="shared" ref="U1066:V1077" si="193">Q1066+S1066</f>
        <v>2</v>
      </c>
      <c r="V1066" s="61">
        <f>R1066+T1066</f>
        <v>87330.94</v>
      </c>
      <c r="W1066" s="62">
        <f t="shared" ref="W1066:W1077" si="194">IFERROR(R1066/H1066,0)</f>
        <v>0</v>
      </c>
      <c r="X1066" s="63">
        <f t="shared" ref="X1066:X1078" si="195">IFERROR((T1066+P1066)/J1066,0)</f>
        <v>0.87523491681699739</v>
      </c>
      <c r="Y1066" s="64">
        <f t="shared" ref="Y1066:Y1078" si="196">IFERROR((V1066+P1066)/L1066,0)</f>
        <v>0.87523491681699739</v>
      </c>
      <c r="Z1066" s="65"/>
    </row>
    <row r="1067" spans="1:38" ht="85.5" customHeight="1" x14ac:dyDescent="0.25">
      <c r="A1067" s="66">
        <v>3</v>
      </c>
      <c r="B1067" s="67" t="s">
        <v>35</v>
      </c>
      <c r="C1067" s="126"/>
      <c r="D1067" s="128"/>
      <c r="E1067" s="68"/>
      <c r="F1067" s="69"/>
      <c r="G1067" s="70"/>
      <c r="H1067" s="71"/>
      <c r="I1067" s="70"/>
      <c r="J1067" s="72"/>
      <c r="K1067" s="55">
        <f t="shared" si="192"/>
        <v>0</v>
      </c>
      <c r="L1067" s="56">
        <f t="shared" si="192"/>
        <v>0</v>
      </c>
      <c r="M1067" s="73"/>
      <c r="N1067" s="74"/>
      <c r="O1067" s="73"/>
      <c r="P1067" s="74"/>
      <c r="Q1067" s="75"/>
      <c r="R1067" s="76"/>
      <c r="S1067" s="75"/>
      <c r="T1067" s="76"/>
      <c r="U1067" s="55">
        <f t="shared" si="193"/>
        <v>0</v>
      </c>
      <c r="V1067" s="61">
        <f t="shared" si="193"/>
        <v>0</v>
      </c>
      <c r="W1067" s="62">
        <f t="shared" si="194"/>
        <v>0</v>
      </c>
      <c r="X1067" s="63">
        <f t="shared" si="195"/>
        <v>0</v>
      </c>
      <c r="Y1067" s="64">
        <f t="shared" si="196"/>
        <v>0</v>
      </c>
      <c r="Z1067" s="65"/>
    </row>
    <row r="1068" spans="1:38" ht="137.25" customHeight="1" x14ac:dyDescent="0.25">
      <c r="A1068" s="66">
        <v>4</v>
      </c>
      <c r="B1068" s="67" t="s">
        <v>37</v>
      </c>
      <c r="C1068" s="126"/>
      <c r="D1068" s="128"/>
      <c r="E1068" s="68"/>
      <c r="F1068" s="69"/>
      <c r="G1068" s="70"/>
      <c r="H1068" s="71"/>
      <c r="I1068" s="70"/>
      <c r="J1068" s="72"/>
      <c r="K1068" s="55">
        <f t="shared" si="192"/>
        <v>0</v>
      </c>
      <c r="L1068" s="56">
        <f t="shared" si="192"/>
        <v>0</v>
      </c>
      <c r="M1068" s="73"/>
      <c r="N1068" s="74"/>
      <c r="O1068" s="73"/>
      <c r="P1068" s="74"/>
      <c r="Q1068" s="75"/>
      <c r="R1068" s="76"/>
      <c r="S1068" s="75"/>
      <c r="T1068" s="76"/>
      <c r="U1068" s="55">
        <f t="shared" si="193"/>
        <v>0</v>
      </c>
      <c r="V1068" s="61">
        <f t="shared" si="193"/>
        <v>0</v>
      </c>
      <c r="W1068" s="62">
        <f t="shared" si="194"/>
        <v>0</v>
      </c>
      <c r="X1068" s="63">
        <f t="shared" si="195"/>
        <v>0</v>
      </c>
      <c r="Y1068" s="64">
        <f t="shared" si="196"/>
        <v>0</v>
      </c>
      <c r="Z1068" s="65"/>
    </row>
    <row r="1069" spans="1:38" ht="171.75" customHeight="1" x14ac:dyDescent="0.25">
      <c r="A1069" s="66">
        <v>5</v>
      </c>
      <c r="B1069" s="67" t="s">
        <v>63</v>
      </c>
      <c r="C1069" s="126"/>
      <c r="D1069" s="128"/>
      <c r="E1069" s="68">
        <v>5</v>
      </c>
      <c r="F1069" s="69">
        <v>333088.98</v>
      </c>
      <c r="G1069" s="70">
        <v>1</v>
      </c>
      <c r="H1069" s="71">
        <v>77165.38</v>
      </c>
      <c r="I1069" s="70">
        <v>3</v>
      </c>
      <c r="J1069" s="72">
        <v>142390</v>
      </c>
      <c r="K1069" s="55">
        <f t="shared" si="192"/>
        <v>4</v>
      </c>
      <c r="L1069" s="56">
        <f t="shared" si="192"/>
        <v>219555.38</v>
      </c>
      <c r="M1069" s="73">
        <v>0</v>
      </c>
      <c r="N1069" s="74">
        <v>0</v>
      </c>
      <c r="O1069" s="73">
        <v>0</v>
      </c>
      <c r="P1069" s="74">
        <v>0</v>
      </c>
      <c r="Q1069" s="75">
        <v>1</v>
      </c>
      <c r="R1069" s="76">
        <v>66006.73</v>
      </c>
      <c r="S1069" s="75">
        <v>3</v>
      </c>
      <c r="T1069" s="76">
        <v>139250.59</v>
      </c>
      <c r="U1069" s="55">
        <f t="shared" si="193"/>
        <v>4</v>
      </c>
      <c r="V1069" s="61">
        <f t="shared" si="193"/>
        <v>205257.32</v>
      </c>
      <c r="W1069" s="62">
        <f t="shared" si="194"/>
        <v>0.85539305320598424</v>
      </c>
      <c r="X1069" s="63">
        <f t="shared" si="195"/>
        <v>0.97795203314839518</v>
      </c>
      <c r="Y1069" s="64">
        <f t="shared" si="196"/>
        <v>0.93487720501314975</v>
      </c>
      <c r="Z1069" s="65"/>
    </row>
    <row r="1070" spans="1:38" ht="116.25" customHeight="1" x14ac:dyDescent="0.25">
      <c r="A1070" s="66">
        <v>6</v>
      </c>
      <c r="B1070" s="67" t="s">
        <v>26</v>
      </c>
      <c r="C1070" s="126"/>
      <c r="D1070" s="128"/>
      <c r="E1070" s="68"/>
      <c r="F1070" s="69"/>
      <c r="G1070" s="70"/>
      <c r="H1070" s="71"/>
      <c r="I1070" s="70"/>
      <c r="J1070" s="72"/>
      <c r="K1070" s="55">
        <f t="shared" si="192"/>
        <v>0</v>
      </c>
      <c r="L1070" s="56">
        <f t="shared" si="192"/>
        <v>0</v>
      </c>
      <c r="M1070" s="73"/>
      <c r="N1070" s="74"/>
      <c r="O1070" s="73"/>
      <c r="P1070" s="74"/>
      <c r="Q1070" s="75"/>
      <c r="R1070" s="76"/>
      <c r="S1070" s="75"/>
      <c r="T1070" s="76"/>
      <c r="U1070" s="55">
        <f t="shared" si="193"/>
        <v>0</v>
      </c>
      <c r="V1070" s="61">
        <f t="shared" si="193"/>
        <v>0</v>
      </c>
      <c r="W1070" s="62">
        <f t="shared" si="194"/>
        <v>0</v>
      </c>
      <c r="X1070" s="63">
        <f t="shared" si="195"/>
        <v>0</v>
      </c>
      <c r="Y1070" s="64">
        <f t="shared" si="196"/>
        <v>0</v>
      </c>
      <c r="Z1070" s="65"/>
    </row>
    <row r="1071" spans="1:38" ht="65.25" customHeight="1" x14ac:dyDescent="0.25">
      <c r="A1071" s="66">
        <v>7</v>
      </c>
      <c r="B1071" s="67" t="s">
        <v>46</v>
      </c>
      <c r="C1071" s="126"/>
      <c r="D1071" s="128"/>
      <c r="E1071" s="68"/>
      <c r="F1071" s="69"/>
      <c r="G1071" s="70"/>
      <c r="H1071" s="71"/>
      <c r="I1071" s="70"/>
      <c r="J1071" s="72"/>
      <c r="K1071" s="55">
        <f t="shared" si="192"/>
        <v>0</v>
      </c>
      <c r="L1071" s="56">
        <f t="shared" si="192"/>
        <v>0</v>
      </c>
      <c r="M1071" s="73"/>
      <c r="N1071" s="74"/>
      <c r="O1071" s="73"/>
      <c r="P1071" s="74"/>
      <c r="Q1071" s="75"/>
      <c r="R1071" s="76"/>
      <c r="S1071" s="75"/>
      <c r="T1071" s="76"/>
      <c r="U1071" s="55">
        <f t="shared" si="193"/>
        <v>0</v>
      </c>
      <c r="V1071" s="61">
        <f t="shared" si="193"/>
        <v>0</v>
      </c>
      <c r="W1071" s="62">
        <f t="shared" si="194"/>
        <v>0</v>
      </c>
      <c r="X1071" s="63">
        <f t="shared" si="195"/>
        <v>0</v>
      </c>
      <c r="Y1071" s="64">
        <f t="shared" si="196"/>
        <v>0</v>
      </c>
      <c r="Z1071" s="65"/>
    </row>
    <row r="1072" spans="1:38" ht="59.25" customHeight="1" x14ac:dyDescent="0.25">
      <c r="A1072" s="66">
        <v>8</v>
      </c>
      <c r="B1072" s="67" t="s">
        <v>99</v>
      </c>
      <c r="C1072" s="126"/>
      <c r="D1072" s="128"/>
      <c r="E1072" s="68"/>
      <c r="F1072" s="69"/>
      <c r="G1072" s="70"/>
      <c r="H1072" s="71"/>
      <c r="I1072" s="70"/>
      <c r="J1072" s="72"/>
      <c r="K1072" s="55">
        <f t="shared" si="192"/>
        <v>0</v>
      </c>
      <c r="L1072" s="56">
        <f t="shared" si="192"/>
        <v>0</v>
      </c>
      <c r="M1072" s="73"/>
      <c r="N1072" s="74"/>
      <c r="O1072" s="73"/>
      <c r="P1072" s="74"/>
      <c r="Q1072" s="75"/>
      <c r="R1072" s="76"/>
      <c r="S1072" s="75"/>
      <c r="T1072" s="76"/>
      <c r="U1072" s="55">
        <f t="shared" si="193"/>
        <v>0</v>
      </c>
      <c r="V1072" s="61">
        <f t="shared" si="193"/>
        <v>0</v>
      </c>
      <c r="W1072" s="62">
        <f t="shared" si="194"/>
        <v>0</v>
      </c>
      <c r="X1072" s="63">
        <f t="shared" si="195"/>
        <v>0</v>
      </c>
      <c r="Y1072" s="64">
        <f t="shared" si="196"/>
        <v>0</v>
      </c>
      <c r="Z1072" s="65"/>
    </row>
    <row r="1073" spans="1:26" ht="71.25" customHeight="1" x14ac:dyDescent="0.25">
      <c r="A1073" s="66">
        <v>9</v>
      </c>
      <c r="B1073" s="67" t="s">
        <v>29</v>
      </c>
      <c r="C1073" s="126"/>
      <c r="D1073" s="128"/>
      <c r="E1073" s="68"/>
      <c r="F1073" s="69"/>
      <c r="G1073" s="70"/>
      <c r="H1073" s="71"/>
      <c r="I1073" s="70"/>
      <c r="J1073" s="72"/>
      <c r="K1073" s="55">
        <f t="shared" si="192"/>
        <v>0</v>
      </c>
      <c r="L1073" s="56">
        <f t="shared" si="192"/>
        <v>0</v>
      </c>
      <c r="M1073" s="73"/>
      <c r="N1073" s="74"/>
      <c r="O1073" s="73"/>
      <c r="P1073" s="74"/>
      <c r="Q1073" s="75"/>
      <c r="R1073" s="76"/>
      <c r="S1073" s="75"/>
      <c r="T1073" s="76"/>
      <c r="U1073" s="55">
        <f t="shared" si="193"/>
        <v>0</v>
      </c>
      <c r="V1073" s="61">
        <f t="shared" si="193"/>
        <v>0</v>
      </c>
      <c r="W1073" s="62">
        <f t="shared" si="194"/>
        <v>0</v>
      </c>
      <c r="X1073" s="63">
        <f t="shared" si="195"/>
        <v>0</v>
      </c>
      <c r="Y1073" s="64">
        <f t="shared" si="196"/>
        <v>0</v>
      </c>
      <c r="Z1073" s="65"/>
    </row>
    <row r="1074" spans="1:26" ht="92.25" customHeight="1" x14ac:dyDescent="0.25">
      <c r="A1074" s="66">
        <v>10</v>
      </c>
      <c r="B1074" s="67" t="s">
        <v>30</v>
      </c>
      <c r="C1074" s="126"/>
      <c r="D1074" s="128"/>
      <c r="E1074" s="68"/>
      <c r="F1074" s="69"/>
      <c r="G1074" s="70"/>
      <c r="H1074" s="71"/>
      <c r="I1074" s="70"/>
      <c r="J1074" s="72"/>
      <c r="K1074" s="55">
        <f t="shared" si="192"/>
        <v>0</v>
      </c>
      <c r="L1074" s="56">
        <f t="shared" si="192"/>
        <v>0</v>
      </c>
      <c r="M1074" s="73"/>
      <c r="N1074" s="74"/>
      <c r="O1074" s="73"/>
      <c r="P1074" s="74"/>
      <c r="Q1074" s="75"/>
      <c r="R1074" s="76"/>
      <c r="S1074" s="75"/>
      <c r="T1074" s="76"/>
      <c r="U1074" s="55">
        <f t="shared" si="193"/>
        <v>0</v>
      </c>
      <c r="V1074" s="61">
        <f t="shared" si="193"/>
        <v>0</v>
      </c>
      <c r="W1074" s="62">
        <f t="shared" si="194"/>
        <v>0</v>
      </c>
      <c r="X1074" s="63">
        <f t="shared" si="195"/>
        <v>0</v>
      </c>
      <c r="Y1074" s="64">
        <f t="shared" si="196"/>
        <v>0</v>
      </c>
      <c r="Z1074" s="65"/>
    </row>
    <row r="1075" spans="1:26" ht="153.75" customHeight="1" x14ac:dyDescent="0.25">
      <c r="A1075" s="66">
        <v>11</v>
      </c>
      <c r="B1075" s="67" t="s">
        <v>31</v>
      </c>
      <c r="C1075" s="126"/>
      <c r="D1075" s="128"/>
      <c r="E1075" s="68"/>
      <c r="F1075" s="69"/>
      <c r="G1075" s="70"/>
      <c r="H1075" s="71"/>
      <c r="I1075" s="70"/>
      <c r="J1075" s="72"/>
      <c r="K1075" s="55">
        <f t="shared" si="192"/>
        <v>0</v>
      </c>
      <c r="L1075" s="56">
        <f t="shared" si="192"/>
        <v>0</v>
      </c>
      <c r="M1075" s="73"/>
      <c r="N1075" s="74"/>
      <c r="O1075" s="73"/>
      <c r="P1075" s="74"/>
      <c r="Q1075" s="75"/>
      <c r="R1075" s="76"/>
      <c r="S1075" s="75"/>
      <c r="T1075" s="76"/>
      <c r="U1075" s="55">
        <f t="shared" si="193"/>
        <v>0</v>
      </c>
      <c r="V1075" s="61">
        <f t="shared" si="193"/>
        <v>0</v>
      </c>
      <c r="W1075" s="62">
        <f t="shared" si="194"/>
        <v>0</v>
      </c>
      <c r="X1075" s="63">
        <f t="shared" si="195"/>
        <v>0</v>
      </c>
      <c r="Y1075" s="64">
        <f t="shared" si="196"/>
        <v>0</v>
      </c>
      <c r="Z1075" s="65"/>
    </row>
    <row r="1076" spans="1:26" ht="87" customHeight="1" x14ac:dyDescent="0.25">
      <c r="A1076" s="66">
        <v>12</v>
      </c>
      <c r="B1076" s="67" t="s">
        <v>40</v>
      </c>
      <c r="C1076" s="126"/>
      <c r="D1076" s="128"/>
      <c r="E1076" s="68"/>
      <c r="F1076" s="69"/>
      <c r="G1076" s="70"/>
      <c r="H1076" s="71"/>
      <c r="I1076" s="70"/>
      <c r="J1076" s="72"/>
      <c r="K1076" s="55">
        <f t="shared" si="192"/>
        <v>0</v>
      </c>
      <c r="L1076" s="56">
        <f t="shared" si="192"/>
        <v>0</v>
      </c>
      <c r="M1076" s="73"/>
      <c r="N1076" s="74"/>
      <c r="O1076" s="73"/>
      <c r="P1076" s="74"/>
      <c r="Q1076" s="75"/>
      <c r="R1076" s="76"/>
      <c r="S1076" s="75"/>
      <c r="T1076" s="76"/>
      <c r="U1076" s="55">
        <f t="shared" si="193"/>
        <v>0</v>
      </c>
      <c r="V1076" s="61">
        <f t="shared" si="193"/>
        <v>0</v>
      </c>
      <c r="W1076" s="62">
        <f t="shared" si="194"/>
        <v>0</v>
      </c>
      <c r="X1076" s="63">
        <f t="shared" si="195"/>
        <v>0</v>
      </c>
      <c r="Y1076" s="64">
        <f t="shared" si="196"/>
        <v>0</v>
      </c>
      <c r="Z1076" s="65"/>
    </row>
    <row r="1077" spans="1:26" ht="62.25" customHeight="1" thickBot="1" x14ac:dyDescent="0.3">
      <c r="A1077" s="77">
        <v>13</v>
      </c>
      <c r="B1077" s="78" t="s">
        <v>32</v>
      </c>
      <c r="C1077" s="127"/>
      <c r="D1077" s="129"/>
      <c r="E1077" s="79"/>
      <c r="F1077" s="80"/>
      <c r="G1077" s="81"/>
      <c r="H1077" s="82"/>
      <c r="I1077" s="81"/>
      <c r="J1077" s="83"/>
      <c r="K1077" s="84">
        <f t="shared" si="192"/>
        <v>0</v>
      </c>
      <c r="L1077" s="85">
        <f t="shared" si="192"/>
        <v>0</v>
      </c>
      <c r="M1077" s="86"/>
      <c r="N1077" s="87"/>
      <c r="O1077" s="86"/>
      <c r="P1077" s="87"/>
      <c r="Q1077" s="88"/>
      <c r="R1077" s="89"/>
      <c r="S1077" s="88"/>
      <c r="T1077" s="89"/>
      <c r="U1077" s="55">
        <f t="shared" si="193"/>
        <v>0</v>
      </c>
      <c r="V1077" s="61">
        <f t="shared" si="193"/>
        <v>0</v>
      </c>
      <c r="W1077" s="62">
        <f t="shared" si="194"/>
        <v>0</v>
      </c>
      <c r="X1077" s="63">
        <f t="shared" si="195"/>
        <v>0</v>
      </c>
      <c r="Y1077" s="64">
        <f t="shared" si="196"/>
        <v>0</v>
      </c>
      <c r="Z1077" s="65"/>
    </row>
    <row r="1078" spans="1:26" ht="29.25" customHeight="1" thickBot="1" x14ac:dyDescent="0.3">
      <c r="A1078" s="164" t="s">
        <v>100</v>
      </c>
      <c r="B1078" s="165"/>
      <c r="C1078" s="90">
        <f>C1065</f>
        <v>319335.38</v>
      </c>
      <c r="D1078" s="90">
        <f>D1065</f>
        <v>26747.119999999995</v>
      </c>
      <c r="E1078" s="91">
        <f>SUM(E1065:E1077)</f>
        <v>5</v>
      </c>
      <c r="F1078" s="92">
        <f>SUM(F1065:F1077)</f>
        <v>333088.98</v>
      </c>
      <c r="G1078" s="91">
        <f>SUM(G1065:G1077)</f>
        <v>1</v>
      </c>
      <c r="H1078" s="92">
        <f>SUM(H1065:H1077)</f>
        <v>77165.38</v>
      </c>
      <c r="I1078" s="91">
        <f t="shared" ref="I1078:V1078" si="197">SUM(I1065:I1077)</f>
        <v>5</v>
      </c>
      <c r="J1078" s="92">
        <f t="shared" si="197"/>
        <v>242170</v>
      </c>
      <c r="K1078" s="91">
        <f t="shared" si="197"/>
        <v>6</v>
      </c>
      <c r="L1078" s="92">
        <f t="shared" si="197"/>
        <v>319335.38</v>
      </c>
      <c r="M1078" s="91">
        <f t="shared" si="197"/>
        <v>0</v>
      </c>
      <c r="N1078" s="93">
        <f t="shared" si="197"/>
        <v>0</v>
      </c>
      <c r="O1078" s="94">
        <f t="shared" si="197"/>
        <v>0</v>
      </c>
      <c r="P1078" s="95">
        <f t="shared" si="197"/>
        <v>0</v>
      </c>
      <c r="Q1078" s="94">
        <f t="shared" si="197"/>
        <v>1</v>
      </c>
      <c r="R1078" s="96">
        <f t="shared" si="197"/>
        <v>66006.73</v>
      </c>
      <c r="S1078" s="94">
        <f t="shared" si="197"/>
        <v>5</v>
      </c>
      <c r="T1078" s="96">
        <f t="shared" si="197"/>
        <v>226581.53</v>
      </c>
      <c r="U1078" s="94">
        <f t="shared" si="197"/>
        <v>6</v>
      </c>
      <c r="V1078" s="96">
        <f t="shared" si="197"/>
        <v>292588.26</v>
      </c>
      <c r="W1078" s="97">
        <f>IFERROR(R1078/H1078,0)</f>
        <v>0.85539305320598424</v>
      </c>
      <c r="X1078" s="98">
        <f t="shared" si="195"/>
        <v>0.93563005326836524</v>
      </c>
      <c r="Y1078" s="98">
        <f t="shared" si="196"/>
        <v>0.91624128839090746</v>
      </c>
    </row>
    <row r="1079" spans="1:26" ht="29.25" customHeight="1" thickBot="1" x14ac:dyDescent="0.45">
      <c r="A1079" s="99"/>
      <c r="B1079" s="99"/>
      <c r="C1079" s="100"/>
      <c r="D1079" s="100"/>
      <c r="E1079" s="101"/>
      <c r="F1079" s="100"/>
      <c r="G1079" s="101"/>
      <c r="H1079" s="102"/>
      <c r="I1079" s="103"/>
      <c r="J1079" s="102"/>
      <c r="K1079" s="104"/>
      <c r="L1079" s="102"/>
      <c r="M1079" s="103"/>
      <c r="N1079" s="102"/>
      <c r="O1079" s="103"/>
      <c r="P1079" s="102"/>
      <c r="Q1079" s="103"/>
      <c r="R1079" s="102"/>
      <c r="S1079" s="103"/>
      <c r="T1079" s="105" t="s">
        <v>101</v>
      </c>
      <c r="U1079" s="106">
        <v>4.1475999999999997</v>
      </c>
      <c r="V1079" s="107">
        <f>V1078/U1079</f>
        <v>70543.991706046872</v>
      </c>
      <c r="W1079" s="108"/>
      <c r="X1079" s="108"/>
      <c r="Y1079" s="109"/>
    </row>
    <row r="1080" spans="1:26" ht="15.75" thickTop="1" x14ac:dyDescent="0.25">
      <c r="A1080" s="166" t="s">
        <v>102</v>
      </c>
      <c r="B1080" s="167"/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8"/>
      <c r="P1080" s="115"/>
      <c r="U1080" s="20"/>
    </row>
    <row r="1081" spans="1:26" ht="18.75" x14ac:dyDescent="0.3">
      <c r="A1081" s="169"/>
      <c r="B1081" s="170"/>
      <c r="C1081" s="170"/>
      <c r="D1081" s="170"/>
      <c r="E1081" s="170"/>
      <c r="F1081" s="170"/>
      <c r="G1081" s="170"/>
      <c r="H1081" s="170"/>
      <c r="I1081" s="170"/>
      <c r="J1081" s="170"/>
      <c r="K1081" s="170"/>
      <c r="L1081" s="170"/>
      <c r="M1081" s="170"/>
      <c r="N1081" s="170"/>
      <c r="O1081" s="171"/>
      <c r="P1081" s="115"/>
      <c r="T1081" s="110"/>
      <c r="U1081" s="20"/>
    </row>
    <row r="1082" spans="1:26" ht="15.75" x14ac:dyDescent="0.25">
      <c r="A1082" s="169"/>
      <c r="B1082" s="170"/>
      <c r="C1082" s="170"/>
      <c r="D1082" s="170"/>
      <c r="E1082" s="170"/>
      <c r="F1082" s="170"/>
      <c r="G1082" s="170"/>
      <c r="H1082" s="170"/>
      <c r="I1082" s="170"/>
      <c r="J1082" s="170"/>
      <c r="K1082" s="170"/>
      <c r="L1082" s="170"/>
      <c r="M1082" s="170"/>
      <c r="N1082" s="170"/>
      <c r="O1082" s="171"/>
      <c r="P1082" s="115"/>
      <c r="S1082" s="111"/>
      <c r="T1082" s="112"/>
      <c r="U1082" s="20"/>
    </row>
    <row r="1083" spans="1:26" ht="15.75" x14ac:dyDescent="0.25">
      <c r="A1083" s="169"/>
      <c r="B1083" s="170"/>
      <c r="C1083" s="170"/>
      <c r="D1083" s="170"/>
      <c r="E1083" s="170"/>
      <c r="F1083" s="170"/>
      <c r="G1083" s="170"/>
      <c r="H1083" s="170"/>
      <c r="I1083" s="170"/>
      <c r="J1083" s="170"/>
      <c r="K1083" s="170"/>
      <c r="L1083" s="170"/>
      <c r="M1083" s="170"/>
      <c r="N1083" s="170"/>
      <c r="O1083" s="171"/>
      <c r="P1083" s="115"/>
      <c r="S1083" s="111"/>
      <c r="T1083" s="113"/>
      <c r="U1083" s="20"/>
    </row>
    <row r="1084" spans="1:26" ht="15.75" x14ac:dyDescent="0.25">
      <c r="A1084" s="169"/>
      <c r="B1084" s="170"/>
      <c r="C1084" s="170"/>
      <c r="D1084" s="170"/>
      <c r="E1084" s="170"/>
      <c r="F1084" s="170"/>
      <c r="G1084" s="170"/>
      <c r="H1084" s="170"/>
      <c r="I1084" s="170"/>
      <c r="J1084" s="170"/>
      <c r="K1084" s="170"/>
      <c r="L1084" s="170"/>
      <c r="M1084" s="170"/>
      <c r="N1084" s="170"/>
      <c r="O1084" s="171"/>
      <c r="P1084" s="115"/>
      <c r="S1084" s="111"/>
      <c r="T1084" s="113"/>
      <c r="U1084" s="20"/>
    </row>
    <row r="1085" spans="1:26" ht="15.75" x14ac:dyDescent="0.25">
      <c r="A1085" s="169"/>
      <c r="B1085" s="170"/>
      <c r="C1085" s="170"/>
      <c r="D1085" s="170"/>
      <c r="E1085" s="170"/>
      <c r="F1085" s="170"/>
      <c r="G1085" s="170"/>
      <c r="H1085" s="170"/>
      <c r="I1085" s="170"/>
      <c r="J1085" s="170"/>
      <c r="K1085" s="170"/>
      <c r="L1085" s="170"/>
      <c r="M1085" s="170"/>
      <c r="N1085" s="170"/>
      <c r="O1085" s="171"/>
      <c r="P1085" s="115"/>
      <c r="S1085" s="111"/>
      <c r="T1085" s="113"/>
      <c r="U1085" s="20"/>
    </row>
    <row r="1086" spans="1:26" ht="15.75" x14ac:dyDescent="0.25">
      <c r="A1086" s="169"/>
      <c r="B1086" s="170"/>
      <c r="C1086" s="170"/>
      <c r="D1086" s="170"/>
      <c r="E1086" s="170"/>
      <c r="F1086" s="170"/>
      <c r="G1086" s="170"/>
      <c r="H1086" s="170"/>
      <c r="I1086" s="170"/>
      <c r="J1086" s="170"/>
      <c r="K1086" s="170"/>
      <c r="L1086" s="170"/>
      <c r="M1086" s="170"/>
      <c r="N1086" s="170"/>
      <c r="O1086" s="171"/>
      <c r="P1086" s="115"/>
      <c r="S1086" s="111"/>
      <c r="T1086" s="114"/>
      <c r="U1086" s="20"/>
    </row>
    <row r="1087" spans="1:26" x14ac:dyDescent="0.25">
      <c r="A1087" s="169"/>
      <c r="B1087" s="170"/>
      <c r="C1087" s="170"/>
      <c r="D1087" s="170"/>
      <c r="E1087" s="170"/>
      <c r="F1087" s="170"/>
      <c r="G1087" s="170"/>
      <c r="H1087" s="170"/>
      <c r="I1087" s="170"/>
      <c r="J1087" s="170"/>
      <c r="K1087" s="170"/>
      <c r="L1087" s="170"/>
      <c r="M1087" s="170"/>
      <c r="N1087" s="170"/>
      <c r="O1087" s="171"/>
      <c r="P1087" s="115"/>
      <c r="U1087" s="20"/>
    </row>
    <row r="1088" spans="1:26" ht="15.75" thickBot="1" x14ac:dyDescent="0.3">
      <c r="A1088" s="172"/>
      <c r="B1088" s="173"/>
      <c r="C1088" s="173"/>
      <c r="D1088" s="173"/>
      <c r="E1088" s="173"/>
      <c r="F1088" s="173"/>
      <c r="G1088" s="173"/>
      <c r="H1088" s="173"/>
      <c r="I1088" s="173"/>
      <c r="J1088" s="173"/>
      <c r="K1088" s="173"/>
      <c r="L1088" s="173"/>
      <c r="M1088" s="173"/>
      <c r="N1088" s="173"/>
      <c r="O1088" s="174"/>
      <c r="P1088" s="115"/>
      <c r="U1088" s="20"/>
    </row>
    <row r="1089" spans="1:38" ht="15.75" thickTop="1" x14ac:dyDescent="0.25">
      <c r="K1089" s="20"/>
      <c r="U1089" s="20"/>
    </row>
    <row r="1092" spans="1:38" ht="26.25" x14ac:dyDescent="0.4">
      <c r="A1092" s="23"/>
      <c r="B1092" s="24" t="s">
        <v>135</v>
      </c>
      <c r="C1092" s="25"/>
      <c r="D1092" s="25"/>
      <c r="E1092" s="25"/>
      <c r="F1092" s="26"/>
      <c r="G1092" s="25"/>
      <c r="H1092" s="26"/>
      <c r="I1092" s="27"/>
      <c r="J1092" s="26"/>
      <c r="K1092" s="27"/>
      <c r="L1092" s="26"/>
      <c r="M1092" s="27"/>
      <c r="N1092" s="26"/>
      <c r="O1092" s="25"/>
      <c r="P1092" s="26"/>
      <c r="Q1092" s="25"/>
      <c r="R1092" s="26"/>
      <c r="S1092" s="27"/>
      <c r="T1092" s="26"/>
      <c r="U1092" s="25"/>
      <c r="V1092" s="26"/>
      <c r="W1092" s="26"/>
      <c r="X1092" s="27"/>
      <c r="Y1092" s="26"/>
      <c r="Z1092" s="26"/>
      <c r="AA1092" s="27"/>
      <c r="AB1092" s="25"/>
      <c r="AC1092" s="25"/>
      <c r="AD1092" s="25"/>
      <c r="AE1092" s="25"/>
      <c r="AF1092" s="25"/>
      <c r="AG1092" s="27"/>
      <c r="AH1092" s="25"/>
      <c r="AI1092" s="25"/>
      <c r="AJ1092" s="25"/>
      <c r="AK1092" s="25"/>
      <c r="AL1092" s="25"/>
    </row>
    <row r="1093" spans="1:38" ht="15.75" thickBot="1" x14ac:dyDescent="0.3"/>
    <row r="1094" spans="1:38" ht="52.5" customHeight="1" thickBot="1" x14ac:dyDescent="0.3">
      <c r="A1094" s="146" t="s">
        <v>7</v>
      </c>
      <c r="B1094" s="147"/>
      <c r="C1094" s="150" t="s">
        <v>85</v>
      </c>
      <c r="D1094" s="151"/>
      <c r="E1094" s="152" t="s">
        <v>0</v>
      </c>
      <c r="F1094" s="153"/>
      <c r="G1094" s="154" t="s">
        <v>1</v>
      </c>
      <c r="H1094" s="154"/>
      <c r="I1094" s="154"/>
      <c r="J1094" s="154"/>
      <c r="K1094" s="154"/>
      <c r="L1094" s="155"/>
      <c r="M1094" s="156" t="s">
        <v>86</v>
      </c>
      <c r="N1094" s="157"/>
      <c r="O1094" s="157"/>
      <c r="P1094" s="158"/>
      <c r="Q1094" s="116" t="s">
        <v>87</v>
      </c>
      <c r="R1094" s="159"/>
      <c r="S1094" s="159"/>
      <c r="T1094" s="159"/>
      <c r="U1094" s="159"/>
      <c r="V1094" s="117"/>
      <c r="W1094" s="130" t="s">
        <v>88</v>
      </c>
      <c r="X1094" s="131"/>
      <c r="Y1094" s="122"/>
    </row>
    <row r="1095" spans="1:38" ht="52.5" customHeight="1" thickBot="1" x14ac:dyDescent="0.3">
      <c r="A1095" s="148"/>
      <c r="B1095" s="149"/>
      <c r="C1095" s="132" t="s">
        <v>89</v>
      </c>
      <c r="D1095" s="134" t="s">
        <v>90</v>
      </c>
      <c r="E1095" s="136" t="s">
        <v>10</v>
      </c>
      <c r="F1095" s="136" t="s">
        <v>11</v>
      </c>
      <c r="G1095" s="138" t="s">
        <v>12</v>
      </c>
      <c r="H1095" s="140" t="s">
        <v>13</v>
      </c>
      <c r="I1095" s="140" t="s">
        <v>14</v>
      </c>
      <c r="J1095" s="142" t="s">
        <v>15</v>
      </c>
      <c r="K1095" s="144" t="s">
        <v>2</v>
      </c>
      <c r="L1095" s="145"/>
      <c r="M1095" s="160" t="s">
        <v>91</v>
      </c>
      <c r="N1095" s="161"/>
      <c r="O1095" s="160" t="s">
        <v>92</v>
      </c>
      <c r="P1095" s="161"/>
      <c r="Q1095" s="162" t="s">
        <v>93</v>
      </c>
      <c r="R1095" s="163"/>
      <c r="S1095" s="159" t="s">
        <v>94</v>
      </c>
      <c r="T1095" s="117"/>
      <c r="U1095" s="116" t="s">
        <v>2</v>
      </c>
      <c r="V1095" s="117"/>
      <c r="W1095" s="118" t="s">
        <v>95</v>
      </c>
      <c r="X1095" s="120" t="s">
        <v>96</v>
      </c>
      <c r="Y1095" s="122" t="s">
        <v>97</v>
      </c>
    </row>
    <row r="1096" spans="1:38" ht="139.5" customHeight="1" thickBot="1" x14ac:dyDescent="0.3">
      <c r="A1096" s="148"/>
      <c r="B1096" s="149"/>
      <c r="C1096" s="133"/>
      <c r="D1096" s="135"/>
      <c r="E1096" s="137"/>
      <c r="F1096" s="137"/>
      <c r="G1096" s="139"/>
      <c r="H1096" s="141"/>
      <c r="I1096" s="141"/>
      <c r="J1096" s="143"/>
      <c r="K1096" s="28" t="s">
        <v>16</v>
      </c>
      <c r="L1096" s="29" t="s">
        <v>17</v>
      </c>
      <c r="M1096" s="30" t="s">
        <v>18</v>
      </c>
      <c r="N1096" s="31" t="s">
        <v>19</v>
      </c>
      <c r="O1096" s="30" t="s">
        <v>20</v>
      </c>
      <c r="P1096" s="31" t="s">
        <v>21</v>
      </c>
      <c r="Q1096" s="32" t="s">
        <v>12</v>
      </c>
      <c r="R1096" s="33" t="s">
        <v>13</v>
      </c>
      <c r="S1096" s="34" t="s">
        <v>22</v>
      </c>
      <c r="T1096" s="35" t="s">
        <v>23</v>
      </c>
      <c r="U1096" s="36" t="s">
        <v>24</v>
      </c>
      <c r="V1096" s="37" t="s">
        <v>25</v>
      </c>
      <c r="W1096" s="119"/>
      <c r="X1096" s="121"/>
      <c r="Y1096" s="123"/>
    </row>
    <row r="1097" spans="1:38" ht="38.25" customHeight="1" thickBot="1" x14ac:dyDescent="0.3">
      <c r="A1097" s="124">
        <v>1</v>
      </c>
      <c r="B1097" s="125"/>
      <c r="C1097" s="38">
        <v>2</v>
      </c>
      <c r="D1097" s="39">
        <v>3</v>
      </c>
      <c r="E1097" s="40">
        <v>4</v>
      </c>
      <c r="F1097" s="41">
        <v>5</v>
      </c>
      <c r="G1097" s="42">
        <v>6</v>
      </c>
      <c r="H1097" s="43">
        <v>7</v>
      </c>
      <c r="I1097" s="43">
        <v>8</v>
      </c>
      <c r="J1097" s="43">
        <v>9</v>
      </c>
      <c r="K1097" s="43">
        <v>10</v>
      </c>
      <c r="L1097" s="43">
        <v>11</v>
      </c>
      <c r="M1097" s="44">
        <v>12</v>
      </c>
      <c r="N1097" s="44">
        <v>13</v>
      </c>
      <c r="O1097" s="44">
        <v>14</v>
      </c>
      <c r="P1097" s="44">
        <v>15</v>
      </c>
      <c r="Q1097" s="45">
        <v>16</v>
      </c>
      <c r="R1097" s="45">
        <v>17</v>
      </c>
      <c r="S1097" s="45">
        <v>18</v>
      </c>
      <c r="T1097" s="45">
        <v>19</v>
      </c>
      <c r="U1097" s="45">
        <v>20</v>
      </c>
      <c r="V1097" s="45">
        <v>21</v>
      </c>
      <c r="W1097" s="46">
        <v>22</v>
      </c>
      <c r="X1097" s="46">
        <v>23</v>
      </c>
      <c r="Y1097" s="47">
        <v>24</v>
      </c>
    </row>
    <row r="1098" spans="1:38" ht="108.75" customHeight="1" x14ac:dyDescent="0.25">
      <c r="A1098" s="48">
        <v>1</v>
      </c>
      <c r="B1098" s="49" t="s">
        <v>98</v>
      </c>
      <c r="C1098" s="126">
        <f>L1111</f>
        <v>150213.52000000002</v>
      </c>
      <c r="D1098" s="128">
        <f>C1098-V1111</f>
        <v>21720.520000000019</v>
      </c>
      <c r="E1098" s="50"/>
      <c r="F1098" s="51"/>
      <c r="G1098" s="52"/>
      <c r="H1098" s="53"/>
      <c r="I1098" s="52"/>
      <c r="J1098" s="54"/>
      <c r="K1098" s="55">
        <f>G1098+I1098</f>
        <v>0</v>
      </c>
      <c r="L1098" s="56">
        <f>H1098+J1098</f>
        <v>0</v>
      </c>
      <c r="M1098" s="57"/>
      <c r="N1098" s="58"/>
      <c r="O1098" s="57"/>
      <c r="P1098" s="58"/>
      <c r="Q1098" s="59"/>
      <c r="R1098" s="60"/>
      <c r="S1098" s="59"/>
      <c r="T1098" s="60"/>
      <c r="U1098" s="55">
        <f>Q1098+S1098</f>
        <v>0</v>
      </c>
      <c r="V1098" s="61">
        <f>R1098+T1098</f>
        <v>0</v>
      </c>
      <c r="W1098" s="62">
        <f>IFERROR(R1098/H1098,0)</f>
        <v>0</v>
      </c>
      <c r="X1098" s="63">
        <f>IFERROR((T1098+P1098)/J1098,0)</f>
        <v>0</v>
      </c>
      <c r="Y1098" s="64">
        <f>IFERROR((V1098+P1098)/L1098,0)</f>
        <v>0</v>
      </c>
      <c r="Z1098" s="65"/>
    </row>
    <row r="1099" spans="1:38" ht="87" customHeight="1" x14ac:dyDescent="0.25">
      <c r="A1099" s="66">
        <v>2</v>
      </c>
      <c r="B1099" s="67" t="s">
        <v>44</v>
      </c>
      <c r="C1099" s="126"/>
      <c r="D1099" s="128"/>
      <c r="E1099" s="68">
        <v>0</v>
      </c>
      <c r="F1099" s="69">
        <v>0</v>
      </c>
      <c r="G1099" s="70">
        <v>0</v>
      </c>
      <c r="H1099" s="71">
        <v>0</v>
      </c>
      <c r="I1099" s="70">
        <v>2</v>
      </c>
      <c r="J1099" s="72">
        <v>81979.69</v>
      </c>
      <c r="K1099" s="55">
        <f t="shared" ref="K1099:L1110" si="198">G1099+I1099</f>
        <v>2</v>
      </c>
      <c r="L1099" s="56">
        <f t="shared" si="198"/>
        <v>81979.69</v>
      </c>
      <c r="M1099" s="73">
        <v>0</v>
      </c>
      <c r="N1099" s="74">
        <v>0</v>
      </c>
      <c r="O1099" s="73">
        <v>0</v>
      </c>
      <c r="P1099" s="74">
        <v>0</v>
      </c>
      <c r="Q1099" s="75">
        <v>0</v>
      </c>
      <c r="R1099" s="76">
        <v>0</v>
      </c>
      <c r="S1099" s="75">
        <v>2</v>
      </c>
      <c r="T1099" s="76">
        <v>79432.72</v>
      </c>
      <c r="U1099" s="55">
        <f t="shared" ref="U1099:V1110" si="199">Q1099+S1099</f>
        <v>2</v>
      </c>
      <c r="V1099" s="61">
        <f>R1099+T1099</f>
        <v>79432.72</v>
      </c>
      <c r="W1099" s="62">
        <f t="shared" ref="W1099:W1110" si="200">IFERROR(R1099/H1099,0)</f>
        <v>0</v>
      </c>
      <c r="X1099" s="63">
        <f t="shared" ref="X1099:X1111" si="201">IFERROR((T1099+P1099)/J1099,0)</f>
        <v>0.96893169515522681</v>
      </c>
      <c r="Y1099" s="64">
        <f t="shared" ref="Y1099:Y1111" si="202">IFERROR((V1099+P1099)/L1099,0)</f>
        <v>0.96893169515522681</v>
      </c>
      <c r="Z1099" s="65"/>
    </row>
    <row r="1100" spans="1:38" ht="85.5" customHeight="1" x14ac:dyDescent="0.25">
      <c r="A1100" s="66">
        <v>3</v>
      </c>
      <c r="B1100" s="67" t="s">
        <v>35</v>
      </c>
      <c r="C1100" s="126"/>
      <c r="D1100" s="128"/>
      <c r="E1100" s="68"/>
      <c r="F1100" s="69"/>
      <c r="G1100" s="70"/>
      <c r="H1100" s="71"/>
      <c r="I1100" s="70"/>
      <c r="J1100" s="72"/>
      <c r="K1100" s="55">
        <f t="shared" si="198"/>
        <v>0</v>
      </c>
      <c r="L1100" s="56">
        <f t="shared" si="198"/>
        <v>0</v>
      </c>
      <c r="M1100" s="73"/>
      <c r="N1100" s="74"/>
      <c r="O1100" s="73"/>
      <c r="P1100" s="74"/>
      <c r="Q1100" s="75"/>
      <c r="R1100" s="76"/>
      <c r="S1100" s="75"/>
      <c r="T1100" s="76"/>
      <c r="U1100" s="55">
        <f t="shared" si="199"/>
        <v>0</v>
      </c>
      <c r="V1100" s="61">
        <f t="shared" si="199"/>
        <v>0</v>
      </c>
      <c r="W1100" s="62">
        <f t="shared" si="200"/>
        <v>0</v>
      </c>
      <c r="X1100" s="63">
        <f t="shared" si="201"/>
        <v>0</v>
      </c>
      <c r="Y1100" s="64">
        <f t="shared" si="202"/>
        <v>0</v>
      </c>
      <c r="Z1100" s="65"/>
    </row>
    <row r="1101" spans="1:38" ht="137.25" customHeight="1" x14ac:dyDescent="0.25">
      <c r="A1101" s="66">
        <v>4</v>
      </c>
      <c r="B1101" s="67" t="s">
        <v>37</v>
      </c>
      <c r="C1101" s="126"/>
      <c r="D1101" s="128"/>
      <c r="E1101" s="68"/>
      <c r="F1101" s="69"/>
      <c r="G1101" s="70"/>
      <c r="H1101" s="71"/>
      <c r="I1101" s="70"/>
      <c r="J1101" s="72"/>
      <c r="K1101" s="55">
        <f t="shared" si="198"/>
        <v>0</v>
      </c>
      <c r="L1101" s="56">
        <f t="shared" si="198"/>
        <v>0</v>
      </c>
      <c r="M1101" s="73"/>
      <c r="N1101" s="74"/>
      <c r="O1101" s="73"/>
      <c r="P1101" s="74"/>
      <c r="Q1101" s="75"/>
      <c r="R1101" s="76"/>
      <c r="S1101" s="75"/>
      <c r="T1101" s="76"/>
      <c r="U1101" s="55">
        <f t="shared" si="199"/>
        <v>0</v>
      </c>
      <c r="V1101" s="61">
        <f t="shared" si="199"/>
        <v>0</v>
      </c>
      <c r="W1101" s="62">
        <f t="shared" si="200"/>
        <v>0</v>
      </c>
      <c r="X1101" s="63">
        <f t="shared" si="201"/>
        <v>0</v>
      </c>
      <c r="Y1101" s="64">
        <f t="shared" si="202"/>
        <v>0</v>
      </c>
      <c r="Z1101" s="65"/>
    </row>
    <row r="1102" spans="1:38" ht="171.75" customHeight="1" x14ac:dyDescent="0.25">
      <c r="A1102" s="66">
        <v>5</v>
      </c>
      <c r="B1102" s="67" t="s">
        <v>63</v>
      </c>
      <c r="C1102" s="126"/>
      <c r="D1102" s="128"/>
      <c r="E1102" s="68">
        <v>1</v>
      </c>
      <c r="F1102" s="69">
        <v>20246.5</v>
      </c>
      <c r="G1102" s="70">
        <v>1</v>
      </c>
      <c r="H1102" s="71">
        <v>20246.5</v>
      </c>
      <c r="I1102" s="70">
        <v>4</v>
      </c>
      <c r="J1102" s="72">
        <v>47987.33</v>
      </c>
      <c r="K1102" s="55">
        <f t="shared" si="198"/>
        <v>5</v>
      </c>
      <c r="L1102" s="56">
        <f t="shared" si="198"/>
        <v>68233.83</v>
      </c>
      <c r="M1102" s="73">
        <v>0</v>
      </c>
      <c r="N1102" s="74">
        <v>0</v>
      </c>
      <c r="O1102" s="73">
        <v>0</v>
      </c>
      <c r="P1102" s="74">
        <v>0</v>
      </c>
      <c r="Q1102" s="75">
        <v>1</v>
      </c>
      <c r="R1102" s="76">
        <v>19900</v>
      </c>
      <c r="S1102" s="75">
        <v>3</v>
      </c>
      <c r="T1102" s="76">
        <v>29160.28</v>
      </c>
      <c r="U1102" s="55">
        <f t="shared" si="199"/>
        <v>4</v>
      </c>
      <c r="V1102" s="61">
        <f t="shared" si="199"/>
        <v>49060.28</v>
      </c>
      <c r="W1102" s="62">
        <f t="shared" si="200"/>
        <v>0.98288593090163734</v>
      </c>
      <c r="X1102" s="63">
        <f t="shared" si="201"/>
        <v>0.60766623189912827</v>
      </c>
      <c r="Y1102" s="64">
        <f t="shared" si="202"/>
        <v>0.71900228962671442</v>
      </c>
      <c r="Z1102" s="65"/>
    </row>
    <row r="1103" spans="1:38" ht="116.25" customHeight="1" x14ac:dyDescent="0.25">
      <c r="A1103" s="66">
        <v>6</v>
      </c>
      <c r="B1103" s="67" t="s">
        <v>26</v>
      </c>
      <c r="C1103" s="126"/>
      <c r="D1103" s="128"/>
      <c r="E1103" s="68"/>
      <c r="F1103" s="69"/>
      <c r="G1103" s="70"/>
      <c r="H1103" s="71"/>
      <c r="I1103" s="70"/>
      <c r="J1103" s="72"/>
      <c r="K1103" s="55">
        <f t="shared" si="198"/>
        <v>0</v>
      </c>
      <c r="L1103" s="56">
        <f t="shared" si="198"/>
        <v>0</v>
      </c>
      <c r="M1103" s="73"/>
      <c r="N1103" s="74"/>
      <c r="O1103" s="73"/>
      <c r="P1103" s="74"/>
      <c r="Q1103" s="75"/>
      <c r="R1103" s="76"/>
      <c r="S1103" s="75"/>
      <c r="T1103" s="76"/>
      <c r="U1103" s="55">
        <f t="shared" si="199"/>
        <v>0</v>
      </c>
      <c r="V1103" s="61">
        <f t="shared" si="199"/>
        <v>0</v>
      </c>
      <c r="W1103" s="62">
        <f t="shared" si="200"/>
        <v>0</v>
      </c>
      <c r="X1103" s="63">
        <f t="shared" si="201"/>
        <v>0</v>
      </c>
      <c r="Y1103" s="64">
        <f t="shared" si="202"/>
        <v>0</v>
      </c>
      <c r="Z1103" s="65"/>
    </row>
    <row r="1104" spans="1:38" ht="65.25" customHeight="1" x14ac:dyDescent="0.25">
      <c r="A1104" s="66">
        <v>7</v>
      </c>
      <c r="B1104" s="67" t="s">
        <v>46</v>
      </c>
      <c r="C1104" s="126"/>
      <c r="D1104" s="128"/>
      <c r="E1104" s="68"/>
      <c r="F1104" s="69"/>
      <c r="G1104" s="70"/>
      <c r="H1104" s="71"/>
      <c r="I1104" s="70"/>
      <c r="J1104" s="72"/>
      <c r="K1104" s="55">
        <f t="shared" si="198"/>
        <v>0</v>
      </c>
      <c r="L1104" s="56">
        <f t="shared" si="198"/>
        <v>0</v>
      </c>
      <c r="M1104" s="73"/>
      <c r="N1104" s="74"/>
      <c r="O1104" s="73"/>
      <c r="P1104" s="74"/>
      <c r="Q1104" s="75"/>
      <c r="R1104" s="76"/>
      <c r="S1104" s="75"/>
      <c r="T1104" s="76"/>
      <c r="U1104" s="55">
        <f t="shared" si="199"/>
        <v>0</v>
      </c>
      <c r="V1104" s="61">
        <f t="shared" si="199"/>
        <v>0</v>
      </c>
      <c r="W1104" s="62">
        <f t="shared" si="200"/>
        <v>0</v>
      </c>
      <c r="X1104" s="63">
        <f t="shared" si="201"/>
        <v>0</v>
      </c>
      <c r="Y1104" s="64">
        <f t="shared" si="202"/>
        <v>0</v>
      </c>
      <c r="Z1104" s="65"/>
    </row>
    <row r="1105" spans="1:26" ht="59.25" customHeight="1" x14ac:dyDescent="0.25">
      <c r="A1105" s="66">
        <v>8</v>
      </c>
      <c r="B1105" s="67" t="s">
        <v>99</v>
      </c>
      <c r="C1105" s="126"/>
      <c r="D1105" s="128"/>
      <c r="E1105" s="68"/>
      <c r="F1105" s="69"/>
      <c r="G1105" s="70"/>
      <c r="H1105" s="71"/>
      <c r="I1105" s="70"/>
      <c r="J1105" s="72"/>
      <c r="K1105" s="55">
        <f t="shared" si="198"/>
        <v>0</v>
      </c>
      <c r="L1105" s="56">
        <f t="shared" si="198"/>
        <v>0</v>
      </c>
      <c r="M1105" s="73"/>
      <c r="N1105" s="74"/>
      <c r="O1105" s="73"/>
      <c r="P1105" s="74"/>
      <c r="Q1105" s="75"/>
      <c r="R1105" s="76"/>
      <c r="S1105" s="75"/>
      <c r="T1105" s="76"/>
      <c r="U1105" s="55">
        <f t="shared" si="199"/>
        <v>0</v>
      </c>
      <c r="V1105" s="61">
        <f t="shared" si="199"/>
        <v>0</v>
      </c>
      <c r="W1105" s="62">
        <f t="shared" si="200"/>
        <v>0</v>
      </c>
      <c r="X1105" s="63">
        <f t="shared" si="201"/>
        <v>0</v>
      </c>
      <c r="Y1105" s="64">
        <f t="shared" si="202"/>
        <v>0</v>
      </c>
      <c r="Z1105" s="65"/>
    </row>
    <row r="1106" spans="1:26" ht="71.25" customHeight="1" x14ac:dyDescent="0.25">
      <c r="A1106" s="66">
        <v>9</v>
      </c>
      <c r="B1106" s="67" t="s">
        <v>29</v>
      </c>
      <c r="C1106" s="126"/>
      <c r="D1106" s="128"/>
      <c r="E1106" s="68"/>
      <c r="F1106" s="69"/>
      <c r="G1106" s="70"/>
      <c r="H1106" s="71"/>
      <c r="I1106" s="70"/>
      <c r="J1106" s="72"/>
      <c r="K1106" s="55">
        <f t="shared" si="198"/>
        <v>0</v>
      </c>
      <c r="L1106" s="56">
        <f t="shared" si="198"/>
        <v>0</v>
      </c>
      <c r="M1106" s="73"/>
      <c r="N1106" s="74"/>
      <c r="O1106" s="73"/>
      <c r="P1106" s="74"/>
      <c r="Q1106" s="75"/>
      <c r="R1106" s="76"/>
      <c r="S1106" s="75"/>
      <c r="T1106" s="76"/>
      <c r="U1106" s="55">
        <f t="shared" si="199"/>
        <v>0</v>
      </c>
      <c r="V1106" s="61">
        <f t="shared" si="199"/>
        <v>0</v>
      </c>
      <c r="W1106" s="62">
        <f t="shared" si="200"/>
        <v>0</v>
      </c>
      <c r="X1106" s="63">
        <f t="shared" si="201"/>
        <v>0</v>
      </c>
      <c r="Y1106" s="64">
        <f t="shared" si="202"/>
        <v>0</v>
      </c>
      <c r="Z1106" s="65"/>
    </row>
    <row r="1107" spans="1:26" ht="92.25" customHeight="1" x14ac:dyDescent="0.25">
      <c r="A1107" s="66">
        <v>10</v>
      </c>
      <c r="B1107" s="67" t="s">
        <v>30</v>
      </c>
      <c r="C1107" s="126"/>
      <c r="D1107" s="128"/>
      <c r="E1107" s="68"/>
      <c r="F1107" s="69"/>
      <c r="G1107" s="70"/>
      <c r="H1107" s="71"/>
      <c r="I1107" s="70"/>
      <c r="J1107" s="72"/>
      <c r="K1107" s="55">
        <f t="shared" si="198"/>
        <v>0</v>
      </c>
      <c r="L1107" s="56">
        <f t="shared" si="198"/>
        <v>0</v>
      </c>
      <c r="M1107" s="73"/>
      <c r="N1107" s="74"/>
      <c r="O1107" s="73"/>
      <c r="P1107" s="74"/>
      <c r="Q1107" s="75"/>
      <c r="R1107" s="76"/>
      <c r="S1107" s="75"/>
      <c r="T1107" s="76"/>
      <c r="U1107" s="55">
        <f t="shared" si="199"/>
        <v>0</v>
      </c>
      <c r="V1107" s="61">
        <f t="shared" si="199"/>
        <v>0</v>
      </c>
      <c r="W1107" s="62">
        <f t="shared" si="200"/>
        <v>0</v>
      </c>
      <c r="X1107" s="63">
        <f t="shared" si="201"/>
        <v>0</v>
      </c>
      <c r="Y1107" s="64">
        <f t="shared" si="202"/>
        <v>0</v>
      </c>
      <c r="Z1107" s="65"/>
    </row>
    <row r="1108" spans="1:26" ht="153.75" customHeight="1" x14ac:dyDescent="0.25">
      <c r="A1108" s="66">
        <v>11</v>
      </c>
      <c r="B1108" s="67" t="s">
        <v>31</v>
      </c>
      <c r="C1108" s="126"/>
      <c r="D1108" s="128"/>
      <c r="E1108" s="68"/>
      <c r="F1108" s="69"/>
      <c r="G1108" s="70"/>
      <c r="H1108" s="71"/>
      <c r="I1108" s="70"/>
      <c r="J1108" s="72"/>
      <c r="K1108" s="55">
        <f t="shared" si="198"/>
        <v>0</v>
      </c>
      <c r="L1108" s="56">
        <f t="shared" si="198"/>
        <v>0</v>
      </c>
      <c r="M1108" s="73"/>
      <c r="N1108" s="74"/>
      <c r="O1108" s="73"/>
      <c r="P1108" s="74"/>
      <c r="Q1108" s="75"/>
      <c r="R1108" s="76"/>
      <c r="S1108" s="75"/>
      <c r="T1108" s="76"/>
      <c r="U1108" s="55">
        <f t="shared" si="199"/>
        <v>0</v>
      </c>
      <c r="V1108" s="61">
        <f t="shared" si="199"/>
        <v>0</v>
      </c>
      <c r="W1108" s="62">
        <f t="shared" si="200"/>
        <v>0</v>
      </c>
      <c r="X1108" s="63">
        <f t="shared" si="201"/>
        <v>0</v>
      </c>
      <c r="Y1108" s="64">
        <f t="shared" si="202"/>
        <v>0</v>
      </c>
      <c r="Z1108" s="65"/>
    </row>
    <row r="1109" spans="1:26" ht="87" customHeight="1" x14ac:dyDescent="0.25">
      <c r="A1109" s="66">
        <v>12</v>
      </c>
      <c r="B1109" s="67" t="s">
        <v>40</v>
      </c>
      <c r="C1109" s="126"/>
      <c r="D1109" s="128"/>
      <c r="E1109" s="68"/>
      <c r="F1109" s="69"/>
      <c r="G1109" s="70"/>
      <c r="H1109" s="71"/>
      <c r="I1109" s="70"/>
      <c r="J1109" s="72"/>
      <c r="K1109" s="55">
        <f t="shared" si="198"/>
        <v>0</v>
      </c>
      <c r="L1109" s="56">
        <f t="shared" si="198"/>
        <v>0</v>
      </c>
      <c r="M1109" s="73"/>
      <c r="N1109" s="74"/>
      <c r="O1109" s="73"/>
      <c r="P1109" s="74"/>
      <c r="Q1109" s="75"/>
      <c r="R1109" s="76"/>
      <c r="S1109" s="75"/>
      <c r="T1109" s="76"/>
      <c r="U1109" s="55">
        <f t="shared" si="199"/>
        <v>0</v>
      </c>
      <c r="V1109" s="61">
        <f t="shared" si="199"/>
        <v>0</v>
      </c>
      <c r="W1109" s="62">
        <f t="shared" si="200"/>
        <v>0</v>
      </c>
      <c r="X1109" s="63">
        <f t="shared" si="201"/>
        <v>0</v>
      </c>
      <c r="Y1109" s="64">
        <f t="shared" si="202"/>
        <v>0</v>
      </c>
      <c r="Z1109" s="65"/>
    </row>
    <row r="1110" spans="1:26" ht="62.25" customHeight="1" thickBot="1" x14ac:dyDescent="0.3">
      <c r="A1110" s="77">
        <v>13</v>
      </c>
      <c r="B1110" s="78" t="s">
        <v>32</v>
      </c>
      <c r="C1110" s="127"/>
      <c r="D1110" s="129"/>
      <c r="E1110" s="79"/>
      <c r="F1110" s="80"/>
      <c r="G1110" s="81"/>
      <c r="H1110" s="82"/>
      <c r="I1110" s="81"/>
      <c r="J1110" s="83"/>
      <c r="K1110" s="84">
        <f t="shared" si="198"/>
        <v>0</v>
      </c>
      <c r="L1110" s="85">
        <f t="shared" si="198"/>
        <v>0</v>
      </c>
      <c r="M1110" s="86"/>
      <c r="N1110" s="87"/>
      <c r="O1110" s="86"/>
      <c r="P1110" s="87"/>
      <c r="Q1110" s="88"/>
      <c r="R1110" s="89"/>
      <c r="S1110" s="88"/>
      <c r="T1110" s="89"/>
      <c r="U1110" s="55">
        <f t="shared" si="199"/>
        <v>0</v>
      </c>
      <c r="V1110" s="61">
        <f t="shared" si="199"/>
        <v>0</v>
      </c>
      <c r="W1110" s="62">
        <f t="shared" si="200"/>
        <v>0</v>
      </c>
      <c r="X1110" s="63">
        <f t="shared" si="201"/>
        <v>0</v>
      </c>
      <c r="Y1110" s="64">
        <f t="shared" si="202"/>
        <v>0</v>
      </c>
      <c r="Z1110" s="65"/>
    </row>
    <row r="1111" spans="1:26" ht="29.25" customHeight="1" thickBot="1" x14ac:dyDescent="0.3">
      <c r="A1111" s="164" t="s">
        <v>100</v>
      </c>
      <c r="B1111" s="165"/>
      <c r="C1111" s="90">
        <f>C1098</f>
        <v>150213.52000000002</v>
      </c>
      <c r="D1111" s="90">
        <f>D1098</f>
        <v>21720.520000000019</v>
      </c>
      <c r="E1111" s="91">
        <f>SUM(E1098:E1110)</f>
        <v>1</v>
      </c>
      <c r="F1111" s="92">
        <f>SUM(F1098:F1110)</f>
        <v>20246.5</v>
      </c>
      <c r="G1111" s="91">
        <f>SUM(G1098:G1110)</f>
        <v>1</v>
      </c>
      <c r="H1111" s="92">
        <f>SUM(H1098:H1110)</f>
        <v>20246.5</v>
      </c>
      <c r="I1111" s="91">
        <f t="shared" ref="I1111:V1111" si="203">SUM(I1098:I1110)</f>
        <v>6</v>
      </c>
      <c r="J1111" s="92">
        <f t="shared" si="203"/>
        <v>129967.02</v>
      </c>
      <c r="K1111" s="91">
        <f t="shared" si="203"/>
        <v>7</v>
      </c>
      <c r="L1111" s="92">
        <f t="shared" si="203"/>
        <v>150213.52000000002</v>
      </c>
      <c r="M1111" s="91">
        <f t="shared" si="203"/>
        <v>0</v>
      </c>
      <c r="N1111" s="93">
        <f t="shared" si="203"/>
        <v>0</v>
      </c>
      <c r="O1111" s="94">
        <f t="shared" si="203"/>
        <v>0</v>
      </c>
      <c r="P1111" s="95">
        <f t="shared" si="203"/>
        <v>0</v>
      </c>
      <c r="Q1111" s="94">
        <f t="shared" si="203"/>
        <v>1</v>
      </c>
      <c r="R1111" s="96">
        <f t="shared" si="203"/>
        <v>19900</v>
      </c>
      <c r="S1111" s="94">
        <f t="shared" si="203"/>
        <v>5</v>
      </c>
      <c r="T1111" s="96">
        <f t="shared" si="203"/>
        <v>108593</v>
      </c>
      <c r="U1111" s="94">
        <f t="shared" si="203"/>
        <v>6</v>
      </c>
      <c r="V1111" s="96">
        <f t="shared" si="203"/>
        <v>128493</v>
      </c>
      <c r="W1111" s="97">
        <f>IFERROR(R1111/H1111,0)</f>
        <v>0.98288593090163734</v>
      </c>
      <c r="X1111" s="98">
        <f t="shared" si="201"/>
        <v>0.83554273999665452</v>
      </c>
      <c r="Y1111" s="98">
        <f t="shared" si="202"/>
        <v>0.85540236324932661</v>
      </c>
    </row>
    <row r="1112" spans="1:26" ht="29.25" customHeight="1" thickBot="1" x14ac:dyDescent="0.45">
      <c r="A1112" s="99"/>
      <c r="B1112" s="99"/>
      <c r="C1112" s="100"/>
      <c r="D1112" s="100"/>
      <c r="E1112" s="101"/>
      <c r="F1112" s="100"/>
      <c r="G1112" s="101"/>
      <c r="H1112" s="102"/>
      <c r="I1112" s="103"/>
      <c r="J1112" s="102"/>
      <c r="K1112" s="104"/>
      <c r="L1112" s="102"/>
      <c r="M1112" s="103"/>
      <c r="N1112" s="102"/>
      <c r="O1112" s="103"/>
      <c r="P1112" s="102"/>
      <c r="Q1112" s="103"/>
      <c r="R1112" s="102"/>
      <c r="S1112" s="103"/>
      <c r="T1112" s="105" t="s">
        <v>101</v>
      </c>
      <c r="U1112" s="106">
        <v>4.1475999999999997</v>
      </c>
      <c r="V1112" s="107">
        <f>V1111/U1112</f>
        <v>30980.084868357608</v>
      </c>
      <c r="W1112" s="108"/>
      <c r="X1112" s="108"/>
      <c r="Y1112" s="109"/>
    </row>
    <row r="1113" spans="1:26" ht="15.75" thickTop="1" x14ac:dyDescent="0.25">
      <c r="A1113" s="166" t="s">
        <v>102</v>
      </c>
      <c r="B1113" s="167"/>
      <c r="C1113" s="167"/>
      <c r="D1113" s="167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8"/>
      <c r="P1113" s="115"/>
      <c r="U1113" s="20"/>
    </row>
    <row r="1114" spans="1:26" ht="18.75" x14ac:dyDescent="0.3">
      <c r="A1114" s="169"/>
      <c r="B1114" s="170"/>
      <c r="C1114" s="170"/>
      <c r="D1114" s="170"/>
      <c r="E1114" s="170"/>
      <c r="F1114" s="170"/>
      <c r="G1114" s="170"/>
      <c r="H1114" s="170"/>
      <c r="I1114" s="170"/>
      <c r="J1114" s="170"/>
      <c r="K1114" s="170"/>
      <c r="L1114" s="170"/>
      <c r="M1114" s="170"/>
      <c r="N1114" s="170"/>
      <c r="O1114" s="171"/>
      <c r="P1114" s="115"/>
      <c r="T1114" s="110"/>
      <c r="U1114" s="20"/>
    </row>
    <row r="1115" spans="1:26" ht="15.75" x14ac:dyDescent="0.25">
      <c r="A1115" s="169"/>
      <c r="B1115" s="170"/>
      <c r="C1115" s="170"/>
      <c r="D1115" s="170"/>
      <c r="E1115" s="170"/>
      <c r="F1115" s="170"/>
      <c r="G1115" s="170"/>
      <c r="H1115" s="170"/>
      <c r="I1115" s="170"/>
      <c r="J1115" s="170"/>
      <c r="K1115" s="170"/>
      <c r="L1115" s="170"/>
      <c r="M1115" s="170"/>
      <c r="N1115" s="170"/>
      <c r="O1115" s="171"/>
      <c r="P1115" s="115"/>
      <c r="S1115" s="111"/>
      <c r="T1115" s="112"/>
      <c r="U1115" s="20"/>
    </row>
    <row r="1116" spans="1:26" ht="15.75" x14ac:dyDescent="0.25">
      <c r="A1116" s="169"/>
      <c r="B1116" s="170"/>
      <c r="C1116" s="170"/>
      <c r="D1116" s="170"/>
      <c r="E1116" s="170"/>
      <c r="F1116" s="170"/>
      <c r="G1116" s="170"/>
      <c r="H1116" s="170"/>
      <c r="I1116" s="170"/>
      <c r="J1116" s="170"/>
      <c r="K1116" s="170"/>
      <c r="L1116" s="170"/>
      <c r="M1116" s="170"/>
      <c r="N1116" s="170"/>
      <c r="O1116" s="171"/>
      <c r="P1116" s="115"/>
      <c r="S1116" s="111"/>
      <c r="T1116" s="113"/>
      <c r="U1116" s="20"/>
    </row>
    <row r="1117" spans="1:26" ht="15.75" x14ac:dyDescent="0.25">
      <c r="A1117" s="169"/>
      <c r="B1117" s="170"/>
      <c r="C1117" s="170"/>
      <c r="D1117" s="170"/>
      <c r="E1117" s="170"/>
      <c r="F1117" s="170"/>
      <c r="G1117" s="170"/>
      <c r="H1117" s="170"/>
      <c r="I1117" s="170"/>
      <c r="J1117" s="170"/>
      <c r="K1117" s="170"/>
      <c r="L1117" s="170"/>
      <c r="M1117" s="170"/>
      <c r="N1117" s="170"/>
      <c r="O1117" s="171"/>
      <c r="P1117" s="115"/>
      <c r="S1117" s="111"/>
      <c r="T1117" s="113"/>
      <c r="U1117" s="20"/>
    </row>
    <row r="1118" spans="1:26" ht="15.75" x14ac:dyDescent="0.25">
      <c r="A1118" s="169"/>
      <c r="B1118" s="170"/>
      <c r="C1118" s="170"/>
      <c r="D1118" s="170"/>
      <c r="E1118" s="170"/>
      <c r="F1118" s="170"/>
      <c r="G1118" s="170"/>
      <c r="H1118" s="170"/>
      <c r="I1118" s="170"/>
      <c r="J1118" s="170"/>
      <c r="K1118" s="170"/>
      <c r="L1118" s="170"/>
      <c r="M1118" s="170"/>
      <c r="N1118" s="170"/>
      <c r="O1118" s="171"/>
      <c r="P1118" s="115"/>
      <c r="S1118" s="111"/>
      <c r="T1118" s="113"/>
      <c r="U1118" s="20"/>
    </row>
    <row r="1119" spans="1:26" ht="15.75" x14ac:dyDescent="0.25">
      <c r="A1119" s="169"/>
      <c r="B1119" s="170"/>
      <c r="C1119" s="170"/>
      <c r="D1119" s="170"/>
      <c r="E1119" s="170"/>
      <c r="F1119" s="170"/>
      <c r="G1119" s="170"/>
      <c r="H1119" s="170"/>
      <c r="I1119" s="170"/>
      <c r="J1119" s="170"/>
      <c r="K1119" s="170"/>
      <c r="L1119" s="170"/>
      <c r="M1119" s="170"/>
      <c r="N1119" s="170"/>
      <c r="O1119" s="171"/>
      <c r="P1119" s="115"/>
      <c r="S1119" s="111"/>
      <c r="T1119" s="114"/>
      <c r="U1119" s="20"/>
    </row>
    <row r="1120" spans="1:26" x14ac:dyDescent="0.25">
      <c r="A1120" s="169"/>
      <c r="B1120" s="170"/>
      <c r="C1120" s="170"/>
      <c r="D1120" s="170"/>
      <c r="E1120" s="170"/>
      <c r="F1120" s="170"/>
      <c r="G1120" s="170"/>
      <c r="H1120" s="170"/>
      <c r="I1120" s="170"/>
      <c r="J1120" s="170"/>
      <c r="K1120" s="170"/>
      <c r="L1120" s="170"/>
      <c r="M1120" s="170"/>
      <c r="N1120" s="170"/>
      <c r="O1120" s="171"/>
      <c r="P1120" s="115"/>
      <c r="U1120" s="20"/>
    </row>
    <row r="1121" spans="1:38" ht="15.75" thickBot="1" x14ac:dyDescent="0.3">
      <c r="A1121" s="172"/>
      <c r="B1121" s="173"/>
      <c r="C1121" s="173"/>
      <c r="D1121" s="173"/>
      <c r="E1121" s="173"/>
      <c r="F1121" s="173"/>
      <c r="G1121" s="173"/>
      <c r="H1121" s="173"/>
      <c r="I1121" s="173"/>
      <c r="J1121" s="173"/>
      <c r="K1121" s="173"/>
      <c r="L1121" s="173"/>
      <c r="M1121" s="173"/>
      <c r="N1121" s="173"/>
      <c r="O1121" s="174"/>
      <c r="P1121" s="115"/>
      <c r="U1121" s="20"/>
    </row>
    <row r="1122" spans="1:38" ht="15.75" thickTop="1" x14ac:dyDescent="0.25">
      <c r="K1122" s="20"/>
      <c r="U1122" s="20"/>
    </row>
    <row r="1125" spans="1:38" ht="26.25" x14ac:dyDescent="0.4">
      <c r="A1125" s="23"/>
      <c r="B1125" s="24" t="s">
        <v>136</v>
      </c>
      <c r="C1125" s="25"/>
      <c r="D1125" s="25"/>
      <c r="E1125" s="25"/>
      <c r="F1125" s="26"/>
      <c r="G1125" s="25"/>
      <c r="H1125" s="26"/>
      <c r="I1125" s="27"/>
      <c r="J1125" s="26"/>
      <c r="K1125" s="27"/>
      <c r="L1125" s="26"/>
      <c r="M1125" s="27"/>
      <c r="N1125" s="26"/>
      <c r="O1125" s="25"/>
      <c r="P1125" s="26"/>
      <c r="Q1125" s="25"/>
      <c r="R1125" s="26"/>
      <c r="S1125" s="27"/>
      <c r="T1125" s="26"/>
      <c r="U1125" s="25"/>
      <c r="V1125" s="26"/>
      <c r="W1125" s="26"/>
      <c r="X1125" s="27"/>
      <c r="Y1125" s="26"/>
      <c r="Z1125" s="26"/>
      <c r="AA1125" s="27"/>
      <c r="AB1125" s="25"/>
      <c r="AC1125" s="25"/>
      <c r="AD1125" s="25"/>
      <c r="AE1125" s="25"/>
      <c r="AF1125" s="25"/>
      <c r="AG1125" s="27"/>
      <c r="AH1125" s="25"/>
      <c r="AI1125" s="25"/>
      <c r="AJ1125" s="25"/>
      <c r="AK1125" s="25"/>
      <c r="AL1125" s="25"/>
    </row>
    <row r="1126" spans="1:38" ht="15.75" thickBot="1" x14ac:dyDescent="0.3"/>
    <row r="1127" spans="1:38" ht="52.5" customHeight="1" thickBot="1" x14ac:dyDescent="0.3">
      <c r="A1127" s="146" t="s">
        <v>7</v>
      </c>
      <c r="B1127" s="147"/>
      <c r="C1127" s="150" t="s">
        <v>85</v>
      </c>
      <c r="D1127" s="151"/>
      <c r="E1127" s="152" t="s">
        <v>0</v>
      </c>
      <c r="F1127" s="153"/>
      <c r="G1127" s="154" t="s">
        <v>1</v>
      </c>
      <c r="H1127" s="154"/>
      <c r="I1127" s="154"/>
      <c r="J1127" s="154"/>
      <c r="K1127" s="154"/>
      <c r="L1127" s="155"/>
      <c r="M1127" s="156" t="s">
        <v>86</v>
      </c>
      <c r="N1127" s="157"/>
      <c r="O1127" s="157"/>
      <c r="P1127" s="158"/>
      <c r="Q1127" s="116" t="s">
        <v>87</v>
      </c>
      <c r="R1127" s="159"/>
      <c r="S1127" s="159"/>
      <c r="T1127" s="159"/>
      <c r="U1127" s="159"/>
      <c r="V1127" s="117"/>
      <c r="W1127" s="130" t="s">
        <v>88</v>
      </c>
      <c r="X1127" s="131"/>
      <c r="Y1127" s="122"/>
    </row>
    <row r="1128" spans="1:38" ht="52.5" customHeight="1" thickBot="1" x14ac:dyDescent="0.3">
      <c r="A1128" s="148"/>
      <c r="B1128" s="149"/>
      <c r="C1128" s="132" t="s">
        <v>89</v>
      </c>
      <c r="D1128" s="134" t="s">
        <v>90</v>
      </c>
      <c r="E1128" s="136" t="s">
        <v>10</v>
      </c>
      <c r="F1128" s="136" t="s">
        <v>11</v>
      </c>
      <c r="G1128" s="138" t="s">
        <v>12</v>
      </c>
      <c r="H1128" s="140" t="s">
        <v>13</v>
      </c>
      <c r="I1128" s="140" t="s">
        <v>14</v>
      </c>
      <c r="J1128" s="142" t="s">
        <v>15</v>
      </c>
      <c r="K1128" s="144" t="s">
        <v>2</v>
      </c>
      <c r="L1128" s="145"/>
      <c r="M1128" s="160" t="s">
        <v>91</v>
      </c>
      <c r="N1128" s="161"/>
      <c r="O1128" s="160" t="s">
        <v>92</v>
      </c>
      <c r="P1128" s="161"/>
      <c r="Q1128" s="162" t="s">
        <v>93</v>
      </c>
      <c r="R1128" s="163"/>
      <c r="S1128" s="159" t="s">
        <v>94</v>
      </c>
      <c r="T1128" s="117"/>
      <c r="U1128" s="116" t="s">
        <v>2</v>
      </c>
      <c r="V1128" s="117"/>
      <c r="W1128" s="118" t="s">
        <v>95</v>
      </c>
      <c r="X1128" s="120" t="s">
        <v>96</v>
      </c>
      <c r="Y1128" s="122" t="s">
        <v>97</v>
      </c>
    </row>
    <row r="1129" spans="1:38" ht="139.5" customHeight="1" thickBot="1" x14ac:dyDescent="0.3">
      <c r="A1129" s="148"/>
      <c r="B1129" s="149"/>
      <c r="C1129" s="133"/>
      <c r="D1129" s="135"/>
      <c r="E1129" s="137"/>
      <c r="F1129" s="137"/>
      <c r="G1129" s="139"/>
      <c r="H1129" s="141"/>
      <c r="I1129" s="141"/>
      <c r="J1129" s="143"/>
      <c r="K1129" s="28" t="s">
        <v>16</v>
      </c>
      <c r="L1129" s="29" t="s">
        <v>17</v>
      </c>
      <c r="M1129" s="30" t="s">
        <v>18</v>
      </c>
      <c r="N1129" s="31" t="s">
        <v>19</v>
      </c>
      <c r="O1129" s="30" t="s">
        <v>20</v>
      </c>
      <c r="P1129" s="31" t="s">
        <v>21</v>
      </c>
      <c r="Q1129" s="32" t="s">
        <v>12</v>
      </c>
      <c r="R1129" s="33" t="s">
        <v>13</v>
      </c>
      <c r="S1129" s="34" t="s">
        <v>22</v>
      </c>
      <c r="T1129" s="35" t="s">
        <v>23</v>
      </c>
      <c r="U1129" s="36" t="s">
        <v>24</v>
      </c>
      <c r="V1129" s="37" t="s">
        <v>25</v>
      </c>
      <c r="W1129" s="119"/>
      <c r="X1129" s="121"/>
      <c r="Y1129" s="123"/>
    </row>
    <row r="1130" spans="1:38" ht="38.25" customHeight="1" thickBot="1" x14ac:dyDescent="0.3">
      <c r="A1130" s="124">
        <v>1</v>
      </c>
      <c r="B1130" s="125"/>
      <c r="C1130" s="38">
        <v>2</v>
      </c>
      <c r="D1130" s="39">
        <v>3</v>
      </c>
      <c r="E1130" s="40">
        <v>4</v>
      </c>
      <c r="F1130" s="41">
        <v>5</v>
      </c>
      <c r="G1130" s="42">
        <v>6</v>
      </c>
      <c r="H1130" s="43">
        <v>7</v>
      </c>
      <c r="I1130" s="43">
        <v>8</v>
      </c>
      <c r="J1130" s="43">
        <v>9</v>
      </c>
      <c r="K1130" s="43">
        <v>10</v>
      </c>
      <c r="L1130" s="43">
        <v>11</v>
      </c>
      <c r="M1130" s="44">
        <v>12</v>
      </c>
      <c r="N1130" s="44">
        <v>13</v>
      </c>
      <c r="O1130" s="44">
        <v>14</v>
      </c>
      <c r="P1130" s="44">
        <v>15</v>
      </c>
      <c r="Q1130" s="45">
        <v>16</v>
      </c>
      <c r="R1130" s="45">
        <v>17</v>
      </c>
      <c r="S1130" s="45">
        <v>18</v>
      </c>
      <c r="T1130" s="45">
        <v>19</v>
      </c>
      <c r="U1130" s="45">
        <v>20</v>
      </c>
      <c r="V1130" s="45">
        <v>21</v>
      </c>
      <c r="W1130" s="46">
        <v>22</v>
      </c>
      <c r="X1130" s="46">
        <v>23</v>
      </c>
      <c r="Y1130" s="47">
        <v>24</v>
      </c>
    </row>
    <row r="1131" spans="1:38" ht="108.75" customHeight="1" x14ac:dyDescent="0.25">
      <c r="A1131" s="48">
        <v>1</v>
      </c>
      <c r="B1131" s="49" t="s">
        <v>98</v>
      </c>
      <c r="C1131" s="126">
        <f>L1144</f>
        <v>366494.55000000005</v>
      </c>
      <c r="D1131" s="128">
        <f>C1131-V1144</f>
        <v>47580.170000000042</v>
      </c>
      <c r="E1131" s="50"/>
      <c r="F1131" s="51"/>
      <c r="G1131" s="52"/>
      <c r="H1131" s="53"/>
      <c r="I1131" s="52"/>
      <c r="J1131" s="54"/>
      <c r="K1131" s="55">
        <f>G1131+I1131</f>
        <v>0</v>
      </c>
      <c r="L1131" s="56">
        <f>H1131+J1131</f>
        <v>0</v>
      </c>
      <c r="M1131" s="57"/>
      <c r="N1131" s="58"/>
      <c r="O1131" s="57"/>
      <c r="P1131" s="58"/>
      <c r="Q1131" s="59"/>
      <c r="R1131" s="60"/>
      <c r="S1131" s="59"/>
      <c r="T1131" s="60"/>
      <c r="U1131" s="55">
        <f>Q1131+S1131</f>
        <v>0</v>
      </c>
      <c r="V1131" s="61">
        <f>R1131+T1131</f>
        <v>0</v>
      </c>
      <c r="W1131" s="62">
        <f>IFERROR(R1131/H1131,0)</f>
        <v>0</v>
      </c>
      <c r="X1131" s="63">
        <f>IFERROR((T1131+P1131)/J1131,0)</f>
        <v>0</v>
      </c>
      <c r="Y1131" s="64">
        <f>IFERROR((V1131+P1131)/L1131,0)</f>
        <v>0</v>
      </c>
      <c r="Z1131" s="65"/>
    </row>
    <row r="1132" spans="1:38" ht="87" customHeight="1" x14ac:dyDescent="0.25">
      <c r="A1132" s="66">
        <v>2</v>
      </c>
      <c r="B1132" s="67" t="s">
        <v>44</v>
      </c>
      <c r="C1132" s="126"/>
      <c r="D1132" s="128"/>
      <c r="E1132" s="68">
        <v>0</v>
      </c>
      <c r="F1132" s="69">
        <v>0</v>
      </c>
      <c r="G1132" s="70">
        <v>0</v>
      </c>
      <c r="H1132" s="71">
        <v>0</v>
      </c>
      <c r="I1132" s="70">
        <v>7</v>
      </c>
      <c r="J1132" s="72">
        <v>131749.05000000002</v>
      </c>
      <c r="K1132" s="55">
        <f t="shared" ref="K1132:L1143" si="204">G1132+I1132</f>
        <v>7</v>
      </c>
      <c r="L1132" s="56">
        <f t="shared" si="204"/>
        <v>131749.05000000002</v>
      </c>
      <c r="M1132" s="73">
        <v>0</v>
      </c>
      <c r="N1132" s="74">
        <v>0</v>
      </c>
      <c r="O1132" s="73">
        <v>0</v>
      </c>
      <c r="P1132" s="74">
        <v>0</v>
      </c>
      <c r="Q1132" s="75">
        <v>0</v>
      </c>
      <c r="R1132" s="76">
        <v>0</v>
      </c>
      <c r="S1132" s="75">
        <v>7</v>
      </c>
      <c r="T1132" s="76">
        <v>103517.41</v>
      </c>
      <c r="U1132" s="55">
        <f t="shared" ref="U1132:V1143" si="205">Q1132+S1132</f>
        <v>7</v>
      </c>
      <c r="V1132" s="61">
        <f>R1132+T1132</f>
        <v>103517.41</v>
      </c>
      <c r="W1132" s="62">
        <f t="shared" ref="W1132:W1143" si="206">IFERROR(R1132/H1132,0)</f>
        <v>0</v>
      </c>
      <c r="X1132" s="63">
        <f t="shared" ref="X1132:X1144" si="207">IFERROR((T1132+P1132)/J1132,0)</f>
        <v>0.78571655734899026</v>
      </c>
      <c r="Y1132" s="64">
        <f t="shared" ref="Y1132:Y1144" si="208">IFERROR((V1132+P1132)/L1132,0)</f>
        <v>0.78571655734899026</v>
      </c>
      <c r="Z1132" s="65"/>
    </row>
    <row r="1133" spans="1:38" ht="85.5" customHeight="1" x14ac:dyDescent="0.25">
      <c r="A1133" s="66">
        <v>3</v>
      </c>
      <c r="B1133" s="67" t="s">
        <v>35</v>
      </c>
      <c r="C1133" s="126"/>
      <c r="D1133" s="128"/>
      <c r="E1133" s="68"/>
      <c r="F1133" s="69"/>
      <c r="G1133" s="70"/>
      <c r="H1133" s="71"/>
      <c r="I1133" s="70"/>
      <c r="J1133" s="72"/>
      <c r="K1133" s="55">
        <f t="shared" si="204"/>
        <v>0</v>
      </c>
      <c r="L1133" s="56">
        <f t="shared" si="204"/>
        <v>0</v>
      </c>
      <c r="M1133" s="73"/>
      <c r="N1133" s="74"/>
      <c r="O1133" s="73"/>
      <c r="P1133" s="74"/>
      <c r="Q1133" s="75"/>
      <c r="R1133" s="76"/>
      <c r="S1133" s="75"/>
      <c r="T1133" s="76"/>
      <c r="U1133" s="55">
        <f t="shared" si="205"/>
        <v>0</v>
      </c>
      <c r="V1133" s="61">
        <f t="shared" si="205"/>
        <v>0</v>
      </c>
      <c r="W1133" s="62">
        <f t="shared" si="206"/>
        <v>0</v>
      </c>
      <c r="X1133" s="63">
        <f t="shared" si="207"/>
        <v>0</v>
      </c>
      <c r="Y1133" s="64">
        <f t="shared" si="208"/>
        <v>0</v>
      </c>
      <c r="Z1133" s="65"/>
    </row>
    <row r="1134" spans="1:38" ht="137.25" customHeight="1" x14ac:dyDescent="0.25">
      <c r="A1134" s="66">
        <v>4</v>
      </c>
      <c r="B1134" s="67" t="s">
        <v>37</v>
      </c>
      <c r="C1134" s="126"/>
      <c r="D1134" s="128"/>
      <c r="E1134" s="68"/>
      <c r="F1134" s="69"/>
      <c r="G1134" s="70"/>
      <c r="H1134" s="71"/>
      <c r="I1134" s="70"/>
      <c r="J1134" s="72"/>
      <c r="K1134" s="55">
        <f t="shared" si="204"/>
        <v>0</v>
      </c>
      <c r="L1134" s="56">
        <f t="shared" si="204"/>
        <v>0</v>
      </c>
      <c r="M1134" s="73"/>
      <c r="N1134" s="74"/>
      <c r="O1134" s="73"/>
      <c r="P1134" s="74"/>
      <c r="Q1134" s="75"/>
      <c r="R1134" s="76"/>
      <c r="S1134" s="75"/>
      <c r="T1134" s="76"/>
      <c r="U1134" s="55">
        <f t="shared" si="205"/>
        <v>0</v>
      </c>
      <c r="V1134" s="61">
        <f t="shared" si="205"/>
        <v>0</v>
      </c>
      <c r="W1134" s="62">
        <f t="shared" si="206"/>
        <v>0</v>
      </c>
      <c r="X1134" s="63">
        <f t="shared" si="207"/>
        <v>0</v>
      </c>
      <c r="Y1134" s="64">
        <f t="shared" si="208"/>
        <v>0</v>
      </c>
      <c r="Z1134" s="65"/>
    </row>
    <row r="1135" spans="1:38" ht="171.75" customHeight="1" x14ac:dyDescent="0.25">
      <c r="A1135" s="66">
        <v>5</v>
      </c>
      <c r="B1135" s="67" t="s">
        <v>63</v>
      </c>
      <c r="C1135" s="126"/>
      <c r="D1135" s="128"/>
      <c r="E1135" s="68">
        <v>2</v>
      </c>
      <c r="F1135" s="69">
        <v>120935.5</v>
      </c>
      <c r="G1135" s="70">
        <v>1</v>
      </c>
      <c r="H1135" s="71">
        <v>20963.5</v>
      </c>
      <c r="I1135" s="70">
        <v>4</v>
      </c>
      <c r="J1135" s="72">
        <v>213782</v>
      </c>
      <c r="K1135" s="55">
        <f t="shared" si="204"/>
        <v>5</v>
      </c>
      <c r="L1135" s="56">
        <f t="shared" si="204"/>
        <v>234745.5</v>
      </c>
      <c r="M1135" s="73">
        <v>0</v>
      </c>
      <c r="N1135" s="74">
        <v>0</v>
      </c>
      <c r="O1135" s="73">
        <v>0</v>
      </c>
      <c r="P1135" s="74">
        <v>0</v>
      </c>
      <c r="Q1135" s="75">
        <v>1</v>
      </c>
      <c r="R1135" s="76">
        <v>20600</v>
      </c>
      <c r="S1135" s="75">
        <v>4</v>
      </c>
      <c r="T1135" s="76">
        <v>194796.97</v>
      </c>
      <c r="U1135" s="55">
        <f t="shared" si="205"/>
        <v>5</v>
      </c>
      <c r="V1135" s="61">
        <f t="shared" si="205"/>
        <v>215396.97</v>
      </c>
      <c r="W1135" s="62">
        <f t="shared" si="206"/>
        <v>0.98266033820688337</v>
      </c>
      <c r="X1135" s="63">
        <f t="shared" si="207"/>
        <v>0.91119444106613279</v>
      </c>
      <c r="Y1135" s="64">
        <f t="shared" si="208"/>
        <v>0.91757656696294498</v>
      </c>
      <c r="Z1135" s="65"/>
    </row>
    <row r="1136" spans="1:38" ht="116.25" customHeight="1" x14ac:dyDescent="0.25">
      <c r="A1136" s="66">
        <v>6</v>
      </c>
      <c r="B1136" s="67" t="s">
        <v>26</v>
      </c>
      <c r="C1136" s="126"/>
      <c r="D1136" s="128"/>
      <c r="E1136" s="68"/>
      <c r="F1136" s="69"/>
      <c r="G1136" s="70"/>
      <c r="H1136" s="71"/>
      <c r="I1136" s="70"/>
      <c r="J1136" s="72"/>
      <c r="K1136" s="55">
        <f t="shared" si="204"/>
        <v>0</v>
      </c>
      <c r="L1136" s="56">
        <f t="shared" si="204"/>
        <v>0</v>
      </c>
      <c r="M1136" s="73"/>
      <c r="N1136" s="74"/>
      <c r="O1136" s="73"/>
      <c r="P1136" s="74"/>
      <c r="Q1136" s="75"/>
      <c r="R1136" s="76"/>
      <c r="S1136" s="75"/>
      <c r="T1136" s="76"/>
      <c r="U1136" s="55">
        <f t="shared" si="205"/>
        <v>0</v>
      </c>
      <c r="V1136" s="61">
        <f t="shared" si="205"/>
        <v>0</v>
      </c>
      <c r="W1136" s="62">
        <f t="shared" si="206"/>
        <v>0</v>
      </c>
      <c r="X1136" s="63">
        <f t="shared" si="207"/>
        <v>0</v>
      </c>
      <c r="Y1136" s="64">
        <f t="shared" si="208"/>
        <v>0</v>
      </c>
      <c r="Z1136" s="65"/>
    </row>
    <row r="1137" spans="1:26" ht="65.25" customHeight="1" x14ac:dyDescent="0.25">
      <c r="A1137" s="66">
        <v>7</v>
      </c>
      <c r="B1137" s="67" t="s">
        <v>46</v>
      </c>
      <c r="C1137" s="126"/>
      <c r="D1137" s="128"/>
      <c r="E1137" s="68"/>
      <c r="F1137" s="69"/>
      <c r="G1137" s="70"/>
      <c r="H1137" s="71"/>
      <c r="I1137" s="70"/>
      <c r="J1137" s="72"/>
      <c r="K1137" s="55">
        <f t="shared" si="204"/>
        <v>0</v>
      </c>
      <c r="L1137" s="56">
        <f t="shared" si="204"/>
        <v>0</v>
      </c>
      <c r="M1137" s="73"/>
      <c r="N1137" s="74"/>
      <c r="O1137" s="73"/>
      <c r="P1137" s="74"/>
      <c r="Q1137" s="75"/>
      <c r="R1137" s="76"/>
      <c r="S1137" s="75"/>
      <c r="T1137" s="76"/>
      <c r="U1137" s="55">
        <f t="shared" si="205"/>
        <v>0</v>
      </c>
      <c r="V1137" s="61">
        <f t="shared" si="205"/>
        <v>0</v>
      </c>
      <c r="W1137" s="62">
        <f t="shared" si="206"/>
        <v>0</v>
      </c>
      <c r="X1137" s="63">
        <f t="shared" si="207"/>
        <v>0</v>
      </c>
      <c r="Y1137" s="64">
        <f t="shared" si="208"/>
        <v>0</v>
      </c>
      <c r="Z1137" s="65"/>
    </row>
    <row r="1138" spans="1:26" ht="59.25" customHeight="1" x14ac:dyDescent="0.25">
      <c r="A1138" s="66">
        <v>8</v>
      </c>
      <c r="B1138" s="67" t="s">
        <v>99</v>
      </c>
      <c r="C1138" s="126"/>
      <c r="D1138" s="128"/>
      <c r="E1138" s="68"/>
      <c r="F1138" s="69"/>
      <c r="G1138" s="70"/>
      <c r="H1138" s="71"/>
      <c r="I1138" s="70"/>
      <c r="J1138" s="72"/>
      <c r="K1138" s="55">
        <f t="shared" si="204"/>
        <v>0</v>
      </c>
      <c r="L1138" s="56">
        <f t="shared" si="204"/>
        <v>0</v>
      </c>
      <c r="M1138" s="73"/>
      <c r="N1138" s="74"/>
      <c r="O1138" s="73"/>
      <c r="P1138" s="74"/>
      <c r="Q1138" s="75"/>
      <c r="R1138" s="76"/>
      <c r="S1138" s="75"/>
      <c r="T1138" s="76"/>
      <c r="U1138" s="55">
        <f t="shared" si="205"/>
        <v>0</v>
      </c>
      <c r="V1138" s="61">
        <f t="shared" si="205"/>
        <v>0</v>
      </c>
      <c r="W1138" s="62">
        <f t="shared" si="206"/>
        <v>0</v>
      </c>
      <c r="X1138" s="63">
        <f t="shared" si="207"/>
        <v>0</v>
      </c>
      <c r="Y1138" s="64">
        <f t="shared" si="208"/>
        <v>0</v>
      </c>
      <c r="Z1138" s="65"/>
    </row>
    <row r="1139" spans="1:26" ht="71.25" customHeight="1" x14ac:dyDescent="0.25">
      <c r="A1139" s="66">
        <v>9</v>
      </c>
      <c r="B1139" s="67" t="s">
        <v>29</v>
      </c>
      <c r="C1139" s="126"/>
      <c r="D1139" s="128"/>
      <c r="E1139" s="68"/>
      <c r="F1139" s="69"/>
      <c r="G1139" s="70"/>
      <c r="H1139" s="71"/>
      <c r="I1139" s="70"/>
      <c r="J1139" s="72"/>
      <c r="K1139" s="55">
        <f t="shared" si="204"/>
        <v>0</v>
      </c>
      <c r="L1139" s="56">
        <f t="shared" si="204"/>
        <v>0</v>
      </c>
      <c r="M1139" s="73"/>
      <c r="N1139" s="74"/>
      <c r="O1139" s="73"/>
      <c r="P1139" s="74"/>
      <c r="Q1139" s="75"/>
      <c r="R1139" s="76"/>
      <c r="S1139" s="75"/>
      <c r="T1139" s="76"/>
      <c r="U1139" s="55">
        <f t="shared" si="205"/>
        <v>0</v>
      </c>
      <c r="V1139" s="61">
        <f t="shared" si="205"/>
        <v>0</v>
      </c>
      <c r="W1139" s="62">
        <f t="shared" si="206"/>
        <v>0</v>
      </c>
      <c r="X1139" s="63">
        <f t="shared" si="207"/>
        <v>0</v>
      </c>
      <c r="Y1139" s="64">
        <f t="shared" si="208"/>
        <v>0</v>
      </c>
      <c r="Z1139" s="65"/>
    </row>
    <row r="1140" spans="1:26" ht="92.25" customHeight="1" x14ac:dyDescent="0.25">
      <c r="A1140" s="66">
        <v>10</v>
      </c>
      <c r="B1140" s="67" t="s">
        <v>30</v>
      </c>
      <c r="C1140" s="126"/>
      <c r="D1140" s="128"/>
      <c r="E1140" s="68"/>
      <c r="F1140" s="69"/>
      <c r="G1140" s="70"/>
      <c r="H1140" s="71"/>
      <c r="I1140" s="70"/>
      <c r="J1140" s="72"/>
      <c r="K1140" s="55">
        <f t="shared" si="204"/>
        <v>0</v>
      </c>
      <c r="L1140" s="56">
        <f t="shared" si="204"/>
        <v>0</v>
      </c>
      <c r="M1140" s="73"/>
      <c r="N1140" s="74"/>
      <c r="O1140" s="73"/>
      <c r="P1140" s="74"/>
      <c r="Q1140" s="75"/>
      <c r="R1140" s="76"/>
      <c r="S1140" s="75"/>
      <c r="T1140" s="76"/>
      <c r="U1140" s="55">
        <f t="shared" si="205"/>
        <v>0</v>
      </c>
      <c r="V1140" s="61">
        <f t="shared" si="205"/>
        <v>0</v>
      </c>
      <c r="W1140" s="62">
        <f t="shared" si="206"/>
        <v>0</v>
      </c>
      <c r="X1140" s="63">
        <f t="shared" si="207"/>
        <v>0</v>
      </c>
      <c r="Y1140" s="64">
        <f t="shared" si="208"/>
        <v>0</v>
      </c>
      <c r="Z1140" s="65"/>
    </row>
    <row r="1141" spans="1:26" ht="153.75" customHeight="1" x14ac:dyDescent="0.25">
      <c r="A1141" s="66">
        <v>11</v>
      </c>
      <c r="B1141" s="67" t="s">
        <v>31</v>
      </c>
      <c r="C1141" s="126"/>
      <c r="D1141" s="128"/>
      <c r="E1141" s="68"/>
      <c r="F1141" s="69"/>
      <c r="G1141" s="70"/>
      <c r="H1141" s="71"/>
      <c r="I1141" s="70"/>
      <c r="J1141" s="72"/>
      <c r="K1141" s="55">
        <f t="shared" si="204"/>
        <v>0</v>
      </c>
      <c r="L1141" s="56">
        <f t="shared" si="204"/>
        <v>0</v>
      </c>
      <c r="M1141" s="73"/>
      <c r="N1141" s="74"/>
      <c r="O1141" s="73"/>
      <c r="P1141" s="74"/>
      <c r="Q1141" s="75"/>
      <c r="R1141" s="76"/>
      <c r="S1141" s="75"/>
      <c r="T1141" s="76"/>
      <c r="U1141" s="55">
        <f t="shared" si="205"/>
        <v>0</v>
      </c>
      <c r="V1141" s="61">
        <f t="shared" si="205"/>
        <v>0</v>
      </c>
      <c r="W1141" s="62">
        <f t="shared" si="206"/>
        <v>0</v>
      </c>
      <c r="X1141" s="63">
        <f t="shared" si="207"/>
        <v>0</v>
      </c>
      <c r="Y1141" s="64">
        <f t="shared" si="208"/>
        <v>0</v>
      </c>
      <c r="Z1141" s="65"/>
    </row>
    <row r="1142" spans="1:26" ht="87" customHeight="1" x14ac:dyDescent="0.25">
      <c r="A1142" s="66">
        <v>12</v>
      </c>
      <c r="B1142" s="67" t="s">
        <v>40</v>
      </c>
      <c r="C1142" s="126"/>
      <c r="D1142" s="128"/>
      <c r="E1142" s="68"/>
      <c r="F1142" s="69"/>
      <c r="G1142" s="70"/>
      <c r="H1142" s="71"/>
      <c r="I1142" s="70"/>
      <c r="J1142" s="72"/>
      <c r="K1142" s="55">
        <f t="shared" si="204"/>
        <v>0</v>
      </c>
      <c r="L1142" s="56">
        <f t="shared" si="204"/>
        <v>0</v>
      </c>
      <c r="M1142" s="73"/>
      <c r="N1142" s="74"/>
      <c r="O1142" s="73"/>
      <c r="P1142" s="74"/>
      <c r="Q1142" s="75"/>
      <c r="R1142" s="76"/>
      <c r="S1142" s="75"/>
      <c r="T1142" s="76"/>
      <c r="U1142" s="55">
        <f t="shared" si="205"/>
        <v>0</v>
      </c>
      <c r="V1142" s="61">
        <f t="shared" si="205"/>
        <v>0</v>
      </c>
      <c r="W1142" s="62">
        <f t="shared" si="206"/>
        <v>0</v>
      </c>
      <c r="X1142" s="63">
        <f t="shared" si="207"/>
        <v>0</v>
      </c>
      <c r="Y1142" s="64">
        <f t="shared" si="208"/>
        <v>0</v>
      </c>
      <c r="Z1142" s="65"/>
    </row>
    <row r="1143" spans="1:26" ht="62.25" customHeight="1" thickBot="1" x14ac:dyDescent="0.3">
      <c r="A1143" s="77">
        <v>13</v>
      </c>
      <c r="B1143" s="78" t="s">
        <v>32</v>
      </c>
      <c r="C1143" s="127"/>
      <c r="D1143" s="129"/>
      <c r="E1143" s="79"/>
      <c r="F1143" s="80"/>
      <c r="G1143" s="81"/>
      <c r="H1143" s="82"/>
      <c r="I1143" s="81"/>
      <c r="J1143" s="83"/>
      <c r="K1143" s="84">
        <f t="shared" si="204"/>
        <v>0</v>
      </c>
      <c r="L1143" s="85">
        <f t="shared" si="204"/>
        <v>0</v>
      </c>
      <c r="M1143" s="86"/>
      <c r="N1143" s="87"/>
      <c r="O1143" s="86"/>
      <c r="P1143" s="87"/>
      <c r="Q1143" s="88"/>
      <c r="R1143" s="89"/>
      <c r="S1143" s="88"/>
      <c r="T1143" s="89"/>
      <c r="U1143" s="55">
        <f t="shared" si="205"/>
        <v>0</v>
      </c>
      <c r="V1143" s="61">
        <f t="shared" si="205"/>
        <v>0</v>
      </c>
      <c r="W1143" s="62">
        <f t="shared" si="206"/>
        <v>0</v>
      </c>
      <c r="X1143" s="63">
        <f t="shared" si="207"/>
        <v>0</v>
      </c>
      <c r="Y1143" s="64">
        <f t="shared" si="208"/>
        <v>0</v>
      </c>
      <c r="Z1143" s="65"/>
    </row>
    <row r="1144" spans="1:26" ht="29.25" customHeight="1" thickBot="1" x14ac:dyDescent="0.3">
      <c r="A1144" s="164" t="s">
        <v>100</v>
      </c>
      <c r="B1144" s="165"/>
      <c r="C1144" s="90">
        <f>C1131</f>
        <v>366494.55000000005</v>
      </c>
      <c r="D1144" s="90">
        <f>D1131</f>
        <v>47580.170000000042</v>
      </c>
      <c r="E1144" s="91">
        <f>SUM(E1131:E1143)</f>
        <v>2</v>
      </c>
      <c r="F1144" s="92">
        <f>SUM(F1131:F1143)</f>
        <v>120935.5</v>
      </c>
      <c r="G1144" s="91">
        <f>SUM(G1131:G1143)</f>
        <v>1</v>
      </c>
      <c r="H1144" s="92">
        <f>SUM(H1131:H1143)</f>
        <v>20963.5</v>
      </c>
      <c r="I1144" s="91">
        <f t="shared" ref="I1144:V1144" si="209">SUM(I1131:I1143)</f>
        <v>11</v>
      </c>
      <c r="J1144" s="92">
        <f t="shared" si="209"/>
        <v>345531.05000000005</v>
      </c>
      <c r="K1144" s="91">
        <f t="shared" si="209"/>
        <v>12</v>
      </c>
      <c r="L1144" s="92">
        <f t="shared" si="209"/>
        <v>366494.55000000005</v>
      </c>
      <c r="M1144" s="91">
        <f t="shared" si="209"/>
        <v>0</v>
      </c>
      <c r="N1144" s="93">
        <f t="shared" si="209"/>
        <v>0</v>
      </c>
      <c r="O1144" s="94">
        <f t="shared" si="209"/>
        <v>0</v>
      </c>
      <c r="P1144" s="95">
        <f t="shared" si="209"/>
        <v>0</v>
      </c>
      <c r="Q1144" s="94">
        <f t="shared" si="209"/>
        <v>1</v>
      </c>
      <c r="R1144" s="96">
        <f t="shared" si="209"/>
        <v>20600</v>
      </c>
      <c r="S1144" s="94">
        <f t="shared" si="209"/>
        <v>11</v>
      </c>
      <c r="T1144" s="96">
        <f t="shared" si="209"/>
        <v>298314.38</v>
      </c>
      <c r="U1144" s="94">
        <f t="shared" si="209"/>
        <v>12</v>
      </c>
      <c r="V1144" s="96">
        <f t="shared" si="209"/>
        <v>318914.38</v>
      </c>
      <c r="W1144" s="97">
        <f>IFERROR(R1144/H1144,0)</f>
        <v>0.98266033820688337</v>
      </c>
      <c r="X1144" s="98">
        <f t="shared" si="207"/>
        <v>0.86335042827554853</v>
      </c>
      <c r="Y1144" s="98">
        <f t="shared" si="208"/>
        <v>0.87017495894550123</v>
      </c>
    </row>
    <row r="1145" spans="1:26" ht="29.25" customHeight="1" thickBot="1" x14ac:dyDescent="0.45">
      <c r="A1145" s="99"/>
      <c r="B1145" s="99"/>
      <c r="C1145" s="100"/>
      <c r="D1145" s="100"/>
      <c r="E1145" s="101"/>
      <c r="F1145" s="100"/>
      <c r="G1145" s="101"/>
      <c r="H1145" s="102"/>
      <c r="I1145" s="103"/>
      <c r="J1145" s="102"/>
      <c r="K1145" s="104"/>
      <c r="L1145" s="102"/>
      <c r="M1145" s="103"/>
      <c r="N1145" s="102"/>
      <c r="O1145" s="103"/>
      <c r="P1145" s="102"/>
      <c r="Q1145" s="103"/>
      <c r="R1145" s="102"/>
      <c r="S1145" s="103"/>
      <c r="T1145" s="105" t="s">
        <v>101</v>
      </c>
      <c r="U1145" s="106">
        <v>4.1475999999999997</v>
      </c>
      <c r="V1145" s="107">
        <f>V1144/U1145</f>
        <v>76891.305815411324</v>
      </c>
      <c r="W1145" s="108"/>
      <c r="X1145" s="108"/>
      <c r="Y1145" s="109"/>
    </row>
    <row r="1146" spans="1:26" ht="15.75" thickTop="1" x14ac:dyDescent="0.25">
      <c r="A1146" s="166" t="s">
        <v>102</v>
      </c>
      <c r="B1146" s="167"/>
      <c r="C1146" s="167"/>
      <c r="D1146" s="167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8"/>
      <c r="P1146" s="115"/>
      <c r="U1146" s="20"/>
    </row>
    <row r="1147" spans="1:26" ht="18.75" x14ac:dyDescent="0.3">
      <c r="A1147" s="169"/>
      <c r="B1147" s="170"/>
      <c r="C1147" s="170"/>
      <c r="D1147" s="170"/>
      <c r="E1147" s="170"/>
      <c r="F1147" s="170"/>
      <c r="G1147" s="170"/>
      <c r="H1147" s="170"/>
      <c r="I1147" s="170"/>
      <c r="J1147" s="170"/>
      <c r="K1147" s="170"/>
      <c r="L1147" s="170"/>
      <c r="M1147" s="170"/>
      <c r="N1147" s="170"/>
      <c r="O1147" s="171"/>
      <c r="P1147" s="115"/>
      <c r="T1147" s="110"/>
      <c r="U1147" s="20"/>
    </row>
    <row r="1148" spans="1:26" ht="15.75" x14ac:dyDescent="0.25">
      <c r="A1148" s="169"/>
      <c r="B1148" s="170"/>
      <c r="C1148" s="170"/>
      <c r="D1148" s="170"/>
      <c r="E1148" s="170"/>
      <c r="F1148" s="170"/>
      <c r="G1148" s="170"/>
      <c r="H1148" s="170"/>
      <c r="I1148" s="170"/>
      <c r="J1148" s="170"/>
      <c r="K1148" s="170"/>
      <c r="L1148" s="170"/>
      <c r="M1148" s="170"/>
      <c r="N1148" s="170"/>
      <c r="O1148" s="171"/>
      <c r="P1148" s="115"/>
      <c r="S1148" s="111"/>
      <c r="T1148" s="112"/>
      <c r="U1148" s="20"/>
    </row>
    <row r="1149" spans="1:26" ht="15.75" x14ac:dyDescent="0.25">
      <c r="A1149" s="169"/>
      <c r="B1149" s="170"/>
      <c r="C1149" s="170"/>
      <c r="D1149" s="170"/>
      <c r="E1149" s="170"/>
      <c r="F1149" s="170"/>
      <c r="G1149" s="170"/>
      <c r="H1149" s="170"/>
      <c r="I1149" s="170"/>
      <c r="J1149" s="170"/>
      <c r="K1149" s="170"/>
      <c r="L1149" s="170"/>
      <c r="M1149" s="170"/>
      <c r="N1149" s="170"/>
      <c r="O1149" s="171"/>
      <c r="P1149" s="115"/>
      <c r="S1149" s="111"/>
      <c r="T1149" s="113"/>
      <c r="U1149" s="20"/>
    </row>
    <row r="1150" spans="1:26" ht="15.75" x14ac:dyDescent="0.25">
      <c r="A1150" s="169"/>
      <c r="B1150" s="170"/>
      <c r="C1150" s="170"/>
      <c r="D1150" s="170"/>
      <c r="E1150" s="170"/>
      <c r="F1150" s="170"/>
      <c r="G1150" s="170"/>
      <c r="H1150" s="170"/>
      <c r="I1150" s="170"/>
      <c r="J1150" s="170"/>
      <c r="K1150" s="170"/>
      <c r="L1150" s="170"/>
      <c r="M1150" s="170"/>
      <c r="N1150" s="170"/>
      <c r="O1150" s="171"/>
      <c r="P1150" s="115"/>
      <c r="S1150" s="111"/>
      <c r="T1150" s="113"/>
      <c r="U1150" s="20"/>
    </row>
    <row r="1151" spans="1:26" ht="15.75" x14ac:dyDescent="0.25">
      <c r="A1151" s="169"/>
      <c r="B1151" s="170"/>
      <c r="C1151" s="170"/>
      <c r="D1151" s="170"/>
      <c r="E1151" s="170"/>
      <c r="F1151" s="170"/>
      <c r="G1151" s="170"/>
      <c r="H1151" s="170"/>
      <c r="I1151" s="170"/>
      <c r="J1151" s="170"/>
      <c r="K1151" s="170"/>
      <c r="L1151" s="170"/>
      <c r="M1151" s="170"/>
      <c r="N1151" s="170"/>
      <c r="O1151" s="171"/>
      <c r="P1151" s="115"/>
      <c r="S1151" s="111"/>
      <c r="T1151" s="113"/>
      <c r="U1151" s="20"/>
    </row>
    <row r="1152" spans="1:26" ht="15.75" x14ac:dyDescent="0.25">
      <c r="A1152" s="169"/>
      <c r="B1152" s="170"/>
      <c r="C1152" s="170"/>
      <c r="D1152" s="170"/>
      <c r="E1152" s="170"/>
      <c r="F1152" s="170"/>
      <c r="G1152" s="170"/>
      <c r="H1152" s="170"/>
      <c r="I1152" s="170"/>
      <c r="J1152" s="170"/>
      <c r="K1152" s="170"/>
      <c r="L1152" s="170"/>
      <c r="M1152" s="170"/>
      <c r="N1152" s="170"/>
      <c r="O1152" s="171"/>
      <c r="P1152" s="115"/>
      <c r="S1152" s="111"/>
      <c r="T1152" s="114"/>
      <c r="U1152" s="20"/>
    </row>
    <row r="1153" spans="1:38" x14ac:dyDescent="0.25">
      <c r="A1153" s="169"/>
      <c r="B1153" s="170"/>
      <c r="C1153" s="170"/>
      <c r="D1153" s="170"/>
      <c r="E1153" s="170"/>
      <c r="F1153" s="170"/>
      <c r="G1153" s="170"/>
      <c r="H1153" s="170"/>
      <c r="I1153" s="170"/>
      <c r="J1153" s="170"/>
      <c r="K1153" s="170"/>
      <c r="L1153" s="170"/>
      <c r="M1153" s="170"/>
      <c r="N1153" s="170"/>
      <c r="O1153" s="171"/>
      <c r="P1153" s="115"/>
      <c r="U1153" s="20"/>
    </row>
    <row r="1154" spans="1:38" ht="15.75" thickBot="1" x14ac:dyDescent="0.3">
      <c r="A1154" s="172"/>
      <c r="B1154" s="173"/>
      <c r="C1154" s="173"/>
      <c r="D1154" s="173"/>
      <c r="E1154" s="173"/>
      <c r="F1154" s="173"/>
      <c r="G1154" s="173"/>
      <c r="H1154" s="173"/>
      <c r="I1154" s="173"/>
      <c r="J1154" s="173"/>
      <c r="K1154" s="173"/>
      <c r="L1154" s="173"/>
      <c r="M1154" s="173"/>
      <c r="N1154" s="173"/>
      <c r="O1154" s="174"/>
      <c r="P1154" s="115"/>
      <c r="U1154" s="20"/>
    </row>
    <row r="1155" spans="1:38" ht="15.75" thickTop="1" x14ac:dyDescent="0.25">
      <c r="K1155" s="20"/>
      <c r="U1155" s="20"/>
    </row>
    <row r="1158" spans="1:38" ht="26.25" x14ac:dyDescent="0.4">
      <c r="A1158" s="23"/>
      <c r="B1158" s="24" t="s">
        <v>137</v>
      </c>
      <c r="C1158" s="25"/>
      <c r="D1158" s="25"/>
      <c r="E1158" s="25"/>
      <c r="F1158" s="26"/>
      <c r="G1158" s="25"/>
      <c r="H1158" s="26"/>
      <c r="I1158" s="27"/>
      <c r="J1158" s="26"/>
      <c r="K1158" s="27"/>
      <c r="L1158" s="26"/>
      <c r="M1158" s="27"/>
      <c r="N1158" s="26"/>
      <c r="O1158" s="25"/>
      <c r="P1158" s="26"/>
      <c r="Q1158" s="25"/>
      <c r="R1158" s="26"/>
      <c r="S1158" s="27"/>
      <c r="T1158" s="26"/>
      <c r="U1158" s="25"/>
      <c r="V1158" s="26"/>
      <c r="W1158" s="26"/>
      <c r="X1158" s="27"/>
      <c r="Y1158" s="26"/>
      <c r="Z1158" s="26"/>
      <c r="AA1158" s="27"/>
      <c r="AB1158" s="25"/>
      <c r="AC1158" s="25"/>
      <c r="AD1158" s="25"/>
      <c r="AE1158" s="25"/>
      <c r="AF1158" s="25"/>
      <c r="AG1158" s="27"/>
      <c r="AH1158" s="25"/>
      <c r="AI1158" s="25"/>
      <c r="AJ1158" s="25"/>
      <c r="AK1158" s="25"/>
      <c r="AL1158" s="25"/>
    </row>
    <row r="1159" spans="1:38" ht="15.75" thickBot="1" x14ac:dyDescent="0.3"/>
    <row r="1160" spans="1:38" ht="52.5" customHeight="1" thickBot="1" x14ac:dyDescent="0.3">
      <c r="A1160" s="146" t="s">
        <v>7</v>
      </c>
      <c r="B1160" s="147"/>
      <c r="C1160" s="150" t="s">
        <v>85</v>
      </c>
      <c r="D1160" s="151"/>
      <c r="E1160" s="152" t="s">
        <v>0</v>
      </c>
      <c r="F1160" s="153"/>
      <c r="G1160" s="154" t="s">
        <v>1</v>
      </c>
      <c r="H1160" s="154"/>
      <c r="I1160" s="154"/>
      <c r="J1160" s="154"/>
      <c r="K1160" s="154"/>
      <c r="L1160" s="155"/>
      <c r="M1160" s="156" t="s">
        <v>86</v>
      </c>
      <c r="N1160" s="157"/>
      <c r="O1160" s="157"/>
      <c r="P1160" s="158"/>
      <c r="Q1160" s="116" t="s">
        <v>87</v>
      </c>
      <c r="R1160" s="159"/>
      <c r="S1160" s="159"/>
      <c r="T1160" s="159"/>
      <c r="U1160" s="159"/>
      <c r="V1160" s="117"/>
      <c r="W1160" s="130" t="s">
        <v>88</v>
      </c>
      <c r="X1160" s="131"/>
      <c r="Y1160" s="122"/>
    </row>
    <row r="1161" spans="1:38" ht="52.5" customHeight="1" thickBot="1" x14ac:dyDescent="0.3">
      <c r="A1161" s="148"/>
      <c r="B1161" s="149"/>
      <c r="C1161" s="132" t="s">
        <v>89</v>
      </c>
      <c r="D1161" s="134" t="s">
        <v>90</v>
      </c>
      <c r="E1161" s="136" t="s">
        <v>10</v>
      </c>
      <c r="F1161" s="136" t="s">
        <v>11</v>
      </c>
      <c r="G1161" s="138" t="s">
        <v>12</v>
      </c>
      <c r="H1161" s="140" t="s">
        <v>13</v>
      </c>
      <c r="I1161" s="140" t="s">
        <v>14</v>
      </c>
      <c r="J1161" s="142" t="s">
        <v>15</v>
      </c>
      <c r="K1161" s="144" t="s">
        <v>2</v>
      </c>
      <c r="L1161" s="145"/>
      <c r="M1161" s="160" t="s">
        <v>91</v>
      </c>
      <c r="N1161" s="161"/>
      <c r="O1161" s="160" t="s">
        <v>92</v>
      </c>
      <c r="P1161" s="161"/>
      <c r="Q1161" s="162" t="s">
        <v>93</v>
      </c>
      <c r="R1161" s="163"/>
      <c r="S1161" s="159" t="s">
        <v>94</v>
      </c>
      <c r="T1161" s="117"/>
      <c r="U1161" s="116" t="s">
        <v>2</v>
      </c>
      <c r="V1161" s="117"/>
      <c r="W1161" s="118" t="s">
        <v>95</v>
      </c>
      <c r="X1161" s="120" t="s">
        <v>96</v>
      </c>
      <c r="Y1161" s="122" t="s">
        <v>97</v>
      </c>
    </row>
    <row r="1162" spans="1:38" ht="139.5" customHeight="1" thickBot="1" x14ac:dyDescent="0.3">
      <c r="A1162" s="148"/>
      <c r="B1162" s="149"/>
      <c r="C1162" s="133"/>
      <c r="D1162" s="135"/>
      <c r="E1162" s="137"/>
      <c r="F1162" s="137"/>
      <c r="G1162" s="139"/>
      <c r="H1162" s="141"/>
      <c r="I1162" s="141"/>
      <c r="J1162" s="143"/>
      <c r="K1162" s="28" t="s">
        <v>16</v>
      </c>
      <c r="L1162" s="29" t="s">
        <v>17</v>
      </c>
      <c r="M1162" s="30" t="s">
        <v>18</v>
      </c>
      <c r="N1162" s="31" t="s">
        <v>19</v>
      </c>
      <c r="O1162" s="30" t="s">
        <v>20</v>
      </c>
      <c r="P1162" s="31" t="s">
        <v>21</v>
      </c>
      <c r="Q1162" s="32" t="s">
        <v>12</v>
      </c>
      <c r="R1162" s="33" t="s">
        <v>13</v>
      </c>
      <c r="S1162" s="34" t="s">
        <v>22</v>
      </c>
      <c r="T1162" s="35" t="s">
        <v>23</v>
      </c>
      <c r="U1162" s="36" t="s">
        <v>24</v>
      </c>
      <c r="V1162" s="37" t="s">
        <v>25</v>
      </c>
      <c r="W1162" s="119"/>
      <c r="X1162" s="121"/>
      <c r="Y1162" s="123"/>
    </row>
    <row r="1163" spans="1:38" ht="38.25" customHeight="1" thickBot="1" x14ac:dyDescent="0.3">
      <c r="A1163" s="124">
        <v>1</v>
      </c>
      <c r="B1163" s="125"/>
      <c r="C1163" s="38">
        <v>2</v>
      </c>
      <c r="D1163" s="39">
        <v>3</v>
      </c>
      <c r="E1163" s="40">
        <v>4</v>
      </c>
      <c r="F1163" s="41">
        <v>5</v>
      </c>
      <c r="G1163" s="42">
        <v>6</v>
      </c>
      <c r="H1163" s="43">
        <v>7</v>
      </c>
      <c r="I1163" s="43">
        <v>8</v>
      </c>
      <c r="J1163" s="43">
        <v>9</v>
      </c>
      <c r="K1163" s="43">
        <v>10</v>
      </c>
      <c r="L1163" s="43">
        <v>11</v>
      </c>
      <c r="M1163" s="44">
        <v>12</v>
      </c>
      <c r="N1163" s="44">
        <v>13</v>
      </c>
      <c r="O1163" s="44">
        <v>14</v>
      </c>
      <c r="P1163" s="44">
        <v>15</v>
      </c>
      <c r="Q1163" s="45">
        <v>16</v>
      </c>
      <c r="R1163" s="45">
        <v>17</v>
      </c>
      <c r="S1163" s="45">
        <v>18</v>
      </c>
      <c r="T1163" s="45">
        <v>19</v>
      </c>
      <c r="U1163" s="45">
        <v>20</v>
      </c>
      <c r="V1163" s="45">
        <v>21</v>
      </c>
      <c r="W1163" s="46">
        <v>22</v>
      </c>
      <c r="X1163" s="46">
        <v>23</v>
      </c>
      <c r="Y1163" s="47">
        <v>24</v>
      </c>
    </row>
    <row r="1164" spans="1:38" ht="108.75" customHeight="1" x14ac:dyDescent="0.25">
      <c r="A1164" s="48">
        <v>1</v>
      </c>
      <c r="B1164" s="49" t="s">
        <v>98</v>
      </c>
      <c r="C1164" s="126">
        <f>L1177</f>
        <v>185974.63</v>
      </c>
      <c r="D1164" s="128">
        <f>C1164-V1177</f>
        <v>43390.149999999994</v>
      </c>
      <c r="E1164" s="50"/>
      <c r="F1164" s="51"/>
      <c r="G1164" s="52"/>
      <c r="H1164" s="53"/>
      <c r="I1164" s="52"/>
      <c r="J1164" s="54"/>
      <c r="K1164" s="55">
        <f>G1164+I1164</f>
        <v>0</v>
      </c>
      <c r="L1164" s="56">
        <f>H1164+J1164</f>
        <v>0</v>
      </c>
      <c r="M1164" s="57"/>
      <c r="N1164" s="58"/>
      <c r="O1164" s="57"/>
      <c r="P1164" s="58"/>
      <c r="Q1164" s="59"/>
      <c r="R1164" s="60"/>
      <c r="S1164" s="59"/>
      <c r="T1164" s="60"/>
      <c r="U1164" s="55">
        <f>Q1164+S1164</f>
        <v>0</v>
      </c>
      <c r="V1164" s="61">
        <f>R1164+T1164</f>
        <v>0</v>
      </c>
      <c r="W1164" s="62">
        <f>IFERROR(R1164/H1164,0)</f>
        <v>0</v>
      </c>
      <c r="X1164" s="63">
        <f>IFERROR((T1164+P1164)/J1164,0)</f>
        <v>0</v>
      </c>
      <c r="Y1164" s="64">
        <f>IFERROR((V1164+P1164)/L1164,0)</f>
        <v>0</v>
      </c>
      <c r="Z1164" s="65"/>
    </row>
    <row r="1165" spans="1:38" ht="87" customHeight="1" x14ac:dyDescent="0.25">
      <c r="A1165" s="66">
        <v>2</v>
      </c>
      <c r="B1165" s="67" t="s">
        <v>44</v>
      </c>
      <c r="C1165" s="126"/>
      <c r="D1165" s="128"/>
      <c r="E1165" s="68">
        <v>0</v>
      </c>
      <c r="F1165" s="69">
        <v>0</v>
      </c>
      <c r="G1165" s="70">
        <v>0</v>
      </c>
      <c r="H1165" s="71">
        <v>0</v>
      </c>
      <c r="I1165" s="70">
        <v>3</v>
      </c>
      <c r="J1165" s="72">
        <v>73715.17</v>
      </c>
      <c r="K1165" s="55">
        <f t="shared" ref="K1165:L1176" si="210">G1165+I1165</f>
        <v>3</v>
      </c>
      <c r="L1165" s="56">
        <f t="shared" si="210"/>
        <v>73715.17</v>
      </c>
      <c r="M1165" s="73">
        <v>0</v>
      </c>
      <c r="N1165" s="74">
        <v>0</v>
      </c>
      <c r="O1165" s="73">
        <v>0</v>
      </c>
      <c r="P1165" s="74">
        <v>0</v>
      </c>
      <c r="Q1165" s="75">
        <v>0</v>
      </c>
      <c r="R1165" s="76">
        <v>0</v>
      </c>
      <c r="S1165" s="75">
        <v>3</v>
      </c>
      <c r="T1165" s="76">
        <v>70667.600000000006</v>
      </c>
      <c r="U1165" s="55">
        <f t="shared" ref="U1165:V1176" si="211">Q1165+S1165</f>
        <v>3</v>
      </c>
      <c r="V1165" s="61">
        <f>R1165+T1165</f>
        <v>70667.600000000006</v>
      </c>
      <c r="W1165" s="62">
        <f t="shared" ref="W1165:W1176" si="212">IFERROR(R1165/H1165,0)</f>
        <v>0</v>
      </c>
      <c r="X1165" s="63">
        <f t="shared" ref="X1165:X1177" si="213">IFERROR((T1165+P1165)/J1165,0)</f>
        <v>0.95865749207388395</v>
      </c>
      <c r="Y1165" s="64">
        <f t="shared" ref="Y1165:Y1177" si="214">IFERROR((V1165+P1165)/L1165,0)</f>
        <v>0.95865749207388395</v>
      </c>
      <c r="Z1165" s="65"/>
    </row>
    <row r="1166" spans="1:38" ht="85.5" customHeight="1" x14ac:dyDescent="0.25">
      <c r="A1166" s="66">
        <v>3</v>
      </c>
      <c r="B1166" s="67" t="s">
        <v>35</v>
      </c>
      <c r="C1166" s="126"/>
      <c r="D1166" s="128"/>
      <c r="E1166" s="68"/>
      <c r="F1166" s="69"/>
      <c r="G1166" s="70"/>
      <c r="H1166" s="71"/>
      <c r="I1166" s="70"/>
      <c r="J1166" s="72"/>
      <c r="K1166" s="55">
        <f t="shared" si="210"/>
        <v>0</v>
      </c>
      <c r="L1166" s="56">
        <f t="shared" si="210"/>
        <v>0</v>
      </c>
      <c r="M1166" s="73"/>
      <c r="N1166" s="74"/>
      <c r="O1166" s="73"/>
      <c r="P1166" s="74"/>
      <c r="Q1166" s="75"/>
      <c r="R1166" s="76"/>
      <c r="S1166" s="75"/>
      <c r="T1166" s="76"/>
      <c r="U1166" s="55">
        <f t="shared" si="211"/>
        <v>0</v>
      </c>
      <c r="V1166" s="61">
        <f t="shared" si="211"/>
        <v>0</v>
      </c>
      <c r="W1166" s="62">
        <f t="shared" si="212"/>
        <v>0</v>
      </c>
      <c r="X1166" s="63">
        <f t="shared" si="213"/>
        <v>0</v>
      </c>
      <c r="Y1166" s="64">
        <f t="shared" si="214"/>
        <v>0</v>
      </c>
      <c r="Z1166" s="65"/>
    </row>
    <row r="1167" spans="1:38" ht="137.25" customHeight="1" x14ac:dyDescent="0.25">
      <c r="A1167" s="66">
        <v>4</v>
      </c>
      <c r="B1167" s="67" t="s">
        <v>37</v>
      </c>
      <c r="C1167" s="126"/>
      <c r="D1167" s="128"/>
      <c r="E1167" s="68"/>
      <c r="F1167" s="69"/>
      <c r="G1167" s="70"/>
      <c r="H1167" s="71"/>
      <c r="I1167" s="70"/>
      <c r="J1167" s="72"/>
      <c r="K1167" s="55">
        <f t="shared" si="210"/>
        <v>0</v>
      </c>
      <c r="L1167" s="56">
        <f t="shared" si="210"/>
        <v>0</v>
      </c>
      <c r="M1167" s="73"/>
      <c r="N1167" s="74"/>
      <c r="O1167" s="73"/>
      <c r="P1167" s="74"/>
      <c r="Q1167" s="75"/>
      <c r="R1167" s="76"/>
      <c r="S1167" s="75"/>
      <c r="T1167" s="76"/>
      <c r="U1167" s="55">
        <f t="shared" si="211"/>
        <v>0</v>
      </c>
      <c r="V1167" s="61">
        <f t="shared" si="211"/>
        <v>0</v>
      </c>
      <c r="W1167" s="62">
        <f t="shared" si="212"/>
        <v>0</v>
      </c>
      <c r="X1167" s="63">
        <f t="shared" si="213"/>
        <v>0</v>
      </c>
      <c r="Y1167" s="64">
        <f t="shared" si="214"/>
        <v>0</v>
      </c>
      <c r="Z1167" s="65"/>
    </row>
    <row r="1168" spans="1:38" ht="171.75" customHeight="1" x14ac:dyDescent="0.25">
      <c r="A1168" s="66">
        <v>5</v>
      </c>
      <c r="B1168" s="67" t="s">
        <v>63</v>
      </c>
      <c r="C1168" s="126"/>
      <c r="D1168" s="128"/>
      <c r="E1168" s="68">
        <v>3</v>
      </c>
      <c r="F1168" s="69">
        <v>160607.97</v>
      </c>
      <c r="G1168" s="70">
        <v>1</v>
      </c>
      <c r="H1168" s="71">
        <v>22028.5</v>
      </c>
      <c r="I1168" s="70">
        <v>3</v>
      </c>
      <c r="J1168" s="72">
        <v>90230.959999999992</v>
      </c>
      <c r="K1168" s="55">
        <f t="shared" si="210"/>
        <v>4</v>
      </c>
      <c r="L1168" s="56">
        <f t="shared" si="210"/>
        <v>112259.45999999999</v>
      </c>
      <c r="M1168" s="73">
        <v>0</v>
      </c>
      <c r="N1168" s="74">
        <v>0</v>
      </c>
      <c r="O1168" s="73">
        <v>0</v>
      </c>
      <c r="P1168" s="74">
        <v>0</v>
      </c>
      <c r="Q1168" s="75">
        <v>0</v>
      </c>
      <c r="R1168" s="76">
        <v>0</v>
      </c>
      <c r="S1168" s="75">
        <v>2</v>
      </c>
      <c r="T1168" s="76">
        <v>71916.88</v>
      </c>
      <c r="U1168" s="55">
        <f t="shared" si="211"/>
        <v>2</v>
      </c>
      <c r="V1168" s="61">
        <f t="shared" si="211"/>
        <v>71916.88</v>
      </c>
      <c r="W1168" s="62">
        <f t="shared" si="212"/>
        <v>0</v>
      </c>
      <c r="X1168" s="63">
        <f t="shared" si="213"/>
        <v>0.79703108556087632</v>
      </c>
      <c r="Y1168" s="64">
        <f t="shared" si="214"/>
        <v>0.6406309098582873</v>
      </c>
      <c r="Z1168" s="65"/>
    </row>
    <row r="1169" spans="1:26" ht="116.25" customHeight="1" x14ac:dyDescent="0.25">
      <c r="A1169" s="66">
        <v>6</v>
      </c>
      <c r="B1169" s="67" t="s">
        <v>26</v>
      </c>
      <c r="C1169" s="126"/>
      <c r="D1169" s="128"/>
      <c r="E1169" s="68"/>
      <c r="F1169" s="69"/>
      <c r="G1169" s="70"/>
      <c r="H1169" s="71"/>
      <c r="I1169" s="70"/>
      <c r="J1169" s="72"/>
      <c r="K1169" s="55">
        <f t="shared" si="210"/>
        <v>0</v>
      </c>
      <c r="L1169" s="56">
        <f t="shared" si="210"/>
        <v>0</v>
      </c>
      <c r="M1169" s="73"/>
      <c r="N1169" s="74"/>
      <c r="O1169" s="73"/>
      <c r="P1169" s="74"/>
      <c r="Q1169" s="75"/>
      <c r="R1169" s="76"/>
      <c r="S1169" s="75"/>
      <c r="T1169" s="76"/>
      <c r="U1169" s="55">
        <f t="shared" si="211"/>
        <v>0</v>
      </c>
      <c r="V1169" s="61">
        <f t="shared" si="211"/>
        <v>0</v>
      </c>
      <c r="W1169" s="62">
        <f t="shared" si="212"/>
        <v>0</v>
      </c>
      <c r="X1169" s="63">
        <f t="shared" si="213"/>
        <v>0</v>
      </c>
      <c r="Y1169" s="64">
        <f t="shared" si="214"/>
        <v>0</v>
      </c>
      <c r="Z1169" s="65"/>
    </row>
    <row r="1170" spans="1:26" ht="65.25" customHeight="1" x14ac:dyDescent="0.25">
      <c r="A1170" s="66">
        <v>7</v>
      </c>
      <c r="B1170" s="67" t="s">
        <v>46</v>
      </c>
      <c r="C1170" s="126"/>
      <c r="D1170" s="128"/>
      <c r="E1170" s="68"/>
      <c r="F1170" s="69"/>
      <c r="G1170" s="70"/>
      <c r="H1170" s="71"/>
      <c r="I1170" s="70"/>
      <c r="J1170" s="72"/>
      <c r="K1170" s="55">
        <f t="shared" si="210"/>
        <v>0</v>
      </c>
      <c r="L1170" s="56">
        <f t="shared" si="210"/>
        <v>0</v>
      </c>
      <c r="M1170" s="73"/>
      <c r="N1170" s="74"/>
      <c r="O1170" s="73"/>
      <c r="P1170" s="74"/>
      <c r="Q1170" s="75"/>
      <c r="R1170" s="76"/>
      <c r="S1170" s="75"/>
      <c r="T1170" s="76"/>
      <c r="U1170" s="55">
        <f t="shared" si="211"/>
        <v>0</v>
      </c>
      <c r="V1170" s="61">
        <f t="shared" si="211"/>
        <v>0</v>
      </c>
      <c r="W1170" s="62">
        <f t="shared" si="212"/>
        <v>0</v>
      </c>
      <c r="X1170" s="63">
        <f t="shared" si="213"/>
        <v>0</v>
      </c>
      <c r="Y1170" s="64">
        <f t="shared" si="214"/>
        <v>0</v>
      </c>
      <c r="Z1170" s="65"/>
    </row>
    <row r="1171" spans="1:26" ht="59.25" customHeight="1" x14ac:dyDescent="0.25">
      <c r="A1171" s="66">
        <v>8</v>
      </c>
      <c r="B1171" s="67" t="s">
        <v>99</v>
      </c>
      <c r="C1171" s="126"/>
      <c r="D1171" s="128"/>
      <c r="E1171" s="68"/>
      <c r="F1171" s="69"/>
      <c r="G1171" s="70"/>
      <c r="H1171" s="71"/>
      <c r="I1171" s="70"/>
      <c r="J1171" s="72"/>
      <c r="K1171" s="55">
        <f t="shared" si="210"/>
        <v>0</v>
      </c>
      <c r="L1171" s="56">
        <f t="shared" si="210"/>
        <v>0</v>
      </c>
      <c r="M1171" s="73"/>
      <c r="N1171" s="74"/>
      <c r="O1171" s="73"/>
      <c r="P1171" s="74"/>
      <c r="Q1171" s="75"/>
      <c r="R1171" s="76"/>
      <c r="S1171" s="75"/>
      <c r="T1171" s="76"/>
      <c r="U1171" s="55">
        <f t="shared" si="211"/>
        <v>0</v>
      </c>
      <c r="V1171" s="61">
        <f t="shared" si="211"/>
        <v>0</v>
      </c>
      <c r="W1171" s="62">
        <f t="shared" si="212"/>
        <v>0</v>
      </c>
      <c r="X1171" s="63">
        <f t="shared" si="213"/>
        <v>0</v>
      </c>
      <c r="Y1171" s="64">
        <f t="shared" si="214"/>
        <v>0</v>
      </c>
      <c r="Z1171" s="65"/>
    </row>
    <row r="1172" spans="1:26" ht="71.25" customHeight="1" x14ac:dyDescent="0.25">
      <c r="A1172" s="66">
        <v>9</v>
      </c>
      <c r="B1172" s="67" t="s">
        <v>29</v>
      </c>
      <c r="C1172" s="126"/>
      <c r="D1172" s="128"/>
      <c r="E1172" s="68"/>
      <c r="F1172" s="69"/>
      <c r="G1172" s="70"/>
      <c r="H1172" s="71"/>
      <c r="I1172" s="70"/>
      <c r="J1172" s="72"/>
      <c r="K1172" s="55">
        <f t="shared" si="210"/>
        <v>0</v>
      </c>
      <c r="L1172" s="56">
        <f t="shared" si="210"/>
        <v>0</v>
      </c>
      <c r="M1172" s="73"/>
      <c r="N1172" s="74"/>
      <c r="O1172" s="73"/>
      <c r="P1172" s="74"/>
      <c r="Q1172" s="75"/>
      <c r="R1172" s="76"/>
      <c r="S1172" s="75"/>
      <c r="T1172" s="76"/>
      <c r="U1172" s="55">
        <f t="shared" si="211"/>
        <v>0</v>
      </c>
      <c r="V1172" s="61">
        <f t="shared" si="211"/>
        <v>0</v>
      </c>
      <c r="W1172" s="62">
        <f t="shared" si="212"/>
        <v>0</v>
      </c>
      <c r="X1172" s="63">
        <f t="shared" si="213"/>
        <v>0</v>
      </c>
      <c r="Y1172" s="64">
        <f t="shared" si="214"/>
        <v>0</v>
      </c>
      <c r="Z1172" s="65"/>
    </row>
    <row r="1173" spans="1:26" ht="92.25" customHeight="1" x14ac:dyDescent="0.25">
      <c r="A1173" s="66">
        <v>10</v>
      </c>
      <c r="B1173" s="67" t="s">
        <v>30</v>
      </c>
      <c r="C1173" s="126"/>
      <c r="D1173" s="128"/>
      <c r="E1173" s="68"/>
      <c r="F1173" s="69"/>
      <c r="G1173" s="70"/>
      <c r="H1173" s="71"/>
      <c r="I1173" s="70"/>
      <c r="J1173" s="72"/>
      <c r="K1173" s="55">
        <f t="shared" si="210"/>
        <v>0</v>
      </c>
      <c r="L1173" s="56">
        <f t="shared" si="210"/>
        <v>0</v>
      </c>
      <c r="M1173" s="73"/>
      <c r="N1173" s="74"/>
      <c r="O1173" s="73"/>
      <c r="P1173" s="74"/>
      <c r="Q1173" s="75"/>
      <c r="R1173" s="76"/>
      <c r="S1173" s="75"/>
      <c r="T1173" s="76"/>
      <c r="U1173" s="55">
        <f t="shared" si="211"/>
        <v>0</v>
      </c>
      <c r="V1173" s="61">
        <f t="shared" si="211"/>
        <v>0</v>
      </c>
      <c r="W1173" s="62">
        <f t="shared" si="212"/>
        <v>0</v>
      </c>
      <c r="X1173" s="63">
        <f t="shared" si="213"/>
        <v>0</v>
      </c>
      <c r="Y1173" s="64">
        <f t="shared" si="214"/>
        <v>0</v>
      </c>
      <c r="Z1173" s="65"/>
    </row>
    <row r="1174" spans="1:26" ht="153.75" customHeight="1" x14ac:dyDescent="0.25">
      <c r="A1174" s="66">
        <v>11</v>
      </c>
      <c r="B1174" s="67" t="s">
        <v>31</v>
      </c>
      <c r="C1174" s="126"/>
      <c r="D1174" s="128"/>
      <c r="E1174" s="68"/>
      <c r="F1174" s="69"/>
      <c r="G1174" s="70"/>
      <c r="H1174" s="71"/>
      <c r="I1174" s="70"/>
      <c r="J1174" s="72"/>
      <c r="K1174" s="55">
        <f t="shared" si="210"/>
        <v>0</v>
      </c>
      <c r="L1174" s="56">
        <f t="shared" si="210"/>
        <v>0</v>
      </c>
      <c r="M1174" s="73"/>
      <c r="N1174" s="74"/>
      <c r="O1174" s="73"/>
      <c r="P1174" s="74"/>
      <c r="Q1174" s="75"/>
      <c r="R1174" s="76"/>
      <c r="S1174" s="75"/>
      <c r="T1174" s="76"/>
      <c r="U1174" s="55">
        <f t="shared" si="211"/>
        <v>0</v>
      </c>
      <c r="V1174" s="61">
        <f t="shared" si="211"/>
        <v>0</v>
      </c>
      <c r="W1174" s="62">
        <f t="shared" si="212"/>
        <v>0</v>
      </c>
      <c r="X1174" s="63">
        <f t="shared" si="213"/>
        <v>0</v>
      </c>
      <c r="Y1174" s="64">
        <f t="shared" si="214"/>
        <v>0</v>
      </c>
      <c r="Z1174" s="65"/>
    </row>
    <row r="1175" spans="1:26" ht="87" customHeight="1" x14ac:dyDescent="0.25">
      <c r="A1175" s="66">
        <v>12</v>
      </c>
      <c r="B1175" s="67" t="s">
        <v>40</v>
      </c>
      <c r="C1175" s="126"/>
      <c r="D1175" s="128"/>
      <c r="E1175" s="68"/>
      <c r="F1175" s="69"/>
      <c r="G1175" s="70"/>
      <c r="H1175" s="71"/>
      <c r="I1175" s="70"/>
      <c r="J1175" s="72"/>
      <c r="K1175" s="55">
        <f t="shared" si="210"/>
        <v>0</v>
      </c>
      <c r="L1175" s="56">
        <f t="shared" si="210"/>
        <v>0</v>
      </c>
      <c r="M1175" s="73"/>
      <c r="N1175" s="74"/>
      <c r="O1175" s="73"/>
      <c r="P1175" s="74"/>
      <c r="Q1175" s="75"/>
      <c r="R1175" s="76"/>
      <c r="S1175" s="75"/>
      <c r="T1175" s="76"/>
      <c r="U1175" s="55">
        <f t="shared" si="211"/>
        <v>0</v>
      </c>
      <c r="V1175" s="61">
        <f t="shared" si="211"/>
        <v>0</v>
      </c>
      <c r="W1175" s="62">
        <f t="shared" si="212"/>
        <v>0</v>
      </c>
      <c r="X1175" s="63">
        <f t="shared" si="213"/>
        <v>0</v>
      </c>
      <c r="Y1175" s="64">
        <f t="shared" si="214"/>
        <v>0</v>
      </c>
      <c r="Z1175" s="65"/>
    </row>
    <row r="1176" spans="1:26" ht="62.25" customHeight="1" thickBot="1" x14ac:dyDescent="0.3">
      <c r="A1176" s="77">
        <v>13</v>
      </c>
      <c r="B1176" s="78" t="s">
        <v>32</v>
      </c>
      <c r="C1176" s="127"/>
      <c r="D1176" s="129"/>
      <c r="E1176" s="79"/>
      <c r="F1176" s="80"/>
      <c r="G1176" s="81"/>
      <c r="H1176" s="82"/>
      <c r="I1176" s="81"/>
      <c r="J1176" s="83"/>
      <c r="K1176" s="84">
        <f t="shared" si="210"/>
        <v>0</v>
      </c>
      <c r="L1176" s="85">
        <f t="shared" si="210"/>
        <v>0</v>
      </c>
      <c r="M1176" s="86"/>
      <c r="N1176" s="87"/>
      <c r="O1176" s="86"/>
      <c r="P1176" s="87"/>
      <c r="Q1176" s="88"/>
      <c r="R1176" s="89"/>
      <c r="S1176" s="88"/>
      <c r="T1176" s="89"/>
      <c r="U1176" s="55">
        <f t="shared" si="211"/>
        <v>0</v>
      </c>
      <c r="V1176" s="61">
        <f t="shared" si="211"/>
        <v>0</v>
      </c>
      <c r="W1176" s="62">
        <f t="shared" si="212"/>
        <v>0</v>
      </c>
      <c r="X1176" s="63">
        <f t="shared" si="213"/>
        <v>0</v>
      </c>
      <c r="Y1176" s="64">
        <f t="shared" si="214"/>
        <v>0</v>
      </c>
      <c r="Z1176" s="65"/>
    </row>
    <row r="1177" spans="1:26" ht="29.25" customHeight="1" thickBot="1" x14ac:dyDescent="0.3">
      <c r="A1177" s="164" t="s">
        <v>100</v>
      </c>
      <c r="B1177" s="165"/>
      <c r="C1177" s="90">
        <f>C1164</f>
        <v>185974.63</v>
      </c>
      <c r="D1177" s="90">
        <f>D1164</f>
        <v>43390.149999999994</v>
      </c>
      <c r="E1177" s="91">
        <f>SUM(E1164:E1176)</f>
        <v>3</v>
      </c>
      <c r="F1177" s="92">
        <f>SUM(F1164:F1176)</f>
        <v>160607.97</v>
      </c>
      <c r="G1177" s="91">
        <f>SUM(G1164:G1176)</f>
        <v>1</v>
      </c>
      <c r="H1177" s="92">
        <f>SUM(H1164:H1176)</f>
        <v>22028.5</v>
      </c>
      <c r="I1177" s="91">
        <f t="shared" ref="I1177:V1177" si="215">SUM(I1164:I1176)</f>
        <v>6</v>
      </c>
      <c r="J1177" s="92">
        <f t="shared" si="215"/>
        <v>163946.13</v>
      </c>
      <c r="K1177" s="91">
        <f t="shared" si="215"/>
        <v>7</v>
      </c>
      <c r="L1177" s="92">
        <f t="shared" si="215"/>
        <v>185974.63</v>
      </c>
      <c r="M1177" s="91">
        <f t="shared" si="215"/>
        <v>0</v>
      </c>
      <c r="N1177" s="93">
        <f t="shared" si="215"/>
        <v>0</v>
      </c>
      <c r="O1177" s="94">
        <f t="shared" si="215"/>
        <v>0</v>
      </c>
      <c r="P1177" s="95">
        <f t="shared" si="215"/>
        <v>0</v>
      </c>
      <c r="Q1177" s="94">
        <f t="shared" si="215"/>
        <v>0</v>
      </c>
      <c r="R1177" s="96">
        <f t="shared" si="215"/>
        <v>0</v>
      </c>
      <c r="S1177" s="94">
        <f t="shared" si="215"/>
        <v>5</v>
      </c>
      <c r="T1177" s="96">
        <f t="shared" si="215"/>
        <v>142584.48000000001</v>
      </c>
      <c r="U1177" s="94">
        <f t="shared" si="215"/>
        <v>5</v>
      </c>
      <c r="V1177" s="96">
        <f t="shared" si="215"/>
        <v>142584.48000000001</v>
      </c>
      <c r="W1177" s="97">
        <f>IFERROR(R1177/H1177,0)</f>
        <v>0</v>
      </c>
      <c r="X1177" s="98">
        <f t="shared" si="213"/>
        <v>0.86970323727678112</v>
      </c>
      <c r="Y1177" s="98">
        <f t="shared" si="214"/>
        <v>0.7666878003736316</v>
      </c>
    </row>
    <row r="1178" spans="1:26" ht="29.25" customHeight="1" thickBot="1" x14ac:dyDescent="0.45">
      <c r="A1178" s="99"/>
      <c r="B1178" s="99"/>
      <c r="C1178" s="100"/>
      <c r="D1178" s="100"/>
      <c r="E1178" s="101"/>
      <c r="F1178" s="100"/>
      <c r="G1178" s="101"/>
      <c r="H1178" s="102"/>
      <c r="I1178" s="103"/>
      <c r="J1178" s="102"/>
      <c r="K1178" s="104"/>
      <c r="L1178" s="102"/>
      <c r="M1178" s="103"/>
      <c r="N1178" s="102"/>
      <c r="O1178" s="103"/>
      <c r="P1178" s="102"/>
      <c r="Q1178" s="103"/>
      <c r="R1178" s="102"/>
      <c r="S1178" s="103"/>
      <c r="T1178" s="105" t="s">
        <v>101</v>
      </c>
      <c r="U1178" s="106">
        <v>4.1475999999999997</v>
      </c>
      <c r="V1178" s="107">
        <f>V1177/U1178</f>
        <v>34377.587038287209</v>
      </c>
      <c r="W1178" s="108"/>
      <c r="X1178" s="108"/>
      <c r="Y1178" s="109"/>
    </row>
    <row r="1179" spans="1:26" ht="15.75" thickTop="1" x14ac:dyDescent="0.25">
      <c r="A1179" s="166" t="s">
        <v>102</v>
      </c>
      <c r="B1179" s="167"/>
      <c r="C1179" s="167"/>
      <c r="D1179" s="167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8"/>
      <c r="P1179" s="115"/>
      <c r="U1179" s="20"/>
    </row>
    <row r="1180" spans="1:26" ht="18.75" x14ac:dyDescent="0.3">
      <c r="A1180" s="169"/>
      <c r="B1180" s="170"/>
      <c r="C1180" s="170"/>
      <c r="D1180" s="170"/>
      <c r="E1180" s="170"/>
      <c r="F1180" s="170"/>
      <c r="G1180" s="170"/>
      <c r="H1180" s="170"/>
      <c r="I1180" s="170"/>
      <c r="J1180" s="170"/>
      <c r="K1180" s="170"/>
      <c r="L1180" s="170"/>
      <c r="M1180" s="170"/>
      <c r="N1180" s="170"/>
      <c r="O1180" s="171"/>
      <c r="P1180" s="115"/>
      <c r="T1180" s="110"/>
      <c r="U1180" s="20"/>
    </row>
    <row r="1181" spans="1:26" ht="15.75" x14ac:dyDescent="0.25">
      <c r="A1181" s="169"/>
      <c r="B1181" s="170"/>
      <c r="C1181" s="170"/>
      <c r="D1181" s="170"/>
      <c r="E1181" s="170"/>
      <c r="F1181" s="170"/>
      <c r="G1181" s="170"/>
      <c r="H1181" s="170"/>
      <c r="I1181" s="170"/>
      <c r="J1181" s="170"/>
      <c r="K1181" s="170"/>
      <c r="L1181" s="170"/>
      <c r="M1181" s="170"/>
      <c r="N1181" s="170"/>
      <c r="O1181" s="171"/>
      <c r="P1181" s="115"/>
      <c r="S1181" s="111"/>
      <c r="T1181" s="112"/>
      <c r="U1181" s="20"/>
    </row>
    <row r="1182" spans="1:26" ht="15.75" x14ac:dyDescent="0.25">
      <c r="A1182" s="169"/>
      <c r="B1182" s="170"/>
      <c r="C1182" s="170"/>
      <c r="D1182" s="170"/>
      <c r="E1182" s="170"/>
      <c r="F1182" s="170"/>
      <c r="G1182" s="170"/>
      <c r="H1182" s="170"/>
      <c r="I1182" s="170"/>
      <c r="J1182" s="170"/>
      <c r="K1182" s="170"/>
      <c r="L1182" s="170"/>
      <c r="M1182" s="170"/>
      <c r="N1182" s="170"/>
      <c r="O1182" s="171"/>
      <c r="P1182" s="115"/>
      <c r="S1182" s="111"/>
      <c r="T1182" s="113"/>
      <c r="U1182" s="20"/>
    </row>
    <row r="1183" spans="1:26" ht="15.75" x14ac:dyDescent="0.25">
      <c r="A1183" s="169"/>
      <c r="B1183" s="170"/>
      <c r="C1183" s="170"/>
      <c r="D1183" s="170"/>
      <c r="E1183" s="170"/>
      <c r="F1183" s="170"/>
      <c r="G1183" s="170"/>
      <c r="H1183" s="170"/>
      <c r="I1183" s="170"/>
      <c r="J1183" s="170"/>
      <c r="K1183" s="170"/>
      <c r="L1183" s="170"/>
      <c r="M1183" s="170"/>
      <c r="N1183" s="170"/>
      <c r="O1183" s="171"/>
      <c r="P1183" s="115"/>
      <c r="S1183" s="111"/>
      <c r="T1183" s="113"/>
      <c r="U1183" s="20"/>
    </row>
    <row r="1184" spans="1:26" ht="15.75" x14ac:dyDescent="0.25">
      <c r="A1184" s="169"/>
      <c r="B1184" s="170"/>
      <c r="C1184" s="170"/>
      <c r="D1184" s="170"/>
      <c r="E1184" s="170"/>
      <c r="F1184" s="170"/>
      <c r="G1184" s="170"/>
      <c r="H1184" s="170"/>
      <c r="I1184" s="170"/>
      <c r="J1184" s="170"/>
      <c r="K1184" s="170"/>
      <c r="L1184" s="170"/>
      <c r="M1184" s="170"/>
      <c r="N1184" s="170"/>
      <c r="O1184" s="171"/>
      <c r="P1184" s="115"/>
      <c r="S1184" s="111"/>
      <c r="T1184" s="113"/>
      <c r="U1184" s="20"/>
    </row>
    <row r="1185" spans="1:38" ht="15.75" x14ac:dyDescent="0.25">
      <c r="A1185" s="169"/>
      <c r="B1185" s="170"/>
      <c r="C1185" s="170"/>
      <c r="D1185" s="170"/>
      <c r="E1185" s="170"/>
      <c r="F1185" s="170"/>
      <c r="G1185" s="170"/>
      <c r="H1185" s="170"/>
      <c r="I1185" s="170"/>
      <c r="J1185" s="170"/>
      <c r="K1185" s="170"/>
      <c r="L1185" s="170"/>
      <c r="M1185" s="170"/>
      <c r="N1185" s="170"/>
      <c r="O1185" s="171"/>
      <c r="P1185" s="115"/>
      <c r="S1185" s="111"/>
      <c r="T1185" s="114"/>
      <c r="U1185" s="20"/>
    </row>
    <row r="1186" spans="1:38" x14ac:dyDescent="0.25">
      <c r="A1186" s="169"/>
      <c r="B1186" s="170"/>
      <c r="C1186" s="170"/>
      <c r="D1186" s="170"/>
      <c r="E1186" s="170"/>
      <c r="F1186" s="170"/>
      <c r="G1186" s="170"/>
      <c r="H1186" s="170"/>
      <c r="I1186" s="170"/>
      <c r="J1186" s="170"/>
      <c r="K1186" s="170"/>
      <c r="L1186" s="170"/>
      <c r="M1186" s="170"/>
      <c r="N1186" s="170"/>
      <c r="O1186" s="171"/>
      <c r="P1186" s="115"/>
      <c r="U1186" s="20"/>
    </row>
    <row r="1187" spans="1:38" ht="15.75" thickBot="1" x14ac:dyDescent="0.3">
      <c r="A1187" s="172"/>
      <c r="B1187" s="173"/>
      <c r="C1187" s="173"/>
      <c r="D1187" s="173"/>
      <c r="E1187" s="173"/>
      <c r="F1187" s="173"/>
      <c r="G1187" s="173"/>
      <c r="H1187" s="173"/>
      <c r="I1187" s="173"/>
      <c r="J1187" s="173"/>
      <c r="K1187" s="173"/>
      <c r="L1187" s="173"/>
      <c r="M1187" s="173"/>
      <c r="N1187" s="173"/>
      <c r="O1187" s="174"/>
      <c r="P1187" s="115"/>
      <c r="U1187" s="20"/>
    </row>
    <row r="1188" spans="1:38" ht="15.75" thickTop="1" x14ac:dyDescent="0.25">
      <c r="K1188" s="20"/>
      <c r="U1188" s="20"/>
    </row>
    <row r="1191" spans="1:38" ht="26.25" x14ac:dyDescent="0.4">
      <c r="A1191" s="23"/>
      <c r="B1191" s="24" t="s">
        <v>138</v>
      </c>
      <c r="C1191" s="25"/>
      <c r="D1191" s="25"/>
      <c r="E1191" s="25"/>
      <c r="F1191" s="26"/>
      <c r="G1191" s="25"/>
      <c r="H1191" s="26"/>
      <c r="I1191" s="27"/>
      <c r="J1191" s="26"/>
      <c r="K1191" s="27"/>
      <c r="L1191" s="26"/>
      <c r="M1191" s="27"/>
      <c r="N1191" s="26"/>
      <c r="O1191" s="25"/>
      <c r="P1191" s="26"/>
      <c r="Q1191" s="25"/>
      <c r="R1191" s="26"/>
      <c r="S1191" s="27"/>
      <c r="T1191" s="26"/>
      <c r="U1191" s="25"/>
      <c r="V1191" s="26"/>
      <c r="W1191" s="26"/>
      <c r="X1191" s="27"/>
      <c r="Y1191" s="26"/>
      <c r="Z1191" s="26"/>
      <c r="AA1191" s="27"/>
      <c r="AB1191" s="25"/>
      <c r="AC1191" s="25"/>
      <c r="AD1191" s="25"/>
      <c r="AE1191" s="25"/>
      <c r="AF1191" s="25"/>
      <c r="AG1191" s="27"/>
      <c r="AH1191" s="25"/>
      <c r="AI1191" s="25"/>
      <c r="AJ1191" s="25"/>
      <c r="AK1191" s="25"/>
      <c r="AL1191" s="25"/>
    </row>
    <row r="1192" spans="1:38" ht="15.75" thickBot="1" x14ac:dyDescent="0.3"/>
    <row r="1193" spans="1:38" ht="52.5" customHeight="1" thickBot="1" x14ac:dyDescent="0.3">
      <c r="A1193" s="146" t="s">
        <v>7</v>
      </c>
      <c r="B1193" s="147"/>
      <c r="C1193" s="150" t="s">
        <v>85</v>
      </c>
      <c r="D1193" s="151"/>
      <c r="E1193" s="152" t="s">
        <v>0</v>
      </c>
      <c r="F1193" s="153"/>
      <c r="G1193" s="154" t="s">
        <v>1</v>
      </c>
      <c r="H1193" s="154"/>
      <c r="I1193" s="154"/>
      <c r="J1193" s="154"/>
      <c r="K1193" s="154"/>
      <c r="L1193" s="155"/>
      <c r="M1193" s="156" t="s">
        <v>86</v>
      </c>
      <c r="N1193" s="157"/>
      <c r="O1193" s="157"/>
      <c r="P1193" s="158"/>
      <c r="Q1193" s="116" t="s">
        <v>87</v>
      </c>
      <c r="R1193" s="159"/>
      <c r="S1193" s="159"/>
      <c r="T1193" s="159"/>
      <c r="U1193" s="159"/>
      <c r="V1193" s="117"/>
      <c r="W1193" s="130" t="s">
        <v>88</v>
      </c>
      <c r="X1193" s="131"/>
      <c r="Y1193" s="122"/>
    </row>
    <row r="1194" spans="1:38" ht="52.5" customHeight="1" thickBot="1" x14ac:dyDescent="0.3">
      <c r="A1194" s="148"/>
      <c r="B1194" s="149"/>
      <c r="C1194" s="132" t="s">
        <v>89</v>
      </c>
      <c r="D1194" s="134" t="s">
        <v>90</v>
      </c>
      <c r="E1194" s="136" t="s">
        <v>10</v>
      </c>
      <c r="F1194" s="136" t="s">
        <v>11</v>
      </c>
      <c r="G1194" s="138" t="s">
        <v>12</v>
      </c>
      <c r="H1194" s="140" t="s">
        <v>13</v>
      </c>
      <c r="I1194" s="140" t="s">
        <v>14</v>
      </c>
      <c r="J1194" s="142" t="s">
        <v>15</v>
      </c>
      <c r="K1194" s="144" t="s">
        <v>2</v>
      </c>
      <c r="L1194" s="145"/>
      <c r="M1194" s="160" t="s">
        <v>91</v>
      </c>
      <c r="N1194" s="161"/>
      <c r="O1194" s="160" t="s">
        <v>92</v>
      </c>
      <c r="P1194" s="161"/>
      <c r="Q1194" s="162" t="s">
        <v>93</v>
      </c>
      <c r="R1194" s="163"/>
      <c r="S1194" s="159" t="s">
        <v>94</v>
      </c>
      <c r="T1194" s="117"/>
      <c r="U1194" s="116" t="s">
        <v>2</v>
      </c>
      <c r="V1194" s="117"/>
      <c r="W1194" s="118" t="s">
        <v>95</v>
      </c>
      <c r="X1194" s="120" t="s">
        <v>96</v>
      </c>
      <c r="Y1194" s="122" t="s">
        <v>97</v>
      </c>
    </row>
    <row r="1195" spans="1:38" ht="139.5" customHeight="1" thickBot="1" x14ac:dyDescent="0.3">
      <c r="A1195" s="148"/>
      <c r="B1195" s="149"/>
      <c r="C1195" s="133"/>
      <c r="D1195" s="135"/>
      <c r="E1195" s="137"/>
      <c r="F1195" s="137"/>
      <c r="G1195" s="139"/>
      <c r="H1195" s="141"/>
      <c r="I1195" s="141"/>
      <c r="J1195" s="143"/>
      <c r="K1195" s="28" t="s">
        <v>16</v>
      </c>
      <c r="L1195" s="29" t="s">
        <v>17</v>
      </c>
      <c r="M1195" s="30" t="s">
        <v>18</v>
      </c>
      <c r="N1195" s="31" t="s">
        <v>19</v>
      </c>
      <c r="O1195" s="30" t="s">
        <v>20</v>
      </c>
      <c r="P1195" s="31" t="s">
        <v>21</v>
      </c>
      <c r="Q1195" s="32" t="s">
        <v>12</v>
      </c>
      <c r="R1195" s="33" t="s">
        <v>13</v>
      </c>
      <c r="S1195" s="34" t="s">
        <v>22</v>
      </c>
      <c r="T1195" s="35" t="s">
        <v>23</v>
      </c>
      <c r="U1195" s="36" t="s">
        <v>24</v>
      </c>
      <c r="V1195" s="37" t="s">
        <v>25</v>
      </c>
      <c r="W1195" s="119"/>
      <c r="X1195" s="121"/>
      <c r="Y1195" s="123"/>
    </row>
    <row r="1196" spans="1:38" ht="38.25" customHeight="1" thickBot="1" x14ac:dyDescent="0.3">
      <c r="A1196" s="124">
        <v>1</v>
      </c>
      <c r="B1196" s="125"/>
      <c r="C1196" s="38">
        <v>2</v>
      </c>
      <c r="D1196" s="39">
        <v>3</v>
      </c>
      <c r="E1196" s="40">
        <v>4</v>
      </c>
      <c r="F1196" s="41">
        <v>5</v>
      </c>
      <c r="G1196" s="42">
        <v>6</v>
      </c>
      <c r="H1196" s="43">
        <v>7</v>
      </c>
      <c r="I1196" s="43">
        <v>8</v>
      </c>
      <c r="J1196" s="43">
        <v>9</v>
      </c>
      <c r="K1196" s="43">
        <v>10</v>
      </c>
      <c r="L1196" s="43">
        <v>11</v>
      </c>
      <c r="M1196" s="44">
        <v>12</v>
      </c>
      <c r="N1196" s="44">
        <v>13</v>
      </c>
      <c r="O1196" s="44">
        <v>14</v>
      </c>
      <c r="P1196" s="44">
        <v>15</v>
      </c>
      <c r="Q1196" s="45">
        <v>16</v>
      </c>
      <c r="R1196" s="45">
        <v>17</v>
      </c>
      <c r="S1196" s="45">
        <v>18</v>
      </c>
      <c r="T1196" s="45">
        <v>19</v>
      </c>
      <c r="U1196" s="45">
        <v>20</v>
      </c>
      <c r="V1196" s="45">
        <v>21</v>
      </c>
      <c r="W1196" s="46">
        <v>22</v>
      </c>
      <c r="X1196" s="46">
        <v>23</v>
      </c>
      <c r="Y1196" s="47">
        <v>24</v>
      </c>
    </row>
    <row r="1197" spans="1:38" ht="108.75" customHeight="1" x14ac:dyDescent="0.25">
      <c r="A1197" s="48">
        <v>1</v>
      </c>
      <c r="B1197" s="49" t="s">
        <v>98</v>
      </c>
      <c r="C1197" s="126">
        <f>L1210</f>
        <v>40381367.399999999</v>
      </c>
      <c r="D1197" s="128">
        <f>C1197-V1210</f>
        <v>18065458.539999992</v>
      </c>
      <c r="E1197" s="50">
        <v>0</v>
      </c>
      <c r="F1197" s="51">
        <v>0</v>
      </c>
      <c r="G1197" s="52">
        <v>0</v>
      </c>
      <c r="H1197" s="53">
        <v>0</v>
      </c>
      <c r="I1197" s="52">
        <v>0</v>
      </c>
      <c r="J1197" s="54">
        <v>0</v>
      </c>
      <c r="K1197" s="55">
        <f>G1197+I1197</f>
        <v>0</v>
      </c>
      <c r="L1197" s="56">
        <f>H1197+J1197</f>
        <v>0</v>
      </c>
      <c r="M1197" s="57">
        <v>0</v>
      </c>
      <c r="N1197" s="58">
        <v>0</v>
      </c>
      <c r="O1197" s="57">
        <v>0</v>
      </c>
      <c r="P1197" s="58">
        <v>0</v>
      </c>
      <c r="Q1197" s="59">
        <v>0</v>
      </c>
      <c r="R1197" s="60">
        <v>0</v>
      </c>
      <c r="S1197" s="59">
        <v>0</v>
      </c>
      <c r="T1197" s="60">
        <v>0</v>
      </c>
      <c r="U1197" s="55">
        <f>Q1197+S1197</f>
        <v>0</v>
      </c>
      <c r="V1197" s="61">
        <f>R1197+T1197</f>
        <v>0</v>
      </c>
      <c r="W1197" s="62">
        <f>IFERROR(R1197/H1197,0)</f>
        <v>0</v>
      </c>
      <c r="X1197" s="63">
        <f>IFERROR((T1197+P1197)/J1197,0)</f>
        <v>0</v>
      </c>
      <c r="Y1197" s="64">
        <f>IFERROR((V1197+P1197)/L1197,0)</f>
        <v>0</v>
      </c>
      <c r="Z1197" s="65"/>
    </row>
    <row r="1198" spans="1:38" ht="87" customHeight="1" x14ac:dyDescent="0.25">
      <c r="A1198" s="66">
        <v>2</v>
      </c>
      <c r="B1198" s="67" t="s">
        <v>44</v>
      </c>
      <c r="C1198" s="126"/>
      <c r="D1198" s="128"/>
      <c r="E1198" s="68">
        <v>0</v>
      </c>
      <c r="F1198" s="69">
        <v>0</v>
      </c>
      <c r="G1198" s="70">
        <v>0</v>
      </c>
      <c r="H1198" s="71">
        <v>0</v>
      </c>
      <c r="I1198" s="70">
        <v>61</v>
      </c>
      <c r="J1198" s="72">
        <v>3491712.38</v>
      </c>
      <c r="K1198" s="55">
        <f t="shared" ref="K1198:L1209" si="216">G1198+I1198</f>
        <v>61</v>
      </c>
      <c r="L1198" s="56">
        <f t="shared" si="216"/>
        <v>3491712.38</v>
      </c>
      <c r="M1198" s="73">
        <v>0</v>
      </c>
      <c r="N1198" s="74">
        <v>0</v>
      </c>
      <c r="O1198" s="73">
        <v>5</v>
      </c>
      <c r="P1198" s="74">
        <v>556235.43999999994</v>
      </c>
      <c r="Q1198" s="75">
        <v>0</v>
      </c>
      <c r="R1198" s="76">
        <v>0</v>
      </c>
      <c r="S1198" s="75">
        <v>54</v>
      </c>
      <c r="T1198" s="76">
        <v>1558419.3</v>
      </c>
      <c r="U1198" s="55">
        <f t="shared" ref="U1198:V1209" si="217">Q1198+S1198</f>
        <v>54</v>
      </c>
      <c r="V1198" s="61">
        <f>R1198+T1198</f>
        <v>1558419.3</v>
      </c>
      <c r="W1198" s="62">
        <f t="shared" ref="W1198:W1209" si="218">IFERROR(R1198/H1198,0)</f>
        <v>0</v>
      </c>
      <c r="X1198" s="63">
        <f t="shared" ref="X1198:X1210" si="219">IFERROR((T1198+P1198)/J1198,0)</f>
        <v>0.60562111361532023</v>
      </c>
      <c r="Y1198" s="64">
        <f t="shared" ref="Y1198:Y1210" si="220">IFERROR((V1198+P1198)/L1198,0)</f>
        <v>0.60562111361532023</v>
      </c>
      <c r="Z1198" s="65"/>
    </row>
    <row r="1199" spans="1:38" ht="85.5" customHeight="1" x14ac:dyDescent="0.25">
      <c r="A1199" s="66">
        <v>3</v>
      </c>
      <c r="B1199" s="67" t="s">
        <v>35</v>
      </c>
      <c r="C1199" s="126"/>
      <c r="D1199" s="128"/>
      <c r="E1199" s="68">
        <v>1</v>
      </c>
      <c r="F1199" s="69">
        <v>19987.5</v>
      </c>
      <c r="G1199" s="70">
        <v>1</v>
      </c>
      <c r="H1199" s="71">
        <v>19987.5</v>
      </c>
      <c r="I1199" s="70">
        <v>12</v>
      </c>
      <c r="J1199" s="72">
        <v>882940</v>
      </c>
      <c r="K1199" s="55">
        <f t="shared" si="216"/>
        <v>13</v>
      </c>
      <c r="L1199" s="56">
        <f t="shared" si="216"/>
        <v>902927.5</v>
      </c>
      <c r="M1199" s="73">
        <v>0</v>
      </c>
      <c r="N1199" s="74">
        <v>0</v>
      </c>
      <c r="O1199" s="73">
        <v>1</v>
      </c>
      <c r="P1199" s="74">
        <v>2539.9499999999998</v>
      </c>
      <c r="Q1199" s="75">
        <v>1</v>
      </c>
      <c r="R1199" s="76">
        <v>19987.5</v>
      </c>
      <c r="S1199" s="75">
        <v>8</v>
      </c>
      <c r="T1199" s="76">
        <v>520027.44</v>
      </c>
      <c r="U1199" s="55">
        <f t="shared" si="217"/>
        <v>9</v>
      </c>
      <c r="V1199" s="61">
        <f t="shared" si="217"/>
        <v>540014.93999999994</v>
      </c>
      <c r="W1199" s="62">
        <f t="shared" si="218"/>
        <v>1</v>
      </c>
      <c r="X1199" s="63">
        <f t="shared" si="219"/>
        <v>0.5918492649557161</v>
      </c>
      <c r="Y1199" s="64">
        <f t="shared" si="220"/>
        <v>0.60088422381641926</v>
      </c>
      <c r="Z1199" s="65"/>
    </row>
    <row r="1200" spans="1:38" ht="137.25" customHeight="1" x14ac:dyDescent="0.25">
      <c r="A1200" s="66">
        <v>4</v>
      </c>
      <c r="B1200" s="67" t="s">
        <v>37</v>
      </c>
      <c r="C1200" s="126"/>
      <c r="D1200" s="128"/>
      <c r="E1200" s="68">
        <v>41</v>
      </c>
      <c r="F1200" s="69">
        <v>2641544.02</v>
      </c>
      <c r="G1200" s="70">
        <v>35</v>
      </c>
      <c r="H1200" s="71">
        <v>2168400.4</v>
      </c>
      <c r="I1200" s="70">
        <v>13</v>
      </c>
      <c r="J1200" s="72">
        <v>632900</v>
      </c>
      <c r="K1200" s="55">
        <f t="shared" si="216"/>
        <v>48</v>
      </c>
      <c r="L1200" s="56">
        <f t="shared" si="216"/>
        <v>2801300.4</v>
      </c>
      <c r="M1200" s="73">
        <v>0</v>
      </c>
      <c r="N1200" s="74">
        <v>0</v>
      </c>
      <c r="O1200" s="73">
        <v>0</v>
      </c>
      <c r="P1200" s="74">
        <v>0</v>
      </c>
      <c r="Q1200" s="75">
        <v>35</v>
      </c>
      <c r="R1200" s="76">
        <v>1798057.31</v>
      </c>
      <c r="S1200" s="75">
        <v>12</v>
      </c>
      <c r="T1200" s="76">
        <v>544562.65</v>
      </c>
      <c r="U1200" s="55">
        <f t="shared" si="217"/>
        <v>47</v>
      </c>
      <c r="V1200" s="61">
        <f t="shared" si="217"/>
        <v>2342619.96</v>
      </c>
      <c r="W1200" s="62">
        <f t="shared" si="218"/>
        <v>0.82920908426322004</v>
      </c>
      <c r="X1200" s="63">
        <f t="shared" si="219"/>
        <v>0.86042447464054361</v>
      </c>
      <c r="Y1200" s="64">
        <f t="shared" si="220"/>
        <v>0.83626160193315935</v>
      </c>
      <c r="Z1200" s="65"/>
    </row>
    <row r="1201" spans="1:26" ht="171.75" customHeight="1" x14ac:dyDescent="0.25">
      <c r="A1201" s="66">
        <v>5</v>
      </c>
      <c r="B1201" s="67" t="s">
        <v>63</v>
      </c>
      <c r="C1201" s="126"/>
      <c r="D1201" s="128"/>
      <c r="E1201" s="68">
        <v>51</v>
      </c>
      <c r="F1201" s="69">
        <v>3472329.51</v>
      </c>
      <c r="G1201" s="70">
        <v>20</v>
      </c>
      <c r="H1201" s="71">
        <v>954608.27</v>
      </c>
      <c r="I1201" s="70">
        <v>46</v>
      </c>
      <c r="J1201" s="72">
        <v>1294791.29</v>
      </c>
      <c r="K1201" s="55">
        <f t="shared" si="216"/>
        <v>66</v>
      </c>
      <c r="L1201" s="56">
        <f t="shared" si="216"/>
        <v>2249399.56</v>
      </c>
      <c r="M1201" s="73">
        <v>0</v>
      </c>
      <c r="N1201" s="74">
        <v>0</v>
      </c>
      <c r="O1201" s="73">
        <v>0</v>
      </c>
      <c r="P1201" s="74">
        <v>0</v>
      </c>
      <c r="Q1201" s="75">
        <v>19</v>
      </c>
      <c r="R1201" s="76">
        <v>878732.59</v>
      </c>
      <c r="S1201" s="75">
        <v>44</v>
      </c>
      <c r="T1201" s="76">
        <v>1165426.4099999999</v>
      </c>
      <c r="U1201" s="55">
        <f t="shared" si="217"/>
        <v>63</v>
      </c>
      <c r="V1201" s="61">
        <f t="shared" si="217"/>
        <v>2044159</v>
      </c>
      <c r="W1201" s="62">
        <f t="shared" si="218"/>
        <v>0.92051642293021407</v>
      </c>
      <c r="X1201" s="63">
        <f t="shared" si="219"/>
        <v>0.90008823738689181</v>
      </c>
      <c r="Y1201" s="64">
        <f t="shared" si="220"/>
        <v>0.90875762419016382</v>
      </c>
      <c r="Z1201" s="65"/>
    </row>
    <row r="1202" spans="1:26" ht="116.25" customHeight="1" x14ac:dyDescent="0.25">
      <c r="A1202" s="66">
        <v>6</v>
      </c>
      <c r="B1202" s="67" t="s">
        <v>26</v>
      </c>
      <c r="C1202" s="126"/>
      <c r="D1202" s="128"/>
      <c r="E1202" s="68">
        <v>185</v>
      </c>
      <c r="F1202" s="69">
        <v>10196342.779999999</v>
      </c>
      <c r="G1202" s="70">
        <v>111</v>
      </c>
      <c r="H1202" s="71">
        <v>5673973.6100000003</v>
      </c>
      <c r="I1202" s="70">
        <v>46</v>
      </c>
      <c r="J1202" s="72">
        <v>6564580</v>
      </c>
      <c r="K1202" s="55">
        <f t="shared" si="216"/>
        <v>157</v>
      </c>
      <c r="L1202" s="56">
        <f t="shared" si="216"/>
        <v>12238553.609999999</v>
      </c>
      <c r="M1202" s="73">
        <v>0</v>
      </c>
      <c r="N1202" s="74">
        <v>0</v>
      </c>
      <c r="O1202" s="73">
        <v>6</v>
      </c>
      <c r="P1202" s="74">
        <v>1850834.67</v>
      </c>
      <c r="Q1202" s="75">
        <v>107</v>
      </c>
      <c r="R1202" s="76">
        <v>5105067.07</v>
      </c>
      <c r="S1202" s="75">
        <v>32</v>
      </c>
      <c r="T1202" s="76">
        <v>1232283.99</v>
      </c>
      <c r="U1202" s="55">
        <f t="shared" si="217"/>
        <v>139</v>
      </c>
      <c r="V1202" s="61">
        <f t="shared" si="217"/>
        <v>6337351.0600000005</v>
      </c>
      <c r="W1202" s="62">
        <f t="shared" si="218"/>
        <v>0.89973401726836721</v>
      </c>
      <c r="X1202" s="63">
        <f t="shared" si="219"/>
        <v>0.46965969795478157</v>
      </c>
      <c r="Y1202" s="64">
        <f t="shared" si="220"/>
        <v>0.66904848325455024</v>
      </c>
      <c r="Z1202" s="65"/>
    </row>
    <row r="1203" spans="1:26" ht="65.25" customHeight="1" x14ac:dyDescent="0.25">
      <c r="A1203" s="66">
        <v>7</v>
      </c>
      <c r="B1203" s="67" t="s">
        <v>46</v>
      </c>
      <c r="C1203" s="126"/>
      <c r="D1203" s="128"/>
      <c r="E1203" s="68">
        <v>0</v>
      </c>
      <c r="F1203" s="69">
        <v>0</v>
      </c>
      <c r="G1203" s="70">
        <v>0</v>
      </c>
      <c r="H1203" s="71">
        <v>0</v>
      </c>
      <c r="I1203" s="70">
        <v>3</v>
      </c>
      <c r="J1203" s="72">
        <v>215000</v>
      </c>
      <c r="K1203" s="55">
        <f t="shared" si="216"/>
        <v>3</v>
      </c>
      <c r="L1203" s="56">
        <f t="shared" si="216"/>
        <v>215000</v>
      </c>
      <c r="M1203" s="73">
        <v>0</v>
      </c>
      <c r="N1203" s="74">
        <v>0</v>
      </c>
      <c r="O1203" s="73">
        <v>0</v>
      </c>
      <c r="P1203" s="74">
        <v>0</v>
      </c>
      <c r="Q1203" s="75">
        <v>0</v>
      </c>
      <c r="R1203" s="76">
        <v>0</v>
      </c>
      <c r="S1203" s="75">
        <v>0</v>
      </c>
      <c r="T1203" s="76">
        <v>0</v>
      </c>
      <c r="U1203" s="55">
        <f t="shared" si="217"/>
        <v>0</v>
      </c>
      <c r="V1203" s="61">
        <f t="shared" si="217"/>
        <v>0</v>
      </c>
      <c r="W1203" s="62">
        <f t="shared" si="218"/>
        <v>0</v>
      </c>
      <c r="X1203" s="63">
        <f t="shared" si="219"/>
        <v>0</v>
      </c>
      <c r="Y1203" s="64">
        <f t="shared" si="220"/>
        <v>0</v>
      </c>
      <c r="Z1203" s="65"/>
    </row>
    <row r="1204" spans="1:26" ht="59.25" customHeight="1" x14ac:dyDescent="0.25">
      <c r="A1204" s="66">
        <v>8</v>
      </c>
      <c r="B1204" s="67" t="s">
        <v>99</v>
      </c>
      <c r="C1204" s="126"/>
      <c r="D1204" s="128"/>
      <c r="E1204" s="68"/>
      <c r="F1204" s="69"/>
      <c r="G1204" s="70"/>
      <c r="H1204" s="71"/>
      <c r="I1204" s="70">
        <v>109</v>
      </c>
      <c r="J1204" s="72">
        <v>5928283.9800000004</v>
      </c>
      <c r="K1204" s="55">
        <f t="shared" si="216"/>
        <v>109</v>
      </c>
      <c r="L1204" s="56">
        <f t="shared" si="216"/>
        <v>5928283.9800000004</v>
      </c>
      <c r="M1204" s="73"/>
      <c r="N1204" s="74"/>
      <c r="O1204" s="73">
        <v>12</v>
      </c>
      <c r="P1204" s="74">
        <v>875593.54</v>
      </c>
      <c r="Q1204" s="75"/>
      <c r="R1204" s="76"/>
      <c r="S1204" s="75">
        <v>80</v>
      </c>
      <c r="T1204" s="76">
        <v>795228.28</v>
      </c>
      <c r="U1204" s="55">
        <f t="shared" si="217"/>
        <v>80</v>
      </c>
      <c r="V1204" s="61">
        <f t="shared" si="217"/>
        <v>795228.28</v>
      </c>
      <c r="W1204" s="62">
        <f t="shared" si="218"/>
        <v>0</v>
      </c>
      <c r="X1204" s="63">
        <f t="shared" si="219"/>
        <v>0.28183903227928697</v>
      </c>
      <c r="Y1204" s="64">
        <f t="shared" si="220"/>
        <v>0.28183903227928697</v>
      </c>
      <c r="Z1204" s="65"/>
    </row>
    <row r="1205" spans="1:26" ht="71.25" customHeight="1" x14ac:dyDescent="0.25">
      <c r="A1205" s="66">
        <v>9</v>
      </c>
      <c r="B1205" s="67" t="s">
        <v>29</v>
      </c>
      <c r="C1205" s="126"/>
      <c r="D1205" s="128"/>
      <c r="E1205" s="68">
        <v>41</v>
      </c>
      <c r="F1205" s="69">
        <v>2344560</v>
      </c>
      <c r="G1205" s="70">
        <v>32</v>
      </c>
      <c r="H1205" s="71">
        <v>1301503.01</v>
      </c>
      <c r="I1205" s="70">
        <v>22</v>
      </c>
      <c r="J1205" s="72">
        <v>881243.66</v>
      </c>
      <c r="K1205" s="55">
        <f t="shared" si="216"/>
        <v>54</v>
      </c>
      <c r="L1205" s="56">
        <f t="shared" si="216"/>
        <v>2182746.67</v>
      </c>
      <c r="M1205" s="73">
        <v>0</v>
      </c>
      <c r="N1205" s="74">
        <v>0</v>
      </c>
      <c r="O1205" s="73">
        <v>0</v>
      </c>
      <c r="P1205" s="74">
        <v>0</v>
      </c>
      <c r="Q1205" s="75">
        <v>32</v>
      </c>
      <c r="R1205" s="76">
        <v>1253669.25</v>
      </c>
      <c r="S1205" s="75">
        <v>19</v>
      </c>
      <c r="T1205" s="76">
        <v>673318.75</v>
      </c>
      <c r="U1205" s="55">
        <f t="shared" si="217"/>
        <v>51</v>
      </c>
      <c r="V1205" s="61">
        <f t="shared" si="217"/>
        <v>1926988</v>
      </c>
      <c r="W1205" s="62">
        <f t="shared" si="218"/>
        <v>0.96324729206734605</v>
      </c>
      <c r="X1205" s="63">
        <f t="shared" si="219"/>
        <v>0.76405514225203042</v>
      </c>
      <c r="Y1205" s="64">
        <f t="shared" si="220"/>
        <v>0.88282713999055151</v>
      </c>
      <c r="Z1205" s="65"/>
    </row>
    <row r="1206" spans="1:26" ht="92.25" customHeight="1" x14ac:dyDescent="0.25">
      <c r="A1206" s="66">
        <v>10</v>
      </c>
      <c r="B1206" s="67" t="s">
        <v>30</v>
      </c>
      <c r="C1206" s="126"/>
      <c r="D1206" s="128"/>
      <c r="E1206" s="68">
        <v>31</v>
      </c>
      <c r="F1206" s="69">
        <v>1776524.89</v>
      </c>
      <c r="G1206" s="70">
        <v>23</v>
      </c>
      <c r="H1206" s="71">
        <v>1088680.8999999999</v>
      </c>
      <c r="I1206" s="70">
        <v>19</v>
      </c>
      <c r="J1206" s="72">
        <v>1924538.03</v>
      </c>
      <c r="K1206" s="55">
        <f t="shared" si="216"/>
        <v>42</v>
      </c>
      <c r="L1206" s="56">
        <f t="shared" si="216"/>
        <v>3013218.9299999997</v>
      </c>
      <c r="M1206" s="73">
        <v>0</v>
      </c>
      <c r="N1206" s="74">
        <v>0</v>
      </c>
      <c r="O1206" s="73">
        <v>2</v>
      </c>
      <c r="P1206" s="74">
        <v>435744.9</v>
      </c>
      <c r="Q1206" s="75">
        <v>23</v>
      </c>
      <c r="R1206" s="76">
        <v>1027020.59</v>
      </c>
      <c r="S1206" s="75">
        <v>16</v>
      </c>
      <c r="T1206" s="76">
        <v>664550.09</v>
      </c>
      <c r="U1206" s="55">
        <f t="shared" si="217"/>
        <v>39</v>
      </c>
      <c r="V1206" s="61">
        <f t="shared" si="217"/>
        <v>1691570.68</v>
      </c>
      <c r="W1206" s="62">
        <f t="shared" si="218"/>
        <v>0.94336236632791115</v>
      </c>
      <c r="X1206" s="63">
        <f t="shared" si="219"/>
        <v>0.57171901664110003</v>
      </c>
      <c r="Y1206" s="64">
        <f t="shared" si="220"/>
        <v>0.70599436331033549</v>
      </c>
      <c r="Z1206" s="65"/>
    </row>
    <row r="1207" spans="1:26" ht="153.75" customHeight="1" x14ac:dyDescent="0.25">
      <c r="A1207" s="66">
        <v>11</v>
      </c>
      <c r="B1207" s="67" t="s">
        <v>31</v>
      </c>
      <c r="C1207" s="126"/>
      <c r="D1207" s="128"/>
      <c r="E1207" s="68">
        <v>69</v>
      </c>
      <c r="F1207" s="69">
        <v>2932582.39</v>
      </c>
      <c r="G1207" s="70">
        <v>42</v>
      </c>
      <c r="H1207" s="71">
        <v>1581729.72</v>
      </c>
      <c r="I1207" s="70">
        <v>10</v>
      </c>
      <c r="J1207" s="72">
        <v>560299</v>
      </c>
      <c r="K1207" s="55">
        <f t="shared" si="216"/>
        <v>52</v>
      </c>
      <c r="L1207" s="56">
        <f t="shared" si="216"/>
        <v>2142028.7199999997</v>
      </c>
      <c r="M1207" s="73">
        <v>0</v>
      </c>
      <c r="N1207" s="74">
        <v>0</v>
      </c>
      <c r="O1207" s="73">
        <v>0</v>
      </c>
      <c r="P1207" s="74">
        <v>0</v>
      </c>
      <c r="Q1207" s="75">
        <v>41</v>
      </c>
      <c r="R1207" s="76">
        <v>1398743.19</v>
      </c>
      <c r="S1207" s="75">
        <v>9</v>
      </c>
      <c r="T1207" s="76">
        <v>328926.65999999997</v>
      </c>
      <c r="U1207" s="55">
        <f t="shared" si="217"/>
        <v>50</v>
      </c>
      <c r="V1207" s="61">
        <f t="shared" si="217"/>
        <v>1727669.8499999999</v>
      </c>
      <c r="W1207" s="62">
        <f t="shared" si="218"/>
        <v>0.88431239061500344</v>
      </c>
      <c r="X1207" s="63">
        <f t="shared" si="219"/>
        <v>0.58705558996178819</v>
      </c>
      <c r="Y1207" s="64">
        <f t="shared" si="220"/>
        <v>0.80655774307265127</v>
      </c>
      <c r="Z1207" s="65"/>
    </row>
    <row r="1208" spans="1:26" ht="87" customHeight="1" x14ac:dyDescent="0.25">
      <c r="A1208" s="66">
        <v>12</v>
      </c>
      <c r="B1208" s="67" t="s">
        <v>40</v>
      </c>
      <c r="C1208" s="126"/>
      <c r="D1208" s="128"/>
      <c r="E1208" s="68">
        <v>15</v>
      </c>
      <c r="F1208" s="69">
        <v>1336743.57</v>
      </c>
      <c r="G1208" s="70">
        <v>9</v>
      </c>
      <c r="H1208" s="71">
        <v>1070817.1599999999</v>
      </c>
      <c r="I1208" s="70">
        <v>6</v>
      </c>
      <c r="J1208" s="72">
        <v>454209.63</v>
      </c>
      <c r="K1208" s="55">
        <f t="shared" si="216"/>
        <v>15</v>
      </c>
      <c r="L1208" s="56">
        <f t="shared" si="216"/>
        <v>1525026.79</v>
      </c>
      <c r="M1208" s="73">
        <v>0</v>
      </c>
      <c r="N1208" s="74">
        <v>0</v>
      </c>
      <c r="O1208" s="73">
        <v>1</v>
      </c>
      <c r="P1208" s="74">
        <v>137308.04999999999</v>
      </c>
      <c r="Q1208" s="75">
        <v>9</v>
      </c>
      <c r="R1208" s="76">
        <v>895203.35</v>
      </c>
      <c r="S1208" s="75">
        <v>5</v>
      </c>
      <c r="T1208" s="76">
        <v>149910.93</v>
      </c>
      <c r="U1208" s="55">
        <f t="shared" si="217"/>
        <v>14</v>
      </c>
      <c r="V1208" s="61">
        <f t="shared" si="217"/>
        <v>1045114.28</v>
      </c>
      <c r="W1208" s="62">
        <f t="shared" si="218"/>
        <v>0.83600019073284182</v>
      </c>
      <c r="X1208" s="63">
        <f t="shared" si="219"/>
        <v>0.63234894425289923</v>
      </c>
      <c r="Y1208" s="64">
        <f t="shared" si="220"/>
        <v>0.77534528426218663</v>
      </c>
      <c r="Z1208" s="65"/>
    </row>
    <row r="1209" spans="1:26" ht="62.25" customHeight="1" thickBot="1" x14ac:dyDescent="0.3">
      <c r="A1209" s="77">
        <v>13</v>
      </c>
      <c r="B1209" s="78" t="s">
        <v>32</v>
      </c>
      <c r="C1209" s="127"/>
      <c r="D1209" s="129"/>
      <c r="E1209" s="79">
        <v>93</v>
      </c>
      <c r="F1209" s="80">
        <v>4142142.77</v>
      </c>
      <c r="G1209" s="81">
        <v>50</v>
      </c>
      <c r="H1209" s="82">
        <v>2048616.33</v>
      </c>
      <c r="I1209" s="81">
        <v>20</v>
      </c>
      <c r="J1209" s="83">
        <v>1642552.53</v>
      </c>
      <c r="K1209" s="84">
        <f t="shared" si="216"/>
        <v>70</v>
      </c>
      <c r="L1209" s="85">
        <f t="shared" si="216"/>
        <v>3691168.8600000003</v>
      </c>
      <c r="M1209" s="86">
        <v>0</v>
      </c>
      <c r="N1209" s="87">
        <v>0</v>
      </c>
      <c r="O1209" s="86">
        <v>3</v>
      </c>
      <c r="P1209" s="87">
        <v>506305.45</v>
      </c>
      <c r="Q1209" s="88">
        <v>50</v>
      </c>
      <c r="R1209" s="89">
        <v>1919015.73</v>
      </c>
      <c r="S1209" s="88">
        <v>16</v>
      </c>
      <c r="T1209" s="89">
        <v>387757.78</v>
      </c>
      <c r="U1209" s="55">
        <f t="shared" si="217"/>
        <v>66</v>
      </c>
      <c r="V1209" s="61">
        <f t="shared" si="217"/>
        <v>2306773.5099999998</v>
      </c>
      <c r="W1209" s="62">
        <f t="shared" si="218"/>
        <v>0.93673749540012696</v>
      </c>
      <c r="X1209" s="63">
        <f t="shared" si="219"/>
        <v>0.5443133255531255</v>
      </c>
      <c r="Y1209" s="64">
        <f t="shared" si="220"/>
        <v>0.76211061230073329</v>
      </c>
      <c r="Z1209" s="65"/>
    </row>
    <row r="1210" spans="1:26" ht="29.25" customHeight="1" thickBot="1" x14ac:dyDescent="0.3">
      <c r="A1210" s="164" t="s">
        <v>100</v>
      </c>
      <c r="B1210" s="165"/>
      <c r="C1210" s="90">
        <f>C1197</f>
        <v>40381367.399999999</v>
      </c>
      <c r="D1210" s="90">
        <f>D1197</f>
        <v>18065458.539999992</v>
      </c>
      <c r="E1210" s="91">
        <f>SUM(E1197:E1209)</f>
        <v>527</v>
      </c>
      <c r="F1210" s="92">
        <f>SUM(F1197:F1209)</f>
        <v>28862757.43</v>
      </c>
      <c r="G1210" s="91">
        <f>SUM(G1197:G1209)</f>
        <v>323</v>
      </c>
      <c r="H1210" s="92">
        <f>SUM(H1197:H1209)</f>
        <v>15908316.900000002</v>
      </c>
      <c r="I1210" s="91">
        <f t="shared" ref="I1210:V1210" si="221">SUM(I1197:I1209)</f>
        <v>367</v>
      </c>
      <c r="J1210" s="92">
        <f t="shared" si="221"/>
        <v>24473050.5</v>
      </c>
      <c r="K1210" s="91">
        <f t="shared" si="221"/>
        <v>690</v>
      </c>
      <c r="L1210" s="92">
        <f t="shared" si="221"/>
        <v>40381367.399999999</v>
      </c>
      <c r="M1210" s="91">
        <f t="shared" si="221"/>
        <v>0</v>
      </c>
      <c r="N1210" s="93">
        <f t="shared" si="221"/>
        <v>0</v>
      </c>
      <c r="O1210" s="94">
        <f t="shared" si="221"/>
        <v>30</v>
      </c>
      <c r="P1210" s="95">
        <f t="shared" si="221"/>
        <v>4364561.9999999991</v>
      </c>
      <c r="Q1210" s="94">
        <f t="shared" si="221"/>
        <v>317</v>
      </c>
      <c r="R1210" s="96">
        <f t="shared" si="221"/>
        <v>14295496.58</v>
      </c>
      <c r="S1210" s="94">
        <f t="shared" si="221"/>
        <v>295</v>
      </c>
      <c r="T1210" s="96">
        <f t="shared" si="221"/>
        <v>8020412.2800000003</v>
      </c>
      <c r="U1210" s="94">
        <f t="shared" si="221"/>
        <v>612</v>
      </c>
      <c r="V1210" s="96">
        <f t="shared" si="221"/>
        <v>22315908.860000007</v>
      </c>
      <c r="W1210" s="97">
        <f>IFERROR(R1210/H1210,0)</f>
        <v>0.89861779029559052</v>
      </c>
      <c r="X1210" s="98">
        <f t="shared" si="219"/>
        <v>0.50606581635583192</v>
      </c>
      <c r="Y1210" s="98">
        <f t="shared" si="220"/>
        <v>0.66071241708372674</v>
      </c>
    </row>
    <row r="1211" spans="1:26" ht="29.25" customHeight="1" thickBot="1" x14ac:dyDescent="0.45">
      <c r="A1211" s="99"/>
      <c r="B1211" s="99"/>
      <c r="C1211" s="100"/>
      <c r="D1211" s="100"/>
      <c r="E1211" s="101"/>
      <c r="F1211" s="100"/>
      <c r="G1211" s="101"/>
      <c r="H1211" s="102"/>
      <c r="I1211" s="103"/>
      <c r="J1211" s="102"/>
      <c r="K1211" s="104"/>
      <c r="L1211" s="102"/>
      <c r="M1211" s="103"/>
      <c r="N1211" s="102"/>
      <c r="O1211" s="103"/>
      <c r="P1211" s="102"/>
      <c r="Q1211" s="103"/>
      <c r="R1211" s="102"/>
      <c r="S1211" s="103"/>
      <c r="T1211" s="105" t="s">
        <v>101</v>
      </c>
      <c r="U1211" s="106">
        <v>4.1475999999999997</v>
      </c>
      <c r="V1211" s="107">
        <f>V1210/U1211</f>
        <v>5380439.0153341712</v>
      </c>
      <c r="W1211" s="108"/>
      <c r="X1211" s="108"/>
      <c r="Y1211" s="109"/>
    </row>
    <row r="1212" spans="1:26" ht="15.75" thickTop="1" x14ac:dyDescent="0.25">
      <c r="A1212" s="166" t="s">
        <v>102</v>
      </c>
      <c r="B1212" s="167"/>
      <c r="C1212" s="167"/>
      <c r="D1212" s="167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8"/>
      <c r="P1212" s="115"/>
      <c r="U1212" s="20"/>
    </row>
    <row r="1213" spans="1:26" ht="18.75" x14ac:dyDescent="0.3">
      <c r="A1213" s="169"/>
      <c r="B1213" s="170"/>
      <c r="C1213" s="170"/>
      <c r="D1213" s="170"/>
      <c r="E1213" s="170"/>
      <c r="F1213" s="170"/>
      <c r="G1213" s="170"/>
      <c r="H1213" s="170"/>
      <c r="I1213" s="170"/>
      <c r="J1213" s="170"/>
      <c r="K1213" s="170"/>
      <c r="L1213" s="170"/>
      <c r="M1213" s="170"/>
      <c r="N1213" s="170"/>
      <c r="O1213" s="171"/>
      <c r="P1213" s="115"/>
      <c r="T1213" s="110"/>
      <c r="U1213" s="20"/>
    </row>
    <row r="1214" spans="1:26" ht="15.75" x14ac:dyDescent="0.25">
      <c r="A1214" s="169"/>
      <c r="B1214" s="170"/>
      <c r="C1214" s="170"/>
      <c r="D1214" s="170"/>
      <c r="E1214" s="170"/>
      <c r="F1214" s="170"/>
      <c r="G1214" s="170"/>
      <c r="H1214" s="170"/>
      <c r="I1214" s="170"/>
      <c r="J1214" s="170"/>
      <c r="K1214" s="170"/>
      <c r="L1214" s="170"/>
      <c r="M1214" s="170"/>
      <c r="N1214" s="170"/>
      <c r="O1214" s="171"/>
      <c r="P1214" s="115"/>
      <c r="S1214" s="111"/>
      <c r="T1214" s="112"/>
      <c r="U1214" s="20"/>
    </row>
    <row r="1215" spans="1:26" ht="15.75" x14ac:dyDescent="0.25">
      <c r="A1215" s="169"/>
      <c r="B1215" s="170"/>
      <c r="C1215" s="170"/>
      <c r="D1215" s="170"/>
      <c r="E1215" s="170"/>
      <c r="F1215" s="170"/>
      <c r="G1215" s="170"/>
      <c r="H1215" s="170"/>
      <c r="I1215" s="170"/>
      <c r="J1215" s="170"/>
      <c r="K1215" s="170"/>
      <c r="L1215" s="170"/>
      <c r="M1215" s="170"/>
      <c r="N1215" s="170"/>
      <c r="O1215" s="171"/>
      <c r="P1215" s="115"/>
      <c r="S1215" s="111"/>
      <c r="T1215" s="113"/>
      <c r="U1215" s="20"/>
    </row>
    <row r="1216" spans="1:26" ht="15.75" x14ac:dyDescent="0.25">
      <c r="A1216" s="169"/>
      <c r="B1216" s="170"/>
      <c r="C1216" s="170"/>
      <c r="D1216" s="170"/>
      <c r="E1216" s="170"/>
      <c r="F1216" s="170"/>
      <c r="G1216" s="170"/>
      <c r="H1216" s="170"/>
      <c r="I1216" s="170"/>
      <c r="J1216" s="170"/>
      <c r="K1216" s="170"/>
      <c r="L1216" s="170"/>
      <c r="M1216" s="170"/>
      <c r="N1216" s="170"/>
      <c r="O1216" s="171"/>
      <c r="P1216" s="115"/>
      <c r="S1216" s="111"/>
      <c r="T1216" s="113"/>
      <c r="U1216" s="20"/>
    </row>
    <row r="1217" spans="1:21" ht="15.75" x14ac:dyDescent="0.25">
      <c r="A1217" s="169"/>
      <c r="B1217" s="170"/>
      <c r="C1217" s="170"/>
      <c r="D1217" s="170"/>
      <c r="E1217" s="170"/>
      <c r="F1217" s="170"/>
      <c r="G1217" s="170"/>
      <c r="H1217" s="170"/>
      <c r="I1217" s="170"/>
      <c r="J1217" s="170"/>
      <c r="K1217" s="170"/>
      <c r="L1217" s="170"/>
      <c r="M1217" s="170"/>
      <c r="N1217" s="170"/>
      <c r="O1217" s="171"/>
      <c r="P1217" s="115"/>
      <c r="S1217" s="111"/>
      <c r="T1217" s="113"/>
      <c r="U1217" s="20"/>
    </row>
    <row r="1218" spans="1:21" ht="15.75" x14ac:dyDescent="0.25">
      <c r="A1218" s="169"/>
      <c r="B1218" s="170"/>
      <c r="C1218" s="170"/>
      <c r="D1218" s="170"/>
      <c r="E1218" s="170"/>
      <c r="F1218" s="170"/>
      <c r="G1218" s="170"/>
      <c r="H1218" s="170"/>
      <c r="I1218" s="170"/>
      <c r="J1218" s="170"/>
      <c r="K1218" s="170"/>
      <c r="L1218" s="170"/>
      <c r="M1218" s="170"/>
      <c r="N1218" s="170"/>
      <c r="O1218" s="171"/>
      <c r="P1218" s="115"/>
      <c r="S1218" s="111"/>
      <c r="T1218" s="114"/>
      <c r="U1218" s="20"/>
    </row>
    <row r="1219" spans="1:21" x14ac:dyDescent="0.25">
      <c r="A1219" s="169"/>
      <c r="B1219" s="170"/>
      <c r="C1219" s="170"/>
      <c r="D1219" s="170"/>
      <c r="E1219" s="170"/>
      <c r="F1219" s="170"/>
      <c r="G1219" s="170"/>
      <c r="H1219" s="170"/>
      <c r="I1219" s="170"/>
      <c r="J1219" s="170"/>
      <c r="K1219" s="170"/>
      <c r="L1219" s="170"/>
      <c r="M1219" s="170"/>
      <c r="N1219" s="170"/>
      <c r="O1219" s="171"/>
      <c r="P1219" s="115"/>
      <c r="U1219" s="20"/>
    </row>
    <row r="1220" spans="1:21" ht="15.75" thickBot="1" x14ac:dyDescent="0.3">
      <c r="A1220" s="172"/>
      <c r="B1220" s="173"/>
      <c r="C1220" s="173"/>
      <c r="D1220" s="173"/>
      <c r="E1220" s="173"/>
      <c r="F1220" s="173"/>
      <c r="G1220" s="173"/>
      <c r="H1220" s="173"/>
      <c r="I1220" s="173"/>
      <c r="J1220" s="173"/>
      <c r="K1220" s="173"/>
      <c r="L1220" s="173"/>
      <c r="M1220" s="173"/>
      <c r="N1220" s="173"/>
      <c r="O1220" s="174"/>
      <c r="P1220" s="115"/>
      <c r="U1220" s="20"/>
    </row>
    <row r="1221" spans="1:21" ht="15.75" thickTop="1" x14ac:dyDescent="0.25">
      <c r="K1221" s="20"/>
      <c r="U1221" s="20"/>
    </row>
  </sheetData>
  <mergeCells count="1073">
    <mergeCell ref="A1210:B1210"/>
    <mergeCell ref="A1212:O1220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W1128:W1129"/>
    <mergeCell ref="X1128:X1129"/>
    <mergeCell ref="Y1128:Y1129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W1062:W1063"/>
    <mergeCell ref="X1062:X1063"/>
    <mergeCell ref="Y1062:Y1063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W996:W997"/>
    <mergeCell ref="X996:X997"/>
    <mergeCell ref="Y996:Y997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W930:W931"/>
    <mergeCell ref="X930:X931"/>
    <mergeCell ref="Y930:Y931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W864:W865"/>
    <mergeCell ref="X864:X865"/>
    <mergeCell ref="Y864:Y865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W798:W799"/>
    <mergeCell ref="X798:X799"/>
    <mergeCell ref="Y798:Y799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W732:W733"/>
    <mergeCell ref="X732:X733"/>
    <mergeCell ref="Y732:Y733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W666:W667"/>
    <mergeCell ref="X666:X667"/>
    <mergeCell ref="Y666:Y667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W600:W601"/>
    <mergeCell ref="X600:X601"/>
    <mergeCell ref="Y600:Y601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W534:W535"/>
    <mergeCell ref="X534:X535"/>
    <mergeCell ref="Y534:Y535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W468:W469"/>
    <mergeCell ref="X468:X469"/>
    <mergeCell ref="Y468:Y469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W402:W403"/>
    <mergeCell ref="X402:X403"/>
    <mergeCell ref="Y402:Y403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W336:W337"/>
    <mergeCell ref="X336:X337"/>
    <mergeCell ref="Y336:Y337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W270:W271"/>
    <mergeCell ref="X270:X271"/>
    <mergeCell ref="Y270:Y271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W204:W205"/>
    <mergeCell ref="X204:X205"/>
    <mergeCell ref="Y204:Y205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W138:W139"/>
    <mergeCell ref="X138:X139"/>
    <mergeCell ref="Y138:Y139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W72:W73"/>
    <mergeCell ref="X72:X73"/>
    <mergeCell ref="Y72:Y73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61"/>
  <sheetViews>
    <sheetView topLeftCell="V9" workbookViewId="0">
      <selection activeCell="V223" sqref="V223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6" customWidth="1"/>
    <col min="9" max="9" width="20.7109375" customWidth="1"/>
    <col min="10" max="10" width="16" customWidth="1"/>
    <col min="11" max="11" width="20.5703125" customWidth="1"/>
    <col min="12" max="12" width="20.85546875" customWidth="1"/>
    <col min="13" max="13" width="20.140625" customWidth="1"/>
    <col min="14" max="19" width="19.42578125" customWidth="1"/>
    <col min="20" max="20" width="20.42578125" customWidth="1"/>
    <col min="21" max="22" width="19.42578125" customWidth="1"/>
    <col min="23" max="23" width="23.42578125" customWidth="1"/>
    <col min="24" max="24" width="78.28515625" customWidth="1"/>
    <col min="25" max="25" width="9.140625" customWidth="1"/>
  </cols>
  <sheetData>
    <row r="1" spans="1:34" ht="31.5" customHeight="1" x14ac:dyDescent="0.25">
      <c r="A1" s="1"/>
      <c r="B1" s="1"/>
      <c r="C1" s="2"/>
      <c r="D1" s="2"/>
      <c r="E1" s="2"/>
      <c r="F1" s="177" t="s">
        <v>0</v>
      </c>
      <c r="G1" s="178"/>
      <c r="H1" s="179" t="s">
        <v>1</v>
      </c>
      <c r="I1" s="180"/>
      <c r="J1" s="180"/>
      <c r="K1" s="181"/>
      <c r="L1" s="182" t="s">
        <v>2</v>
      </c>
      <c r="M1" s="183"/>
      <c r="N1" s="184" t="s">
        <v>3</v>
      </c>
      <c r="O1" s="185"/>
      <c r="P1" s="185"/>
      <c r="Q1" s="186"/>
      <c r="R1" s="187" t="s">
        <v>4</v>
      </c>
      <c r="S1" s="188"/>
      <c r="T1" s="188"/>
      <c r="U1" s="189"/>
      <c r="V1" s="175" t="s">
        <v>2</v>
      </c>
      <c r="W1" s="176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6</v>
      </c>
      <c r="C3" s="16" t="s">
        <v>26</v>
      </c>
      <c r="D3" s="16">
        <v>1</v>
      </c>
      <c r="E3" s="16" t="s">
        <v>27</v>
      </c>
      <c r="F3" s="16">
        <v>7</v>
      </c>
      <c r="G3" s="16">
        <v>287921.28000000003</v>
      </c>
      <c r="H3" s="16">
        <v>5</v>
      </c>
      <c r="I3" s="16">
        <v>260186.28</v>
      </c>
      <c r="J3" s="16">
        <v>4</v>
      </c>
      <c r="K3" s="16">
        <v>82000</v>
      </c>
      <c r="L3" s="16">
        <v>9</v>
      </c>
      <c r="M3" s="16">
        <v>342186.28</v>
      </c>
      <c r="N3" s="16">
        <v>0</v>
      </c>
      <c r="O3" s="16">
        <v>0</v>
      </c>
      <c r="P3" s="16">
        <v>0</v>
      </c>
      <c r="Q3" s="16">
        <v>0</v>
      </c>
      <c r="R3" s="16">
        <v>5</v>
      </c>
      <c r="S3" s="16">
        <v>255348.59</v>
      </c>
      <c r="T3" s="16">
        <v>4</v>
      </c>
      <c r="U3" s="16">
        <v>68762.939999999988</v>
      </c>
      <c r="V3" s="16">
        <v>9</v>
      </c>
      <c r="W3" s="16">
        <v>324111.53000000003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2</v>
      </c>
      <c r="B4" s="16">
        <v>8</v>
      </c>
      <c r="C4" s="16" t="s">
        <v>28</v>
      </c>
      <c r="D4" s="16">
        <v>1</v>
      </c>
      <c r="E4" s="16" t="s">
        <v>27</v>
      </c>
      <c r="F4" s="16">
        <v>0</v>
      </c>
      <c r="G4" s="16">
        <v>0</v>
      </c>
      <c r="H4" s="16">
        <v>0</v>
      </c>
      <c r="I4" s="16">
        <v>0</v>
      </c>
      <c r="J4" s="16">
        <v>4</v>
      </c>
      <c r="K4" s="16">
        <v>60000</v>
      </c>
      <c r="L4" s="16">
        <v>4</v>
      </c>
      <c r="M4" s="16">
        <v>60000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4</v>
      </c>
      <c r="U4" s="16">
        <v>54573</v>
      </c>
      <c r="V4" s="16">
        <v>4</v>
      </c>
      <c r="W4" s="16">
        <v>54573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A5" s="16">
        <v>3</v>
      </c>
      <c r="B5" s="16">
        <v>9</v>
      </c>
      <c r="C5" s="16" t="s">
        <v>29</v>
      </c>
      <c r="D5" s="16">
        <v>1</v>
      </c>
      <c r="E5" s="16" t="s">
        <v>27</v>
      </c>
      <c r="F5" s="16">
        <v>1</v>
      </c>
      <c r="G5" s="16">
        <v>26229.75</v>
      </c>
      <c r="H5" s="16">
        <v>1</v>
      </c>
      <c r="I5" s="16">
        <v>26229.75</v>
      </c>
      <c r="J5" s="16">
        <v>0</v>
      </c>
      <c r="K5" s="16">
        <v>0</v>
      </c>
      <c r="L5" s="16">
        <v>1</v>
      </c>
      <c r="M5" s="16">
        <v>26229.75</v>
      </c>
      <c r="N5" s="16">
        <v>0</v>
      </c>
      <c r="O5" s="16">
        <v>0</v>
      </c>
      <c r="P5" s="16">
        <v>0</v>
      </c>
      <c r="Q5" s="16">
        <v>0</v>
      </c>
      <c r="R5" s="16">
        <v>1</v>
      </c>
      <c r="S5" s="16">
        <v>22511.5</v>
      </c>
      <c r="T5" s="16">
        <v>0</v>
      </c>
      <c r="U5" s="16">
        <v>0</v>
      </c>
      <c r="V5" s="16">
        <v>1</v>
      </c>
      <c r="W5" s="16">
        <v>22511.5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4</v>
      </c>
      <c r="B6" s="16">
        <v>10</v>
      </c>
      <c r="C6" s="16" t="s">
        <v>30</v>
      </c>
      <c r="D6" s="16">
        <v>1</v>
      </c>
      <c r="E6" s="16" t="s">
        <v>27</v>
      </c>
      <c r="F6" s="16">
        <v>0</v>
      </c>
      <c r="G6" s="16">
        <v>0</v>
      </c>
      <c r="H6" s="16">
        <v>0</v>
      </c>
      <c r="I6" s="16">
        <v>0</v>
      </c>
      <c r="J6" s="16">
        <v>4</v>
      </c>
      <c r="K6" s="16">
        <v>100000</v>
      </c>
      <c r="L6" s="16">
        <v>4</v>
      </c>
      <c r="M6" s="16">
        <v>100000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4</v>
      </c>
      <c r="U6" s="16">
        <v>94475.5</v>
      </c>
      <c r="V6" s="16">
        <v>4</v>
      </c>
      <c r="W6" s="16">
        <v>94475.5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5</v>
      </c>
      <c r="B7" s="16">
        <v>11</v>
      </c>
      <c r="C7" s="16" t="s">
        <v>31</v>
      </c>
      <c r="D7" s="16">
        <v>1</v>
      </c>
      <c r="E7" s="16" t="s">
        <v>27</v>
      </c>
      <c r="F7" s="16">
        <v>3</v>
      </c>
      <c r="G7" s="16">
        <v>59175</v>
      </c>
      <c r="H7" s="16">
        <v>1</v>
      </c>
      <c r="I7" s="16">
        <v>15000</v>
      </c>
      <c r="J7" s="16">
        <v>0</v>
      </c>
      <c r="K7" s="16">
        <v>0</v>
      </c>
      <c r="L7" s="16">
        <v>1</v>
      </c>
      <c r="M7" s="16">
        <v>15000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16">
        <v>15000</v>
      </c>
      <c r="T7" s="16">
        <v>0</v>
      </c>
      <c r="U7" s="16">
        <v>0</v>
      </c>
      <c r="V7" s="16">
        <v>1</v>
      </c>
      <c r="W7" s="16">
        <v>15000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6</v>
      </c>
      <c r="B8" s="16">
        <v>13</v>
      </c>
      <c r="C8" s="16" t="s">
        <v>32</v>
      </c>
      <c r="D8" s="16">
        <v>1</v>
      </c>
      <c r="E8" s="16" t="s">
        <v>27</v>
      </c>
      <c r="F8" s="16">
        <v>4</v>
      </c>
      <c r="G8" s="16">
        <v>72573.62</v>
      </c>
      <c r="H8" s="16">
        <v>1</v>
      </c>
      <c r="I8" s="16">
        <v>18980.62</v>
      </c>
      <c r="J8" s="16">
        <v>0</v>
      </c>
      <c r="K8" s="16">
        <v>0</v>
      </c>
      <c r="L8" s="16">
        <v>1</v>
      </c>
      <c r="M8" s="16">
        <v>18980.62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18910.580000000002</v>
      </c>
      <c r="T8" s="16">
        <v>0</v>
      </c>
      <c r="U8" s="16">
        <v>0</v>
      </c>
      <c r="V8" s="16">
        <v>1</v>
      </c>
      <c r="W8" s="16">
        <v>18910.580000000002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 t="s">
        <v>33</v>
      </c>
    </row>
    <row r="9" spans="1:34" x14ac:dyDescent="0.25">
      <c r="A9" s="16">
        <v>8</v>
      </c>
      <c r="B9" s="16">
        <v>3</v>
      </c>
      <c r="C9" s="16" t="s">
        <v>35</v>
      </c>
      <c r="D9" s="16">
        <v>2</v>
      </c>
      <c r="E9" s="16" t="s">
        <v>36</v>
      </c>
      <c r="F9" s="16">
        <v>0</v>
      </c>
      <c r="G9" s="16">
        <v>0</v>
      </c>
      <c r="H9" s="16">
        <v>0</v>
      </c>
      <c r="I9" s="16">
        <v>0</v>
      </c>
      <c r="J9" s="16">
        <v>1</v>
      </c>
      <c r="K9" s="16">
        <v>88400</v>
      </c>
      <c r="L9" s="16">
        <v>1</v>
      </c>
      <c r="M9" s="16">
        <v>88400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1</v>
      </c>
      <c r="U9" s="16">
        <v>87910.41</v>
      </c>
      <c r="V9" s="16">
        <v>1</v>
      </c>
      <c r="W9" s="16">
        <v>87910.41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9</v>
      </c>
      <c r="B10" s="16">
        <v>4</v>
      </c>
      <c r="C10" s="16" t="s">
        <v>37</v>
      </c>
      <c r="D10" s="16">
        <v>2</v>
      </c>
      <c r="E10" s="16" t="s">
        <v>36</v>
      </c>
      <c r="F10" s="16">
        <v>2</v>
      </c>
      <c r="G10" s="16">
        <v>37818.199999999997</v>
      </c>
      <c r="H10" s="16">
        <v>2</v>
      </c>
      <c r="I10" s="16">
        <v>37818.199999999997</v>
      </c>
      <c r="J10" s="16">
        <v>2</v>
      </c>
      <c r="K10" s="16">
        <v>117900</v>
      </c>
      <c r="L10" s="16">
        <v>4</v>
      </c>
      <c r="M10" s="16">
        <v>155718.20000000001</v>
      </c>
      <c r="N10" s="16">
        <v>0</v>
      </c>
      <c r="O10" s="16">
        <v>0</v>
      </c>
      <c r="P10" s="16">
        <v>0</v>
      </c>
      <c r="Q10" s="16">
        <v>0</v>
      </c>
      <c r="R10" s="16">
        <v>2</v>
      </c>
      <c r="S10" s="16">
        <v>37276.199999999997</v>
      </c>
      <c r="T10" s="16">
        <v>2</v>
      </c>
      <c r="U10" s="16">
        <v>116345</v>
      </c>
      <c r="V10" s="16">
        <v>4</v>
      </c>
      <c r="W10" s="16">
        <v>153621.20000000001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10</v>
      </c>
      <c r="B11" s="16">
        <v>6</v>
      </c>
      <c r="C11" s="16" t="s">
        <v>26</v>
      </c>
      <c r="D11" s="16">
        <v>2</v>
      </c>
      <c r="E11" s="16" t="s">
        <v>36</v>
      </c>
      <c r="F11" s="16">
        <v>6</v>
      </c>
      <c r="G11" s="16">
        <v>179308.11</v>
      </c>
      <c r="H11" s="16">
        <v>6</v>
      </c>
      <c r="I11" s="16">
        <v>179308.11</v>
      </c>
      <c r="J11" s="16">
        <v>0</v>
      </c>
      <c r="K11" s="16">
        <v>0</v>
      </c>
      <c r="L11" s="16">
        <v>6</v>
      </c>
      <c r="M11" s="16">
        <v>179308.11</v>
      </c>
      <c r="N11" s="16">
        <v>0</v>
      </c>
      <c r="O11" s="16">
        <v>0</v>
      </c>
      <c r="P11" s="16">
        <v>0</v>
      </c>
      <c r="Q11" s="16">
        <v>0</v>
      </c>
      <c r="R11" s="16">
        <v>6</v>
      </c>
      <c r="S11" s="16">
        <v>174121.01</v>
      </c>
      <c r="T11" s="16">
        <v>0</v>
      </c>
      <c r="U11" s="16">
        <v>0</v>
      </c>
      <c r="V11" s="16">
        <v>6</v>
      </c>
      <c r="W11" s="16">
        <v>174121.01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11</v>
      </c>
      <c r="B12" s="16">
        <v>8</v>
      </c>
      <c r="C12" s="16" t="s">
        <v>28</v>
      </c>
      <c r="D12" s="16">
        <v>2</v>
      </c>
      <c r="E12" s="16" t="s">
        <v>36</v>
      </c>
      <c r="F12" s="16">
        <v>0</v>
      </c>
      <c r="G12" s="16">
        <v>0</v>
      </c>
      <c r="H12" s="16">
        <v>0</v>
      </c>
      <c r="I12" s="16">
        <v>0</v>
      </c>
      <c r="J12" s="16">
        <v>3</v>
      </c>
      <c r="K12" s="16">
        <v>70000</v>
      </c>
      <c r="L12" s="16">
        <v>3</v>
      </c>
      <c r="M12" s="16">
        <v>70000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3</v>
      </c>
      <c r="U12" s="16">
        <v>69262.75</v>
      </c>
      <c r="V12" s="16">
        <v>3</v>
      </c>
      <c r="W12" s="16">
        <v>69262.75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12</v>
      </c>
      <c r="B13" s="16">
        <v>9</v>
      </c>
      <c r="C13" s="16" t="s">
        <v>29</v>
      </c>
      <c r="D13" s="16">
        <v>2</v>
      </c>
      <c r="E13" s="16" t="s">
        <v>36</v>
      </c>
      <c r="F13" s="16">
        <v>1</v>
      </c>
      <c r="G13" s="16">
        <v>60368.28</v>
      </c>
      <c r="H13" s="16">
        <v>1</v>
      </c>
      <c r="I13" s="16">
        <v>60368.28</v>
      </c>
      <c r="J13" s="16">
        <v>2</v>
      </c>
      <c r="K13" s="16">
        <v>35450</v>
      </c>
      <c r="L13" s="16">
        <v>3</v>
      </c>
      <c r="M13" s="16">
        <v>95818.28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60353.56</v>
      </c>
      <c r="T13" s="16">
        <v>2</v>
      </c>
      <c r="U13" s="16">
        <v>32976.69</v>
      </c>
      <c r="V13" s="16">
        <v>3</v>
      </c>
      <c r="W13" s="16">
        <v>93330.25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s="16">
        <v>13</v>
      </c>
      <c r="B14" s="16">
        <v>10</v>
      </c>
      <c r="C14" s="16" t="s">
        <v>30</v>
      </c>
      <c r="D14" s="16">
        <v>2</v>
      </c>
      <c r="E14" s="16" t="s">
        <v>36</v>
      </c>
      <c r="F14" s="16">
        <v>1</v>
      </c>
      <c r="G14" s="16">
        <v>26678</v>
      </c>
      <c r="H14" s="16">
        <v>1</v>
      </c>
      <c r="I14" s="16">
        <v>26678</v>
      </c>
      <c r="J14" s="16">
        <v>1</v>
      </c>
      <c r="K14" s="16">
        <v>8500</v>
      </c>
      <c r="L14" s="16">
        <v>2</v>
      </c>
      <c r="M14" s="16">
        <v>35178</v>
      </c>
      <c r="N14" s="16">
        <v>0</v>
      </c>
      <c r="O14" s="16">
        <v>0</v>
      </c>
      <c r="P14" s="16">
        <v>0</v>
      </c>
      <c r="Q14" s="16">
        <v>0</v>
      </c>
      <c r="R14" s="16">
        <v>1</v>
      </c>
      <c r="S14" s="16">
        <v>26506</v>
      </c>
      <c r="T14" s="16">
        <v>1</v>
      </c>
      <c r="U14" s="16">
        <v>8500</v>
      </c>
      <c r="V14" s="16">
        <v>2</v>
      </c>
      <c r="W14" s="16">
        <v>35006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x14ac:dyDescent="0.25">
      <c r="A15" s="16">
        <v>14</v>
      </c>
      <c r="B15" s="16">
        <v>11</v>
      </c>
      <c r="C15" s="16" t="s">
        <v>31</v>
      </c>
      <c r="D15" s="16">
        <v>2</v>
      </c>
      <c r="E15" s="16" t="s">
        <v>36</v>
      </c>
      <c r="F15" s="16">
        <v>2</v>
      </c>
      <c r="G15" s="16">
        <v>44235.49</v>
      </c>
      <c r="H15" s="16">
        <v>1</v>
      </c>
      <c r="I15" s="16">
        <v>37199.99</v>
      </c>
      <c r="J15" s="16">
        <v>0</v>
      </c>
      <c r="K15" s="16">
        <v>0</v>
      </c>
      <c r="L15" s="16">
        <v>1</v>
      </c>
      <c r="M15" s="16">
        <v>37199.99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6">
        <v>37199.99</v>
      </c>
      <c r="T15" s="16">
        <v>0</v>
      </c>
      <c r="U15" s="16">
        <v>0</v>
      </c>
      <c r="V15" s="16">
        <v>1</v>
      </c>
      <c r="W15" s="16">
        <v>37199.99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15</v>
      </c>
      <c r="B16" s="16">
        <v>13</v>
      </c>
      <c r="C16" s="16" t="s">
        <v>32</v>
      </c>
      <c r="D16" s="16">
        <v>2</v>
      </c>
      <c r="E16" s="16" t="s">
        <v>36</v>
      </c>
      <c r="F16" s="16">
        <v>3</v>
      </c>
      <c r="G16" s="16">
        <v>61127.54</v>
      </c>
      <c r="H16" s="16">
        <v>0</v>
      </c>
      <c r="I16" s="16">
        <v>0</v>
      </c>
      <c r="J16" s="16">
        <v>1</v>
      </c>
      <c r="K16" s="16">
        <v>20000</v>
      </c>
      <c r="L16" s="16">
        <v>1</v>
      </c>
      <c r="M16" s="16">
        <v>20000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20000</v>
      </c>
      <c r="V16" s="16">
        <v>1</v>
      </c>
      <c r="W16" s="16">
        <v>20000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21</v>
      </c>
      <c r="B17" s="16">
        <v>4</v>
      </c>
      <c r="C17" s="16" t="s">
        <v>37</v>
      </c>
      <c r="D17" s="16">
        <v>4</v>
      </c>
      <c r="E17" s="16" t="s">
        <v>39</v>
      </c>
      <c r="F17" s="16">
        <v>2</v>
      </c>
      <c r="G17" s="16">
        <v>100000</v>
      </c>
      <c r="H17" s="16">
        <v>2</v>
      </c>
      <c r="I17" s="16">
        <v>96350</v>
      </c>
      <c r="J17" s="16">
        <v>1</v>
      </c>
      <c r="K17" s="16">
        <v>20000</v>
      </c>
      <c r="L17" s="16">
        <v>3</v>
      </c>
      <c r="M17" s="16">
        <v>116350</v>
      </c>
      <c r="N17" s="16">
        <v>0</v>
      </c>
      <c r="O17" s="16">
        <v>0</v>
      </c>
      <c r="P17" s="16">
        <v>0</v>
      </c>
      <c r="Q17" s="16">
        <v>0</v>
      </c>
      <c r="R17" s="16">
        <v>2</v>
      </c>
      <c r="S17" s="16">
        <v>96350</v>
      </c>
      <c r="T17" s="16">
        <v>1</v>
      </c>
      <c r="U17" s="16">
        <v>20000</v>
      </c>
      <c r="V17" s="16">
        <v>3</v>
      </c>
      <c r="W17" s="16">
        <v>116350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22</v>
      </c>
      <c r="B18" s="16">
        <v>6</v>
      </c>
      <c r="C18" s="16" t="s">
        <v>26</v>
      </c>
      <c r="D18" s="16">
        <v>4</v>
      </c>
      <c r="E18" s="16" t="s">
        <v>39</v>
      </c>
      <c r="F18" s="16">
        <v>10</v>
      </c>
      <c r="G18" s="16">
        <v>254726.33</v>
      </c>
      <c r="H18" s="16">
        <v>6</v>
      </c>
      <c r="I18" s="16">
        <v>132036.32999999999</v>
      </c>
      <c r="J18" s="16">
        <v>6</v>
      </c>
      <c r="K18" s="16">
        <v>160000</v>
      </c>
      <c r="L18" s="16">
        <v>12</v>
      </c>
      <c r="M18" s="16">
        <v>292036.33</v>
      </c>
      <c r="N18" s="16">
        <v>0</v>
      </c>
      <c r="O18" s="16">
        <v>0</v>
      </c>
      <c r="P18" s="16">
        <v>0</v>
      </c>
      <c r="Q18" s="16">
        <v>0</v>
      </c>
      <c r="R18" s="16">
        <v>5</v>
      </c>
      <c r="S18" s="16">
        <v>82855.38</v>
      </c>
      <c r="T18" s="16">
        <v>5</v>
      </c>
      <c r="U18" s="16">
        <v>129914.98</v>
      </c>
      <c r="V18" s="16">
        <v>10</v>
      </c>
      <c r="W18" s="16">
        <v>212770.36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23</v>
      </c>
      <c r="B19" s="16">
        <v>8</v>
      </c>
      <c r="C19" s="16" t="s">
        <v>28</v>
      </c>
      <c r="D19" s="16">
        <v>4</v>
      </c>
      <c r="E19" s="16" t="s">
        <v>39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60000</v>
      </c>
      <c r="L19" s="16">
        <v>5</v>
      </c>
      <c r="M19" s="16">
        <v>60000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4</v>
      </c>
      <c r="U19" s="16">
        <v>55031.05</v>
      </c>
      <c r="V19" s="16">
        <v>4</v>
      </c>
      <c r="W19" s="16">
        <v>55031.05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24</v>
      </c>
      <c r="B20" s="16">
        <v>9</v>
      </c>
      <c r="C20" s="16" t="s">
        <v>29</v>
      </c>
      <c r="D20" s="16">
        <v>4</v>
      </c>
      <c r="E20" s="16" t="s">
        <v>39</v>
      </c>
      <c r="F20" s="16">
        <v>9</v>
      </c>
      <c r="G20" s="16">
        <v>151004.26999999999</v>
      </c>
      <c r="H20" s="16">
        <v>8</v>
      </c>
      <c r="I20" s="16">
        <v>135532.87</v>
      </c>
      <c r="J20" s="16">
        <v>5</v>
      </c>
      <c r="K20" s="16">
        <v>100000</v>
      </c>
      <c r="L20" s="16">
        <v>13</v>
      </c>
      <c r="M20" s="16">
        <v>235532.87</v>
      </c>
      <c r="N20" s="16">
        <v>0</v>
      </c>
      <c r="O20" s="16">
        <v>0</v>
      </c>
      <c r="P20" s="16">
        <v>0</v>
      </c>
      <c r="Q20" s="16">
        <v>0</v>
      </c>
      <c r="R20" s="16">
        <v>8</v>
      </c>
      <c r="S20" s="16">
        <v>133965.53</v>
      </c>
      <c r="T20" s="16">
        <v>5</v>
      </c>
      <c r="U20" s="16">
        <v>96933.08</v>
      </c>
      <c r="V20" s="16">
        <v>13</v>
      </c>
      <c r="W20" s="16">
        <v>230898.61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5">
      <c r="A21" s="16">
        <v>25</v>
      </c>
      <c r="B21" s="16">
        <v>10</v>
      </c>
      <c r="C21" s="16" t="s">
        <v>30</v>
      </c>
      <c r="D21" s="16">
        <v>4</v>
      </c>
      <c r="E21" s="16" t="s">
        <v>39</v>
      </c>
      <c r="F21" s="16">
        <v>2</v>
      </c>
      <c r="G21" s="16">
        <v>18898.400000000001</v>
      </c>
      <c r="H21" s="16">
        <v>2</v>
      </c>
      <c r="I21" s="16">
        <v>18898.400000000001</v>
      </c>
      <c r="J21" s="16">
        <v>1</v>
      </c>
      <c r="K21" s="16">
        <v>10000</v>
      </c>
      <c r="L21" s="16">
        <v>3</v>
      </c>
      <c r="M21" s="16">
        <v>28898.400000000001</v>
      </c>
      <c r="N21" s="16">
        <v>0</v>
      </c>
      <c r="O21" s="16">
        <v>0</v>
      </c>
      <c r="P21" s="16">
        <v>0</v>
      </c>
      <c r="Q21" s="16">
        <v>0</v>
      </c>
      <c r="R21" s="16">
        <v>2</v>
      </c>
      <c r="S21" s="16">
        <v>18349.77</v>
      </c>
      <c r="T21" s="16">
        <v>1</v>
      </c>
      <c r="U21" s="16">
        <v>9978.5</v>
      </c>
      <c r="V21" s="16">
        <v>3</v>
      </c>
      <c r="W21" s="16">
        <v>28328.27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26</v>
      </c>
      <c r="B22" s="16">
        <v>11</v>
      </c>
      <c r="C22" s="16" t="s">
        <v>31</v>
      </c>
      <c r="D22" s="16">
        <v>4</v>
      </c>
      <c r="E22" s="16" t="s">
        <v>39</v>
      </c>
      <c r="F22" s="16">
        <v>2</v>
      </c>
      <c r="G22" s="16">
        <v>47000</v>
      </c>
      <c r="H22" s="16">
        <v>1</v>
      </c>
      <c r="I22" s="16">
        <v>22000</v>
      </c>
      <c r="J22" s="16">
        <v>1</v>
      </c>
      <c r="K22" s="16">
        <v>10000</v>
      </c>
      <c r="L22" s="16">
        <v>2</v>
      </c>
      <c r="M22" s="16">
        <v>32000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21762.5</v>
      </c>
      <c r="T22" s="16">
        <v>1</v>
      </c>
      <c r="U22" s="16">
        <v>10000</v>
      </c>
      <c r="V22" s="16">
        <v>2</v>
      </c>
      <c r="W22" s="16">
        <v>31762.5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27</v>
      </c>
      <c r="B23" s="16">
        <v>12</v>
      </c>
      <c r="C23" s="16" t="s">
        <v>40</v>
      </c>
      <c r="D23" s="16">
        <v>4</v>
      </c>
      <c r="E23" s="16" t="s">
        <v>39</v>
      </c>
      <c r="F23" s="16">
        <v>1</v>
      </c>
      <c r="G23" s="16">
        <v>22651</v>
      </c>
      <c r="H23" s="16">
        <v>0</v>
      </c>
      <c r="I23" s="16">
        <v>0</v>
      </c>
      <c r="J23" s="16">
        <v>1</v>
      </c>
      <c r="K23" s="16">
        <v>2000</v>
      </c>
      <c r="L23" s="16">
        <v>1</v>
      </c>
      <c r="M23" s="16">
        <v>2000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1980.3</v>
      </c>
      <c r="V23" s="16">
        <v>1</v>
      </c>
      <c r="W23" s="16">
        <v>1980.3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28</v>
      </c>
      <c r="B24" s="16">
        <v>13</v>
      </c>
      <c r="C24" s="16" t="s">
        <v>32</v>
      </c>
      <c r="D24" s="16">
        <v>4</v>
      </c>
      <c r="E24" s="16" t="s">
        <v>39</v>
      </c>
      <c r="F24" s="16">
        <v>3</v>
      </c>
      <c r="G24" s="16">
        <v>27421.17</v>
      </c>
      <c r="H24" s="16">
        <v>3</v>
      </c>
      <c r="I24" s="16">
        <v>27421.17</v>
      </c>
      <c r="J24" s="16">
        <v>1</v>
      </c>
      <c r="K24" s="16">
        <v>18000</v>
      </c>
      <c r="L24" s="16">
        <v>4</v>
      </c>
      <c r="M24" s="16">
        <v>45421.17</v>
      </c>
      <c r="N24" s="16">
        <v>0</v>
      </c>
      <c r="O24" s="16">
        <v>0</v>
      </c>
      <c r="P24" s="16">
        <v>0</v>
      </c>
      <c r="Q24" s="16">
        <v>0</v>
      </c>
      <c r="R24" s="16">
        <v>3</v>
      </c>
      <c r="S24" s="16">
        <v>25491.469999999998</v>
      </c>
      <c r="T24" s="16">
        <v>1</v>
      </c>
      <c r="U24" s="16">
        <v>17736.599999999999</v>
      </c>
      <c r="V24" s="16">
        <v>4</v>
      </c>
      <c r="W24" s="16">
        <v>43228.07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5">
      <c r="A25" s="16">
        <v>29</v>
      </c>
      <c r="B25" s="16">
        <v>4</v>
      </c>
      <c r="C25" s="16" t="s">
        <v>37</v>
      </c>
      <c r="D25" s="16">
        <v>5</v>
      </c>
      <c r="E25" s="16" t="s">
        <v>41</v>
      </c>
      <c r="F25" s="16">
        <v>1</v>
      </c>
      <c r="G25" s="16">
        <v>39004</v>
      </c>
      <c r="H25" s="16">
        <v>1</v>
      </c>
      <c r="I25" s="16">
        <v>39004</v>
      </c>
      <c r="J25" s="16">
        <v>1</v>
      </c>
      <c r="K25" s="16">
        <v>25000</v>
      </c>
      <c r="L25" s="16">
        <v>2</v>
      </c>
      <c r="M25" s="16">
        <v>64004</v>
      </c>
      <c r="N25" s="16">
        <v>0</v>
      </c>
      <c r="O25" s="16">
        <v>0</v>
      </c>
      <c r="P25" s="16">
        <v>0</v>
      </c>
      <c r="Q25" s="16">
        <v>0</v>
      </c>
      <c r="R25" s="16">
        <v>1</v>
      </c>
      <c r="S25" s="16">
        <v>39004</v>
      </c>
      <c r="T25" s="16">
        <v>1</v>
      </c>
      <c r="U25" s="16">
        <v>16820</v>
      </c>
      <c r="V25" s="16">
        <v>2</v>
      </c>
      <c r="W25" s="16">
        <v>55824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30</v>
      </c>
      <c r="B26" s="16">
        <v>6</v>
      </c>
      <c r="C26" s="16" t="s">
        <v>26</v>
      </c>
      <c r="D26" s="16">
        <v>5</v>
      </c>
      <c r="E26" s="16" t="s">
        <v>41</v>
      </c>
      <c r="F26" s="16">
        <v>8</v>
      </c>
      <c r="G26" s="16">
        <v>384417.61</v>
      </c>
      <c r="H26" s="16">
        <v>6</v>
      </c>
      <c r="I26" s="16">
        <v>296583.67</v>
      </c>
      <c r="J26" s="16">
        <v>1</v>
      </c>
      <c r="K26" s="16">
        <v>40000</v>
      </c>
      <c r="L26" s="16">
        <v>7</v>
      </c>
      <c r="M26" s="16">
        <v>336583.67</v>
      </c>
      <c r="N26" s="16">
        <v>0</v>
      </c>
      <c r="O26" s="16">
        <v>0</v>
      </c>
      <c r="P26" s="16">
        <v>0</v>
      </c>
      <c r="Q26" s="16">
        <v>0</v>
      </c>
      <c r="R26" s="16">
        <v>5</v>
      </c>
      <c r="S26" s="16">
        <v>265694.3</v>
      </c>
      <c r="T26" s="16">
        <v>1</v>
      </c>
      <c r="U26" s="16">
        <v>30000</v>
      </c>
      <c r="V26" s="16">
        <v>6</v>
      </c>
      <c r="W26" s="16">
        <v>295694.3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31</v>
      </c>
      <c r="B27" s="16">
        <v>8</v>
      </c>
      <c r="C27" s="16" t="s">
        <v>28</v>
      </c>
      <c r="D27" s="16">
        <v>5</v>
      </c>
      <c r="E27" s="16" t="s">
        <v>41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70000</v>
      </c>
      <c r="L27" s="16">
        <v>6</v>
      </c>
      <c r="M27" s="16">
        <v>70000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6</v>
      </c>
      <c r="U27" s="16">
        <v>56435.040000000001</v>
      </c>
      <c r="V27" s="16">
        <v>6</v>
      </c>
      <c r="W27" s="16">
        <v>56435.040000000001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32</v>
      </c>
      <c r="B28" s="16">
        <v>9</v>
      </c>
      <c r="C28" s="16" t="s">
        <v>29</v>
      </c>
      <c r="D28" s="16">
        <v>5</v>
      </c>
      <c r="E28" s="16" t="s">
        <v>41</v>
      </c>
      <c r="F28" s="16">
        <v>5</v>
      </c>
      <c r="G28" s="16">
        <v>346758.23</v>
      </c>
      <c r="H28" s="16">
        <v>3</v>
      </c>
      <c r="I28" s="16">
        <v>157097.17000000001</v>
      </c>
      <c r="J28" s="16">
        <v>0</v>
      </c>
      <c r="K28" s="16">
        <v>0</v>
      </c>
      <c r="L28" s="16">
        <v>3</v>
      </c>
      <c r="M28" s="16">
        <v>157097.17000000001</v>
      </c>
      <c r="N28" s="16">
        <v>0</v>
      </c>
      <c r="O28" s="16">
        <v>0</v>
      </c>
      <c r="P28" s="16">
        <v>0</v>
      </c>
      <c r="Q28" s="16">
        <v>0</v>
      </c>
      <c r="R28" s="16">
        <v>3</v>
      </c>
      <c r="S28" s="16">
        <v>155248.79999999999</v>
      </c>
      <c r="T28" s="16">
        <v>0</v>
      </c>
      <c r="U28" s="16">
        <v>0</v>
      </c>
      <c r="V28" s="16">
        <v>3</v>
      </c>
      <c r="W28" s="16">
        <v>155248.79999999999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5">
      <c r="A29" s="16">
        <v>33</v>
      </c>
      <c r="B29" s="16">
        <v>11</v>
      </c>
      <c r="C29" s="16" t="s">
        <v>31</v>
      </c>
      <c r="D29" s="16">
        <v>5</v>
      </c>
      <c r="E29" s="16" t="s">
        <v>41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50000</v>
      </c>
      <c r="L29" s="16">
        <v>1</v>
      </c>
      <c r="M29" s="16">
        <v>50000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1</v>
      </c>
      <c r="U29" s="16">
        <v>53000</v>
      </c>
      <c r="V29" s="16">
        <v>1</v>
      </c>
      <c r="W29" s="16">
        <v>53000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409.5" x14ac:dyDescent="0.25">
      <c r="A30" s="16">
        <v>34</v>
      </c>
      <c r="B30" s="16">
        <v>13</v>
      </c>
      <c r="C30" s="16" t="s">
        <v>32</v>
      </c>
      <c r="D30" s="16">
        <v>5</v>
      </c>
      <c r="E30" s="16" t="s">
        <v>41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100000</v>
      </c>
      <c r="L30" s="16">
        <v>2</v>
      </c>
      <c r="M30" s="16">
        <v>100000</v>
      </c>
      <c r="N30" s="16">
        <v>0</v>
      </c>
      <c r="O30" s="16">
        <v>0</v>
      </c>
      <c r="P30" s="16">
        <v>1</v>
      </c>
      <c r="Q30" s="16">
        <v>13655.5</v>
      </c>
      <c r="R30" s="16">
        <v>0</v>
      </c>
      <c r="S30" s="16">
        <v>0</v>
      </c>
      <c r="T30" s="16">
        <v>1</v>
      </c>
      <c r="U30" s="16">
        <v>34896</v>
      </c>
      <c r="V30" s="16">
        <v>1</v>
      </c>
      <c r="W30" s="16">
        <v>34896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 t="s">
        <v>42</v>
      </c>
    </row>
    <row r="31" spans="1:34" x14ac:dyDescent="0.25">
      <c r="A31" s="16">
        <v>35</v>
      </c>
      <c r="B31" s="16">
        <v>4</v>
      </c>
      <c r="C31" s="16" t="s">
        <v>37</v>
      </c>
      <c r="D31" s="16">
        <v>7</v>
      </c>
      <c r="E31" s="16" t="s">
        <v>43</v>
      </c>
      <c r="F31" s="16">
        <v>1</v>
      </c>
      <c r="G31" s="16">
        <v>58300</v>
      </c>
      <c r="H31" s="16">
        <v>1</v>
      </c>
      <c r="I31" s="16">
        <v>58300</v>
      </c>
      <c r="J31" s="16">
        <v>0</v>
      </c>
      <c r="K31" s="16">
        <v>0</v>
      </c>
      <c r="L31" s="16">
        <v>1</v>
      </c>
      <c r="M31" s="16">
        <v>58300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6">
        <v>58300</v>
      </c>
      <c r="T31" s="16">
        <v>0</v>
      </c>
      <c r="U31" s="16">
        <v>0</v>
      </c>
      <c r="V31" s="16">
        <v>1</v>
      </c>
      <c r="W31" s="16">
        <v>58300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36</v>
      </c>
      <c r="B32" s="16">
        <v>6</v>
      </c>
      <c r="C32" s="16" t="s">
        <v>26</v>
      </c>
      <c r="D32" s="16">
        <v>7</v>
      </c>
      <c r="E32" s="16" t="s">
        <v>43</v>
      </c>
      <c r="F32" s="16">
        <v>14</v>
      </c>
      <c r="G32" s="16">
        <v>460576.8</v>
      </c>
      <c r="H32" s="16">
        <v>12</v>
      </c>
      <c r="I32" s="16">
        <v>317144.8</v>
      </c>
      <c r="J32" s="16">
        <v>1</v>
      </c>
      <c r="K32" s="16">
        <v>17850</v>
      </c>
      <c r="L32" s="16">
        <v>13</v>
      </c>
      <c r="M32" s="16">
        <v>334994.8</v>
      </c>
      <c r="N32" s="16">
        <v>0</v>
      </c>
      <c r="O32" s="16">
        <v>0</v>
      </c>
      <c r="P32" s="16">
        <v>0</v>
      </c>
      <c r="Q32" s="16">
        <v>0</v>
      </c>
      <c r="R32" s="16">
        <v>12</v>
      </c>
      <c r="S32" s="16">
        <v>308577.02</v>
      </c>
      <c r="T32" s="16">
        <v>1</v>
      </c>
      <c r="U32" s="16">
        <v>17850</v>
      </c>
      <c r="V32" s="16">
        <v>13</v>
      </c>
      <c r="W32" s="16">
        <v>326427.02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37</v>
      </c>
      <c r="B33" s="16">
        <v>8</v>
      </c>
      <c r="C33" s="16" t="s">
        <v>28</v>
      </c>
      <c r="D33" s="16">
        <v>7</v>
      </c>
      <c r="E33" s="16" t="s">
        <v>43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89989.71</v>
      </c>
      <c r="L33" s="16">
        <v>3</v>
      </c>
      <c r="M33" s="16">
        <v>89989.71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3</v>
      </c>
      <c r="U33" s="16">
        <v>89527.71</v>
      </c>
      <c r="V33" s="16">
        <v>3</v>
      </c>
      <c r="W33" s="16">
        <v>89527.71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38</v>
      </c>
      <c r="B34" s="16">
        <v>9</v>
      </c>
      <c r="C34" s="16" t="s">
        <v>29</v>
      </c>
      <c r="D34" s="16">
        <v>7</v>
      </c>
      <c r="E34" s="16" t="s">
        <v>43</v>
      </c>
      <c r="F34" s="16">
        <v>1</v>
      </c>
      <c r="G34" s="16">
        <v>25118.080000000002</v>
      </c>
      <c r="H34" s="16">
        <v>1</v>
      </c>
      <c r="I34" s="16">
        <v>25118.080000000002</v>
      </c>
      <c r="J34" s="16">
        <v>3</v>
      </c>
      <c r="K34" s="16">
        <v>195420.66</v>
      </c>
      <c r="L34" s="16">
        <v>4</v>
      </c>
      <c r="M34" s="16">
        <v>220538.74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25026.2</v>
      </c>
      <c r="T34" s="16">
        <v>3</v>
      </c>
      <c r="U34" s="16">
        <v>71411.05</v>
      </c>
      <c r="V34" s="16">
        <v>4</v>
      </c>
      <c r="W34" s="16">
        <v>96437.25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39</v>
      </c>
      <c r="B35" s="16">
        <v>10</v>
      </c>
      <c r="C35" s="16" t="s">
        <v>30</v>
      </c>
      <c r="D35" s="16">
        <v>7</v>
      </c>
      <c r="E35" s="16" t="s">
        <v>43</v>
      </c>
      <c r="F35" s="16">
        <v>6</v>
      </c>
      <c r="G35" s="16">
        <v>193181.25</v>
      </c>
      <c r="H35" s="16">
        <v>5</v>
      </c>
      <c r="I35" s="16">
        <v>101481.25</v>
      </c>
      <c r="J35" s="16">
        <v>3</v>
      </c>
      <c r="K35" s="16">
        <v>119999.03999999999</v>
      </c>
      <c r="L35" s="16">
        <v>8</v>
      </c>
      <c r="M35" s="16">
        <v>221480.29</v>
      </c>
      <c r="N35" s="16">
        <v>0</v>
      </c>
      <c r="O35" s="16">
        <v>0</v>
      </c>
      <c r="P35" s="16">
        <v>0</v>
      </c>
      <c r="Q35" s="16">
        <v>0</v>
      </c>
      <c r="R35" s="16">
        <v>5</v>
      </c>
      <c r="S35" s="16">
        <v>97615.8</v>
      </c>
      <c r="T35" s="16">
        <v>3</v>
      </c>
      <c r="U35" s="16">
        <v>116771.22</v>
      </c>
      <c r="V35" s="16">
        <v>8</v>
      </c>
      <c r="W35" s="16">
        <v>214387.02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40</v>
      </c>
      <c r="B36" s="16">
        <v>11</v>
      </c>
      <c r="C36" s="16" t="s">
        <v>31</v>
      </c>
      <c r="D36" s="16">
        <v>7</v>
      </c>
      <c r="E36" s="16" t="s">
        <v>43</v>
      </c>
      <c r="F36" s="16">
        <v>16</v>
      </c>
      <c r="G36" s="16">
        <v>313211.03999999998</v>
      </c>
      <c r="H36" s="16">
        <v>9</v>
      </c>
      <c r="I36" s="16">
        <v>176850.26</v>
      </c>
      <c r="J36" s="16">
        <v>2</v>
      </c>
      <c r="K36" s="16">
        <v>35800</v>
      </c>
      <c r="L36" s="16">
        <v>11</v>
      </c>
      <c r="M36" s="16">
        <v>212650.26</v>
      </c>
      <c r="N36" s="16">
        <v>0</v>
      </c>
      <c r="O36" s="16">
        <v>0</v>
      </c>
      <c r="P36" s="16">
        <v>0</v>
      </c>
      <c r="Q36" s="16">
        <v>0</v>
      </c>
      <c r="R36" s="16">
        <v>9</v>
      </c>
      <c r="S36" s="16">
        <v>173371.7</v>
      </c>
      <c r="T36" s="16">
        <v>2</v>
      </c>
      <c r="U36" s="16">
        <v>34469</v>
      </c>
      <c r="V36" s="16">
        <v>11</v>
      </c>
      <c r="W36" s="16">
        <v>207840.7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41</v>
      </c>
      <c r="B37" s="16">
        <v>12</v>
      </c>
      <c r="C37" s="16" t="s">
        <v>40</v>
      </c>
      <c r="D37" s="16">
        <v>7</v>
      </c>
      <c r="E37" s="16" t="s">
        <v>43</v>
      </c>
      <c r="F37" s="16">
        <v>1</v>
      </c>
      <c r="G37" s="16">
        <v>8912.02</v>
      </c>
      <c r="H37" s="16">
        <v>1</v>
      </c>
      <c r="I37" s="16">
        <v>8912.02</v>
      </c>
      <c r="J37" s="16">
        <v>2</v>
      </c>
      <c r="K37" s="16">
        <v>112684.63</v>
      </c>
      <c r="L37" s="16">
        <v>3</v>
      </c>
      <c r="M37" s="16">
        <v>121596.65</v>
      </c>
      <c r="N37" s="16">
        <v>0</v>
      </c>
      <c r="O37" s="16">
        <v>0</v>
      </c>
      <c r="P37" s="16">
        <v>0</v>
      </c>
      <c r="Q37" s="16">
        <v>0</v>
      </c>
      <c r="R37" s="16">
        <v>1</v>
      </c>
      <c r="S37" s="16">
        <v>8728.4</v>
      </c>
      <c r="T37" s="16">
        <v>2</v>
      </c>
      <c r="U37" s="16">
        <v>112530.63</v>
      </c>
      <c r="V37" s="16">
        <v>3</v>
      </c>
      <c r="W37" s="16">
        <v>121259.03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42</v>
      </c>
      <c r="B38" s="16">
        <v>13</v>
      </c>
      <c r="C38" s="16" t="s">
        <v>32</v>
      </c>
      <c r="D38" s="16">
        <v>7</v>
      </c>
      <c r="E38" s="16" t="s">
        <v>43</v>
      </c>
      <c r="F38" s="16">
        <v>10</v>
      </c>
      <c r="G38" s="16">
        <v>219072.36</v>
      </c>
      <c r="H38" s="16">
        <v>7</v>
      </c>
      <c r="I38" s="16">
        <v>144683.65</v>
      </c>
      <c r="J38" s="16">
        <v>0</v>
      </c>
      <c r="K38" s="16">
        <v>0</v>
      </c>
      <c r="L38" s="16">
        <v>7</v>
      </c>
      <c r="M38" s="16">
        <v>144683.65</v>
      </c>
      <c r="N38" s="16">
        <v>0</v>
      </c>
      <c r="O38" s="16">
        <v>0</v>
      </c>
      <c r="P38" s="16">
        <v>0</v>
      </c>
      <c r="Q38" s="16">
        <v>0</v>
      </c>
      <c r="R38" s="16">
        <v>7</v>
      </c>
      <c r="S38" s="16">
        <v>135601.29</v>
      </c>
      <c r="T38" s="16">
        <v>0</v>
      </c>
      <c r="U38" s="16">
        <v>0</v>
      </c>
      <c r="V38" s="16">
        <v>7</v>
      </c>
      <c r="W38" s="16">
        <v>135601.29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A39" s="16">
        <v>43</v>
      </c>
      <c r="B39" s="16">
        <v>2</v>
      </c>
      <c r="C39" s="16" t="s">
        <v>44</v>
      </c>
      <c r="D39" s="16">
        <v>19</v>
      </c>
      <c r="E39" s="16" t="s">
        <v>45</v>
      </c>
      <c r="F39" s="16">
        <v>0</v>
      </c>
      <c r="G39" s="16">
        <v>0</v>
      </c>
      <c r="H39" s="16">
        <v>0</v>
      </c>
      <c r="I39" s="16">
        <v>0</v>
      </c>
      <c r="J39" s="16">
        <v>9</v>
      </c>
      <c r="K39" s="16">
        <v>1743966.55</v>
      </c>
      <c r="L39" s="16">
        <v>9</v>
      </c>
      <c r="M39" s="16">
        <v>1743966.55</v>
      </c>
      <c r="N39" s="16">
        <v>0</v>
      </c>
      <c r="O39" s="16">
        <v>0</v>
      </c>
      <c r="P39" s="16">
        <v>5</v>
      </c>
      <c r="Q39" s="16">
        <v>556235.43999999994</v>
      </c>
      <c r="R39" s="16">
        <v>0</v>
      </c>
      <c r="S39" s="16">
        <v>0</v>
      </c>
      <c r="T39" s="16">
        <v>2</v>
      </c>
      <c r="U39" s="16">
        <v>28959.599999999999</v>
      </c>
      <c r="V39" s="16">
        <v>2</v>
      </c>
      <c r="W39" s="16">
        <v>28959.599999999999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5">
      <c r="A40" s="16">
        <v>44</v>
      </c>
      <c r="B40" s="16">
        <v>3</v>
      </c>
      <c r="C40" s="16" t="s">
        <v>35</v>
      </c>
      <c r="D40" s="16">
        <v>19</v>
      </c>
      <c r="E40" s="16" t="s">
        <v>45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295000</v>
      </c>
      <c r="L40" s="16">
        <v>3</v>
      </c>
      <c r="M40" s="16">
        <v>295000</v>
      </c>
      <c r="N40" s="16">
        <v>0</v>
      </c>
      <c r="O40" s="16">
        <v>0</v>
      </c>
      <c r="P40" s="16">
        <v>1</v>
      </c>
      <c r="Q40" s="16">
        <v>2539.9499999999998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45</v>
      </c>
      <c r="B41" s="16">
        <v>4</v>
      </c>
      <c r="C41" s="16" t="s">
        <v>37</v>
      </c>
      <c r="D41" s="16">
        <v>19</v>
      </c>
      <c r="E41" s="16" t="s">
        <v>45</v>
      </c>
      <c r="F41" s="16">
        <v>6</v>
      </c>
      <c r="G41" s="16">
        <v>1500307.98</v>
      </c>
      <c r="H41" s="16">
        <v>4</v>
      </c>
      <c r="I41" s="16">
        <v>1136629.44</v>
      </c>
      <c r="J41" s="16">
        <v>0</v>
      </c>
      <c r="K41" s="16">
        <v>0</v>
      </c>
      <c r="L41" s="16">
        <v>4</v>
      </c>
      <c r="M41" s="16">
        <v>1136629.44</v>
      </c>
      <c r="N41" s="16">
        <v>0</v>
      </c>
      <c r="O41" s="16">
        <v>0</v>
      </c>
      <c r="P41" s="16">
        <v>0</v>
      </c>
      <c r="Q41" s="16">
        <v>0</v>
      </c>
      <c r="R41" s="16">
        <v>4</v>
      </c>
      <c r="S41" s="16">
        <v>789319.54</v>
      </c>
      <c r="T41" s="16">
        <v>0</v>
      </c>
      <c r="U41" s="16">
        <v>0</v>
      </c>
      <c r="V41" s="16">
        <v>4</v>
      </c>
      <c r="W41" s="16">
        <v>789319.54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46</v>
      </c>
      <c r="B42" s="16">
        <v>6</v>
      </c>
      <c r="C42" s="16" t="s">
        <v>26</v>
      </c>
      <c r="D42" s="16">
        <v>19</v>
      </c>
      <c r="E42" s="16" t="s">
        <v>45</v>
      </c>
      <c r="F42" s="16">
        <v>32</v>
      </c>
      <c r="G42" s="16">
        <v>3297679.4</v>
      </c>
      <c r="H42" s="16">
        <v>14</v>
      </c>
      <c r="I42" s="16">
        <v>1729712.01</v>
      </c>
      <c r="J42" s="16">
        <v>14</v>
      </c>
      <c r="K42" s="16">
        <v>5729861</v>
      </c>
      <c r="L42" s="16">
        <v>28</v>
      </c>
      <c r="M42" s="16">
        <v>7459573.0099999998</v>
      </c>
      <c r="N42" s="16">
        <v>0</v>
      </c>
      <c r="O42" s="16">
        <v>0</v>
      </c>
      <c r="P42" s="16">
        <v>6</v>
      </c>
      <c r="Q42" s="16">
        <v>1850834.67</v>
      </c>
      <c r="R42" s="16">
        <v>14</v>
      </c>
      <c r="S42" s="16">
        <v>1599598.17</v>
      </c>
      <c r="T42" s="16">
        <v>1</v>
      </c>
      <c r="U42" s="16">
        <v>449905.7</v>
      </c>
      <c r="V42" s="16">
        <v>15</v>
      </c>
      <c r="W42" s="16">
        <v>2049503.87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47</v>
      </c>
      <c r="B43" s="16">
        <v>7</v>
      </c>
      <c r="C43" s="16" t="s">
        <v>46</v>
      </c>
      <c r="D43" s="16">
        <v>19</v>
      </c>
      <c r="E43" s="16" t="s">
        <v>45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215000</v>
      </c>
      <c r="L43" s="16">
        <v>3</v>
      </c>
      <c r="M43" s="16">
        <v>215000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48</v>
      </c>
      <c r="B44" s="16">
        <v>8</v>
      </c>
      <c r="C44" s="16" t="s">
        <v>28</v>
      </c>
      <c r="D44" s="16">
        <v>19</v>
      </c>
      <c r="E44" s="16" t="s">
        <v>45</v>
      </c>
      <c r="F44" s="16">
        <v>0</v>
      </c>
      <c r="G44" s="16">
        <v>0</v>
      </c>
      <c r="H44" s="16">
        <v>0</v>
      </c>
      <c r="I44" s="16">
        <v>0</v>
      </c>
      <c r="J44" s="16">
        <v>19</v>
      </c>
      <c r="K44" s="16">
        <v>4096709.9</v>
      </c>
      <c r="L44" s="16">
        <v>19</v>
      </c>
      <c r="M44" s="16">
        <v>4096709.9</v>
      </c>
      <c r="N44" s="16">
        <v>0</v>
      </c>
      <c r="O44" s="16">
        <v>0</v>
      </c>
      <c r="P44" s="16">
        <v>11</v>
      </c>
      <c r="Q44" s="16">
        <v>871717.54</v>
      </c>
      <c r="R44" s="16">
        <v>0</v>
      </c>
      <c r="S44" s="16">
        <v>0</v>
      </c>
      <c r="T44" s="16">
        <v>1</v>
      </c>
      <c r="U44" s="16">
        <v>2508</v>
      </c>
      <c r="V44" s="16">
        <v>1</v>
      </c>
      <c r="W44" s="16">
        <v>2508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49</v>
      </c>
      <c r="B45" s="16">
        <v>9</v>
      </c>
      <c r="C45" s="16" t="s">
        <v>29</v>
      </c>
      <c r="D45" s="16">
        <v>19</v>
      </c>
      <c r="E45" s="16" t="s">
        <v>45</v>
      </c>
      <c r="F45" s="16">
        <v>2</v>
      </c>
      <c r="G45" s="16">
        <v>660765.28</v>
      </c>
      <c r="H45" s="16">
        <v>1</v>
      </c>
      <c r="I45" s="16">
        <v>49023.78</v>
      </c>
      <c r="J45" s="16">
        <v>0</v>
      </c>
      <c r="K45" s="16">
        <v>0</v>
      </c>
      <c r="L45" s="16">
        <v>1</v>
      </c>
      <c r="M45" s="16">
        <v>49023.78</v>
      </c>
      <c r="N45" s="16">
        <v>0</v>
      </c>
      <c r="O45" s="16">
        <v>0</v>
      </c>
      <c r="P45" s="16">
        <v>0</v>
      </c>
      <c r="Q45" s="16">
        <v>0</v>
      </c>
      <c r="R45" s="16">
        <v>1</v>
      </c>
      <c r="S45" s="16">
        <v>47497.13</v>
      </c>
      <c r="T45" s="16">
        <v>0</v>
      </c>
      <c r="U45" s="16">
        <v>0</v>
      </c>
      <c r="V45" s="16">
        <v>1</v>
      </c>
      <c r="W45" s="16">
        <v>47497.13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50</v>
      </c>
      <c r="B46" s="16">
        <v>10</v>
      </c>
      <c r="C46" s="16" t="s">
        <v>30</v>
      </c>
      <c r="D46" s="16">
        <v>19</v>
      </c>
      <c r="E46" s="16" t="s">
        <v>45</v>
      </c>
      <c r="F46" s="16">
        <v>5</v>
      </c>
      <c r="G46" s="16">
        <v>773072.43</v>
      </c>
      <c r="H46" s="16">
        <v>4</v>
      </c>
      <c r="I46" s="16">
        <v>639916.15</v>
      </c>
      <c r="J46" s="16">
        <v>2</v>
      </c>
      <c r="K46" s="16">
        <v>1209572</v>
      </c>
      <c r="L46" s="16">
        <v>6</v>
      </c>
      <c r="M46" s="16">
        <v>1849488.15</v>
      </c>
      <c r="N46" s="16">
        <v>0</v>
      </c>
      <c r="O46" s="16">
        <v>0</v>
      </c>
      <c r="P46" s="16">
        <v>2</v>
      </c>
      <c r="Q46" s="16">
        <v>435744.9</v>
      </c>
      <c r="R46" s="16">
        <v>4</v>
      </c>
      <c r="S46" s="16">
        <v>593867.35</v>
      </c>
      <c r="T46" s="16">
        <v>0</v>
      </c>
      <c r="U46" s="16">
        <v>0</v>
      </c>
      <c r="V46" s="16">
        <v>4</v>
      </c>
      <c r="W46" s="16">
        <v>593867.35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51</v>
      </c>
      <c r="B47" s="16">
        <v>11</v>
      </c>
      <c r="C47" s="16" t="s">
        <v>31</v>
      </c>
      <c r="D47" s="16">
        <v>19</v>
      </c>
      <c r="E47" s="16" t="s">
        <v>45</v>
      </c>
      <c r="F47" s="16">
        <v>10</v>
      </c>
      <c r="G47" s="16">
        <v>1828819.35</v>
      </c>
      <c r="H47" s="16">
        <v>5</v>
      </c>
      <c r="I47" s="16">
        <v>903865.01</v>
      </c>
      <c r="J47" s="16">
        <v>2</v>
      </c>
      <c r="K47" s="16">
        <v>399999</v>
      </c>
      <c r="L47" s="16">
        <v>7</v>
      </c>
      <c r="M47" s="16">
        <v>1303864.01</v>
      </c>
      <c r="N47" s="16">
        <v>0</v>
      </c>
      <c r="O47" s="16">
        <v>0</v>
      </c>
      <c r="P47" s="16">
        <v>0</v>
      </c>
      <c r="Q47" s="16">
        <v>0</v>
      </c>
      <c r="R47" s="16">
        <v>5</v>
      </c>
      <c r="S47" s="16">
        <v>770330.13</v>
      </c>
      <c r="T47" s="16">
        <v>1</v>
      </c>
      <c r="U47" s="16">
        <v>169466</v>
      </c>
      <c r="V47" s="16">
        <v>6</v>
      </c>
      <c r="W47" s="16">
        <v>939796.13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52</v>
      </c>
      <c r="B48" s="16">
        <v>12</v>
      </c>
      <c r="C48" s="16" t="s">
        <v>40</v>
      </c>
      <c r="D48" s="16">
        <v>19</v>
      </c>
      <c r="E48" s="16" t="s">
        <v>45</v>
      </c>
      <c r="F48" s="16">
        <v>4</v>
      </c>
      <c r="G48" s="16">
        <v>1070188.0900000001</v>
      </c>
      <c r="H48" s="16">
        <v>4</v>
      </c>
      <c r="I48" s="16">
        <v>991946.68</v>
      </c>
      <c r="J48" s="16">
        <v>1</v>
      </c>
      <c r="K48" s="16">
        <v>300000</v>
      </c>
      <c r="L48" s="16">
        <v>5</v>
      </c>
      <c r="M48" s="16">
        <v>1291946.68</v>
      </c>
      <c r="N48" s="16">
        <v>0</v>
      </c>
      <c r="O48" s="16">
        <v>0</v>
      </c>
      <c r="P48" s="16">
        <v>1</v>
      </c>
      <c r="Q48" s="16">
        <v>137308.04999999999</v>
      </c>
      <c r="R48" s="16">
        <v>4</v>
      </c>
      <c r="S48" s="16">
        <v>817391.13</v>
      </c>
      <c r="T48" s="16">
        <v>0</v>
      </c>
      <c r="U48" s="16">
        <v>0</v>
      </c>
      <c r="V48" s="16">
        <v>4</v>
      </c>
      <c r="W48" s="16">
        <v>817391.13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A49" s="16">
        <v>53</v>
      </c>
      <c r="B49" s="16">
        <v>13</v>
      </c>
      <c r="C49" s="16" t="s">
        <v>32</v>
      </c>
      <c r="D49" s="16">
        <v>19</v>
      </c>
      <c r="E49" s="16" t="s">
        <v>45</v>
      </c>
      <c r="F49" s="16">
        <v>15</v>
      </c>
      <c r="G49" s="16">
        <v>2349866.7599999998</v>
      </c>
      <c r="H49" s="16">
        <v>10</v>
      </c>
      <c r="I49" s="16">
        <v>1299972.97</v>
      </c>
      <c r="J49" s="16">
        <v>3</v>
      </c>
      <c r="K49" s="16">
        <v>1132000</v>
      </c>
      <c r="L49" s="16">
        <v>13</v>
      </c>
      <c r="M49" s="16">
        <v>2431972.9700000002</v>
      </c>
      <c r="N49" s="16">
        <v>0</v>
      </c>
      <c r="O49" s="16">
        <v>0</v>
      </c>
      <c r="P49" s="16">
        <v>2</v>
      </c>
      <c r="Q49" s="16">
        <v>492649.95</v>
      </c>
      <c r="R49" s="16">
        <v>10</v>
      </c>
      <c r="S49" s="16">
        <v>1203742.68</v>
      </c>
      <c r="T49" s="16">
        <v>0</v>
      </c>
      <c r="U49" s="16">
        <v>0</v>
      </c>
      <c r="V49" s="16">
        <v>10</v>
      </c>
      <c r="W49" s="16">
        <v>1203742.68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5">
      <c r="A50" s="16">
        <v>54</v>
      </c>
      <c r="B50" s="16">
        <v>4</v>
      </c>
      <c r="C50" s="16" t="s">
        <v>37</v>
      </c>
      <c r="D50" s="16">
        <v>8</v>
      </c>
      <c r="E50" s="16" t="s">
        <v>47</v>
      </c>
      <c r="F50" s="16">
        <v>1</v>
      </c>
      <c r="G50" s="16">
        <v>70000</v>
      </c>
      <c r="H50" s="16">
        <v>1</v>
      </c>
      <c r="I50" s="16">
        <v>70000</v>
      </c>
      <c r="J50" s="16">
        <v>1</v>
      </c>
      <c r="K50" s="16">
        <v>50000</v>
      </c>
      <c r="L50" s="16">
        <v>2</v>
      </c>
      <c r="M50" s="16">
        <v>120000</v>
      </c>
      <c r="N50" s="16">
        <v>0</v>
      </c>
      <c r="O50" s="16">
        <v>0</v>
      </c>
      <c r="P50" s="16">
        <v>0</v>
      </c>
      <c r="Q50" s="16">
        <v>0</v>
      </c>
      <c r="R50" s="16">
        <v>1</v>
      </c>
      <c r="S50" s="16">
        <v>69999.990000000005</v>
      </c>
      <c r="T50" s="16">
        <v>1</v>
      </c>
      <c r="U50" s="16">
        <v>15100.24</v>
      </c>
      <c r="V50" s="16">
        <v>2</v>
      </c>
      <c r="W50" s="16">
        <v>85100.23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55</v>
      </c>
      <c r="B51" s="16">
        <v>6</v>
      </c>
      <c r="C51" s="16" t="s">
        <v>26</v>
      </c>
      <c r="D51" s="16">
        <v>8</v>
      </c>
      <c r="E51" s="16" t="s">
        <v>47</v>
      </c>
      <c r="F51" s="16">
        <v>10</v>
      </c>
      <c r="G51" s="16">
        <v>180899.26</v>
      </c>
      <c r="H51" s="16">
        <v>9</v>
      </c>
      <c r="I51" s="16">
        <v>117829.26</v>
      </c>
      <c r="J51" s="16">
        <v>5</v>
      </c>
      <c r="K51" s="16">
        <v>160000</v>
      </c>
      <c r="L51" s="16">
        <v>14</v>
      </c>
      <c r="M51" s="16">
        <v>277829.26</v>
      </c>
      <c r="N51" s="16">
        <v>0</v>
      </c>
      <c r="O51" s="16">
        <v>0</v>
      </c>
      <c r="P51" s="16">
        <v>0</v>
      </c>
      <c r="Q51" s="16">
        <v>0</v>
      </c>
      <c r="R51" s="16">
        <v>9</v>
      </c>
      <c r="S51" s="16">
        <v>107367.12</v>
      </c>
      <c r="T51" s="16">
        <v>5</v>
      </c>
      <c r="U51" s="16">
        <v>146783.97</v>
      </c>
      <c r="V51" s="16">
        <v>14</v>
      </c>
      <c r="W51" s="16">
        <v>254151.09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56</v>
      </c>
      <c r="B52" s="16">
        <v>8</v>
      </c>
      <c r="C52" s="16" t="s">
        <v>28</v>
      </c>
      <c r="D52" s="16">
        <v>8</v>
      </c>
      <c r="E52" s="16" t="s">
        <v>47</v>
      </c>
      <c r="F52" s="16">
        <v>0</v>
      </c>
      <c r="G52" s="16">
        <v>0</v>
      </c>
      <c r="H52" s="16">
        <v>0</v>
      </c>
      <c r="I52" s="16">
        <v>0</v>
      </c>
      <c r="J52" s="16">
        <v>5</v>
      </c>
      <c r="K52" s="16">
        <v>46800</v>
      </c>
      <c r="L52" s="16">
        <v>5</v>
      </c>
      <c r="M52" s="16">
        <v>46800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5</v>
      </c>
      <c r="U52" s="16">
        <v>27800</v>
      </c>
      <c r="V52" s="16">
        <v>5</v>
      </c>
      <c r="W52" s="16">
        <v>27800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57</v>
      </c>
      <c r="B53" s="16">
        <v>10</v>
      </c>
      <c r="C53" s="16" t="s">
        <v>30</v>
      </c>
      <c r="D53" s="16">
        <v>8</v>
      </c>
      <c r="E53" s="16" t="s">
        <v>47</v>
      </c>
      <c r="F53" s="16">
        <v>1</v>
      </c>
      <c r="G53" s="16">
        <v>8409</v>
      </c>
      <c r="H53" s="16">
        <v>0</v>
      </c>
      <c r="I53" s="16">
        <v>0</v>
      </c>
      <c r="J53" s="16">
        <v>1</v>
      </c>
      <c r="K53" s="16">
        <v>25000</v>
      </c>
      <c r="L53" s="16">
        <v>1</v>
      </c>
      <c r="M53" s="16">
        <v>25000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1</v>
      </c>
      <c r="U53" s="16">
        <v>24999.75</v>
      </c>
      <c r="V53" s="16">
        <v>1</v>
      </c>
      <c r="W53" s="16">
        <v>24999.75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58</v>
      </c>
      <c r="B54" s="16">
        <v>11</v>
      </c>
      <c r="C54" s="16" t="s">
        <v>31</v>
      </c>
      <c r="D54" s="16">
        <v>8</v>
      </c>
      <c r="E54" s="16" t="s">
        <v>47</v>
      </c>
      <c r="F54" s="16">
        <v>3</v>
      </c>
      <c r="G54" s="16">
        <v>33404</v>
      </c>
      <c r="H54" s="16">
        <v>2</v>
      </c>
      <c r="I54" s="16">
        <v>13603.5</v>
      </c>
      <c r="J54" s="16">
        <v>1</v>
      </c>
      <c r="K54" s="16">
        <v>12000</v>
      </c>
      <c r="L54" s="16">
        <v>3</v>
      </c>
      <c r="M54" s="16">
        <v>25603.5</v>
      </c>
      <c r="N54" s="16">
        <v>0</v>
      </c>
      <c r="O54" s="16">
        <v>0</v>
      </c>
      <c r="P54" s="16">
        <v>0</v>
      </c>
      <c r="Q54" s="16">
        <v>0</v>
      </c>
      <c r="R54" s="16">
        <v>2</v>
      </c>
      <c r="S54" s="16">
        <v>13341.5</v>
      </c>
      <c r="T54" s="16">
        <v>1</v>
      </c>
      <c r="U54" s="16">
        <v>12000</v>
      </c>
      <c r="V54" s="16">
        <v>3</v>
      </c>
      <c r="W54" s="16">
        <v>25341.5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59</v>
      </c>
      <c r="B55" s="16">
        <v>13</v>
      </c>
      <c r="C55" s="16" t="s">
        <v>32</v>
      </c>
      <c r="D55" s="16">
        <v>8</v>
      </c>
      <c r="E55" s="16" t="s">
        <v>47</v>
      </c>
      <c r="F55" s="16">
        <v>1</v>
      </c>
      <c r="G55" s="16">
        <v>13630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 t="s">
        <v>48</v>
      </c>
    </row>
    <row r="56" spans="1:34" x14ac:dyDescent="0.25">
      <c r="A56" s="16">
        <v>67</v>
      </c>
      <c r="B56" s="16">
        <v>3</v>
      </c>
      <c r="C56" s="16" t="s">
        <v>35</v>
      </c>
      <c r="D56" s="16">
        <v>10</v>
      </c>
      <c r="E56" s="16" t="s">
        <v>50</v>
      </c>
      <c r="F56" s="16">
        <v>0</v>
      </c>
      <c r="G56" s="16">
        <v>0</v>
      </c>
      <c r="H56" s="16">
        <v>0</v>
      </c>
      <c r="I56" s="16">
        <v>0</v>
      </c>
      <c r="J56" s="16">
        <v>1</v>
      </c>
      <c r="K56" s="16">
        <v>75750</v>
      </c>
      <c r="L56" s="16">
        <v>1</v>
      </c>
      <c r="M56" s="16">
        <v>75750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</v>
      </c>
      <c r="U56" s="16">
        <v>75748.009999999995</v>
      </c>
      <c r="V56" s="16">
        <v>1</v>
      </c>
      <c r="W56" s="16">
        <v>75748.009999999995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68</v>
      </c>
      <c r="B57" s="16">
        <v>4</v>
      </c>
      <c r="C57" s="16" t="s">
        <v>37</v>
      </c>
      <c r="D57" s="16">
        <v>10</v>
      </c>
      <c r="E57" s="16" t="s">
        <v>50</v>
      </c>
      <c r="F57" s="16">
        <v>5</v>
      </c>
      <c r="G57" s="16">
        <v>126706.3</v>
      </c>
      <c r="H57" s="16">
        <v>5</v>
      </c>
      <c r="I57" s="16">
        <v>126706.3</v>
      </c>
      <c r="J57" s="16">
        <v>1</v>
      </c>
      <c r="K57" s="16">
        <v>25250</v>
      </c>
      <c r="L57" s="16">
        <v>6</v>
      </c>
      <c r="M57" s="16">
        <v>151956.29999999999</v>
      </c>
      <c r="N57" s="16">
        <v>0</v>
      </c>
      <c r="O57" s="16">
        <v>0</v>
      </c>
      <c r="P57" s="16">
        <v>0</v>
      </c>
      <c r="Q57" s="16">
        <v>0</v>
      </c>
      <c r="R57" s="16">
        <v>5</v>
      </c>
      <c r="S57" s="16">
        <v>126493.64</v>
      </c>
      <c r="T57" s="16">
        <v>1</v>
      </c>
      <c r="U57" s="16">
        <v>23765</v>
      </c>
      <c r="V57" s="16">
        <v>6</v>
      </c>
      <c r="W57" s="16">
        <v>150258.64000000001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A58" s="16">
        <v>69</v>
      </c>
      <c r="B58" s="16">
        <v>6</v>
      </c>
      <c r="C58" s="16" t="s">
        <v>26</v>
      </c>
      <c r="D58" s="16">
        <v>10</v>
      </c>
      <c r="E58" s="16" t="s">
        <v>50</v>
      </c>
      <c r="F58" s="16">
        <v>20</v>
      </c>
      <c r="G58" s="16">
        <v>872927.62</v>
      </c>
      <c r="H58" s="16">
        <v>3</v>
      </c>
      <c r="I58" s="16">
        <v>229866.76</v>
      </c>
      <c r="J58" s="16">
        <v>5</v>
      </c>
      <c r="K58" s="16">
        <v>75535</v>
      </c>
      <c r="L58" s="16">
        <v>8</v>
      </c>
      <c r="M58" s="16">
        <v>305401.76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199529.39</v>
      </c>
      <c r="T58" s="16">
        <v>5</v>
      </c>
      <c r="U58" s="16">
        <v>75416.350000000006</v>
      </c>
      <c r="V58" s="16">
        <v>7</v>
      </c>
      <c r="W58" s="16">
        <v>274945.74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A59" s="16">
        <v>70</v>
      </c>
      <c r="B59" s="16">
        <v>8</v>
      </c>
      <c r="C59" s="16" t="s">
        <v>28</v>
      </c>
      <c r="D59" s="16">
        <v>10</v>
      </c>
      <c r="E59" s="16" t="s">
        <v>50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58151.65</v>
      </c>
      <c r="L59" s="16">
        <v>4</v>
      </c>
      <c r="M59" s="16">
        <v>58151.65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4</v>
      </c>
      <c r="U59" s="16">
        <v>31390.16</v>
      </c>
      <c r="V59" s="16">
        <v>4</v>
      </c>
      <c r="W59" s="16">
        <v>31390.16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71</v>
      </c>
      <c r="B60" s="16">
        <v>9</v>
      </c>
      <c r="C60" s="16" t="s">
        <v>29</v>
      </c>
      <c r="D60" s="16">
        <v>10</v>
      </c>
      <c r="E60" s="16" t="s">
        <v>50</v>
      </c>
      <c r="F60" s="16">
        <v>5</v>
      </c>
      <c r="G60" s="16">
        <v>125424.3</v>
      </c>
      <c r="H60" s="16">
        <v>4</v>
      </c>
      <c r="I60" s="16">
        <v>115196.4</v>
      </c>
      <c r="J60" s="16">
        <v>1</v>
      </c>
      <c r="K60" s="16">
        <v>50500</v>
      </c>
      <c r="L60" s="16">
        <v>5</v>
      </c>
      <c r="M60" s="16">
        <v>165696.4</v>
      </c>
      <c r="N60" s="16">
        <v>0</v>
      </c>
      <c r="O60" s="16">
        <v>0</v>
      </c>
      <c r="P60" s="16">
        <v>0</v>
      </c>
      <c r="Q60" s="16">
        <v>0</v>
      </c>
      <c r="R60" s="16">
        <v>4</v>
      </c>
      <c r="S60" s="16">
        <v>115086.24</v>
      </c>
      <c r="T60" s="16">
        <v>1</v>
      </c>
      <c r="U60" s="16">
        <v>52256.93</v>
      </c>
      <c r="V60" s="16">
        <v>5</v>
      </c>
      <c r="W60" s="16">
        <v>167343.17000000001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72</v>
      </c>
      <c r="B61" s="16">
        <v>10</v>
      </c>
      <c r="C61" s="16" t="s">
        <v>30</v>
      </c>
      <c r="D61" s="16">
        <v>10</v>
      </c>
      <c r="E61" s="16" t="s">
        <v>50</v>
      </c>
      <c r="F61" s="16">
        <v>4</v>
      </c>
      <c r="G61" s="16">
        <v>56244.61</v>
      </c>
      <c r="H61" s="16">
        <v>3</v>
      </c>
      <c r="I61" s="16">
        <v>37551.379999999997</v>
      </c>
      <c r="J61" s="16">
        <v>1</v>
      </c>
      <c r="K61" s="16">
        <v>12625</v>
      </c>
      <c r="L61" s="16">
        <v>4</v>
      </c>
      <c r="M61" s="16">
        <v>50176.38</v>
      </c>
      <c r="N61" s="16">
        <v>0</v>
      </c>
      <c r="O61" s="16">
        <v>0</v>
      </c>
      <c r="P61" s="16">
        <v>0</v>
      </c>
      <c r="Q61" s="16">
        <v>0</v>
      </c>
      <c r="R61" s="16">
        <v>3</v>
      </c>
      <c r="S61" s="16">
        <v>37378.68</v>
      </c>
      <c r="T61" s="16">
        <v>1</v>
      </c>
      <c r="U61" s="16">
        <v>12209.09</v>
      </c>
      <c r="V61" s="16">
        <v>4</v>
      </c>
      <c r="W61" s="16">
        <v>49587.77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73</v>
      </c>
      <c r="B62" s="16">
        <v>11</v>
      </c>
      <c r="C62" s="16" t="s">
        <v>31</v>
      </c>
      <c r="D62" s="16">
        <v>10</v>
      </c>
      <c r="E62" s="16" t="s">
        <v>50</v>
      </c>
      <c r="F62" s="16">
        <v>6</v>
      </c>
      <c r="G62" s="16">
        <v>66192.570000000007</v>
      </c>
      <c r="H62" s="16">
        <v>3</v>
      </c>
      <c r="I62" s="16">
        <v>43402.91</v>
      </c>
      <c r="J62" s="16">
        <v>1</v>
      </c>
      <c r="K62" s="16">
        <v>27500</v>
      </c>
      <c r="L62" s="16">
        <v>4</v>
      </c>
      <c r="M62" s="16">
        <v>70902.91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34857.519999999997</v>
      </c>
      <c r="T62" s="16">
        <v>1</v>
      </c>
      <c r="U62" s="16">
        <v>27400</v>
      </c>
      <c r="V62" s="16">
        <v>3</v>
      </c>
      <c r="W62" s="16">
        <v>62257.52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74</v>
      </c>
      <c r="B63" s="16">
        <v>12</v>
      </c>
      <c r="C63" s="16" t="s">
        <v>40</v>
      </c>
      <c r="D63" s="16">
        <v>10</v>
      </c>
      <c r="E63" s="16" t="s">
        <v>50</v>
      </c>
      <c r="F63" s="16">
        <v>1</v>
      </c>
      <c r="G63" s="16">
        <v>40000</v>
      </c>
      <c r="H63" s="16">
        <v>1</v>
      </c>
      <c r="I63" s="16">
        <v>40000</v>
      </c>
      <c r="J63" s="16">
        <v>1</v>
      </c>
      <c r="K63" s="16">
        <v>12625</v>
      </c>
      <c r="L63" s="16">
        <v>2</v>
      </c>
      <c r="M63" s="16">
        <v>52625</v>
      </c>
      <c r="N63" s="16">
        <v>0</v>
      </c>
      <c r="O63" s="16">
        <v>0</v>
      </c>
      <c r="P63" s="16">
        <v>0</v>
      </c>
      <c r="Q63" s="16">
        <v>0</v>
      </c>
      <c r="R63" s="16">
        <v>1</v>
      </c>
      <c r="S63" s="16">
        <v>40000</v>
      </c>
      <c r="T63" s="16">
        <v>1</v>
      </c>
      <c r="U63" s="16">
        <v>8500</v>
      </c>
      <c r="V63" s="16">
        <v>2</v>
      </c>
      <c r="W63" s="16">
        <v>48500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75</v>
      </c>
      <c r="B64" s="16">
        <v>13</v>
      </c>
      <c r="C64" s="16" t="s">
        <v>32</v>
      </c>
      <c r="D64" s="16">
        <v>10</v>
      </c>
      <c r="E64" s="16" t="s">
        <v>50</v>
      </c>
      <c r="F64" s="16">
        <v>8</v>
      </c>
      <c r="G64" s="16">
        <v>230668.2</v>
      </c>
      <c r="H64" s="16">
        <v>4</v>
      </c>
      <c r="I64" s="16">
        <v>38819.199999999997</v>
      </c>
      <c r="J64" s="16">
        <v>1</v>
      </c>
      <c r="K64" s="16">
        <v>12625</v>
      </c>
      <c r="L64" s="16">
        <v>5</v>
      </c>
      <c r="M64" s="16">
        <v>51444.2</v>
      </c>
      <c r="N64" s="16">
        <v>0</v>
      </c>
      <c r="O64" s="16">
        <v>0</v>
      </c>
      <c r="P64" s="16">
        <v>0</v>
      </c>
      <c r="Q64" s="16">
        <v>0</v>
      </c>
      <c r="R64" s="16">
        <v>4</v>
      </c>
      <c r="S64" s="16">
        <v>37527.949999999997</v>
      </c>
      <c r="T64" s="16">
        <v>1</v>
      </c>
      <c r="U64" s="16">
        <v>3995.5</v>
      </c>
      <c r="V64" s="16">
        <v>5</v>
      </c>
      <c r="W64" s="16">
        <v>41523.449999999997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 t="s">
        <v>51</v>
      </c>
    </row>
    <row r="65" spans="1:34" x14ac:dyDescent="0.25">
      <c r="A65" s="16">
        <v>76</v>
      </c>
      <c r="B65" s="16">
        <v>3</v>
      </c>
      <c r="C65" s="16" t="s">
        <v>35</v>
      </c>
      <c r="D65" s="16">
        <v>11</v>
      </c>
      <c r="E65" s="16" t="s">
        <v>52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50000</v>
      </c>
      <c r="L65" s="16">
        <v>1</v>
      </c>
      <c r="M65" s="16">
        <v>50000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1</v>
      </c>
      <c r="U65" s="16">
        <v>40029.050000000003</v>
      </c>
      <c r="V65" s="16">
        <v>1</v>
      </c>
      <c r="W65" s="16">
        <v>40029.050000000003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77</v>
      </c>
      <c r="B66" s="16">
        <v>4</v>
      </c>
      <c r="C66" s="16" t="s">
        <v>37</v>
      </c>
      <c r="D66" s="16">
        <v>11</v>
      </c>
      <c r="E66" s="16" t="s">
        <v>52</v>
      </c>
      <c r="F66" s="16">
        <v>5</v>
      </c>
      <c r="G66" s="16">
        <v>193649.4</v>
      </c>
      <c r="H66" s="16">
        <v>5</v>
      </c>
      <c r="I66" s="16">
        <v>193649.4</v>
      </c>
      <c r="J66" s="16">
        <v>0</v>
      </c>
      <c r="K66" s="16">
        <v>0</v>
      </c>
      <c r="L66" s="16">
        <v>5</v>
      </c>
      <c r="M66" s="16">
        <v>193649.4</v>
      </c>
      <c r="N66" s="16">
        <v>0</v>
      </c>
      <c r="O66" s="16">
        <v>0</v>
      </c>
      <c r="P66" s="16">
        <v>0</v>
      </c>
      <c r="Q66" s="16">
        <v>0</v>
      </c>
      <c r="R66" s="16">
        <v>5</v>
      </c>
      <c r="S66" s="16">
        <v>189091</v>
      </c>
      <c r="T66" s="16">
        <v>0</v>
      </c>
      <c r="U66" s="16">
        <v>0</v>
      </c>
      <c r="V66" s="16">
        <v>5</v>
      </c>
      <c r="W66" s="16">
        <v>189091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78</v>
      </c>
      <c r="B67" s="16">
        <v>6</v>
      </c>
      <c r="C67" s="16" t="s">
        <v>26</v>
      </c>
      <c r="D67" s="16">
        <v>11</v>
      </c>
      <c r="E67" s="16" t="s">
        <v>52</v>
      </c>
      <c r="F67" s="16">
        <v>9</v>
      </c>
      <c r="G67" s="16">
        <v>429993.28</v>
      </c>
      <c r="H67" s="16">
        <v>9</v>
      </c>
      <c r="I67" s="16">
        <v>399093.19</v>
      </c>
      <c r="J67" s="16">
        <v>0</v>
      </c>
      <c r="K67" s="16">
        <v>0</v>
      </c>
      <c r="L67" s="16">
        <v>9</v>
      </c>
      <c r="M67" s="16">
        <v>399093.19</v>
      </c>
      <c r="N67" s="16">
        <v>0</v>
      </c>
      <c r="O67" s="16">
        <v>0</v>
      </c>
      <c r="P67" s="16">
        <v>0</v>
      </c>
      <c r="Q67" s="16">
        <v>0</v>
      </c>
      <c r="R67" s="16">
        <v>9</v>
      </c>
      <c r="S67" s="16">
        <v>372401.63</v>
      </c>
      <c r="T67" s="16">
        <v>0</v>
      </c>
      <c r="U67" s="16">
        <v>0</v>
      </c>
      <c r="V67" s="16">
        <v>9</v>
      </c>
      <c r="W67" s="16">
        <v>372401.63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79</v>
      </c>
      <c r="B68" s="16">
        <v>8</v>
      </c>
      <c r="C68" s="16" t="s">
        <v>28</v>
      </c>
      <c r="D68" s="16">
        <v>11</v>
      </c>
      <c r="E68" s="16" t="s">
        <v>52</v>
      </c>
      <c r="F68" s="16">
        <v>0</v>
      </c>
      <c r="G68" s="16">
        <v>0</v>
      </c>
      <c r="H68" s="16">
        <v>0</v>
      </c>
      <c r="I68" s="16">
        <v>0</v>
      </c>
      <c r="J68" s="16">
        <v>5</v>
      </c>
      <c r="K68" s="16">
        <v>59234</v>
      </c>
      <c r="L68" s="16">
        <v>5</v>
      </c>
      <c r="M68" s="16">
        <v>59234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5</v>
      </c>
      <c r="U68" s="16">
        <v>18138.86</v>
      </c>
      <c r="V68" s="16">
        <v>5</v>
      </c>
      <c r="W68" s="16">
        <v>18138.86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80</v>
      </c>
      <c r="B69" s="16">
        <v>9</v>
      </c>
      <c r="C69" s="16" t="s">
        <v>29</v>
      </c>
      <c r="D69" s="16">
        <v>11</v>
      </c>
      <c r="E69" s="16" t="s">
        <v>52</v>
      </c>
      <c r="F69" s="16">
        <v>2</v>
      </c>
      <c r="G69" s="16">
        <v>150610.06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81</v>
      </c>
      <c r="B70" s="16">
        <v>11</v>
      </c>
      <c r="C70" s="16" t="s">
        <v>31</v>
      </c>
      <c r="D70" s="16">
        <v>11</v>
      </c>
      <c r="E70" s="16" t="s">
        <v>52</v>
      </c>
      <c r="F70" s="16">
        <v>8</v>
      </c>
      <c r="G70" s="16">
        <v>205772.95</v>
      </c>
      <c r="H70" s="16">
        <v>5</v>
      </c>
      <c r="I70" s="16">
        <v>143154.85</v>
      </c>
      <c r="J70" s="16">
        <v>0</v>
      </c>
      <c r="K70" s="16">
        <v>0</v>
      </c>
      <c r="L70" s="16">
        <v>5</v>
      </c>
      <c r="M70" s="16">
        <v>143154.85</v>
      </c>
      <c r="N70" s="16">
        <v>0</v>
      </c>
      <c r="O70" s="16">
        <v>0</v>
      </c>
      <c r="P70" s="16">
        <v>0</v>
      </c>
      <c r="Q70" s="16">
        <v>0</v>
      </c>
      <c r="R70" s="16">
        <v>5</v>
      </c>
      <c r="S70" s="16">
        <v>134257.51999999999</v>
      </c>
      <c r="T70" s="16">
        <v>0</v>
      </c>
      <c r="U70" s="16">
        <v>0</v>
      </c>
      <c r="V70" s="16">
        <v>5</v>
      </c>
      <c r="W70" s="16">
        <v>134257.51999999999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82</v>
      </c>
      <c r="B71" s="16">
        <v>12</v>
      </c>
      <c r="C71" s="16" t="s">
        <v>40</v>
      </c>
      <c r="D71" s="16">
        <v>11</v>
      </c>
      <c r="E71" s="16" t="s">
        <v>52</v>
      </c>
      <c r="F71" s="16">
        <v>1</v>
      </c>
      <c r="G71" s="16">
        <v>32080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83</v>
      </c>
      <c r="B72" s="16">
        <v>13</v>
      </c>
      <c r="C72" s="16" t="s">
        <v>32</v>
      </c>
      <c r="D72" s="16">
        <v>11</v>
      </c>
      <c r="E72" s="16" t="s">
        <v>52</v>
      </c>
      <c r="F72" s="16">
        <v>3</v>
      </c>
      <c r="G72" s="16">
        <v>35389.879999999997</v>
      </c>
      <c r="H72" s="16">
        <v>1</v>
      </c>
      <c r="I72" s="16">
        <v>14658.88</v>
      </c>
      <c r="J72" s="16">
        <v>1</v>
      </c>
      <c r="K72" s="16">
        <v>51080</v>
      </c>
      <c r="L72" s="16">
        <v>2</v>
      </c>
      <c r="M72" s="16">
        <v>65738.880000000005</v>
      </c>
      <c r="N72" s="16">
        <v>0</v>
      </c>
      <c r="O72" s="16">
        <v>0</v>
      </c>
      <c r="P72" s="16">
        <v>0</v>
      </c>
      <c r="Q72" s="16">
        <v>0</v>
      </c>
      <c r="R72" s="16">
        <v>1</v>
      </c>
      <c r="S72" s="16">
        <v>14146.11</v>
      </c>
      <c r="T72" s="16">
        <v>1</v>
      </c>
      <c r="U72" s="16">
        <v>51080</v>
      </c>
      <c r="V72" s="16">
        <v>2</v>
      </c>
      <c r="W72" s="16">
        <v>65226.11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84</v>
      </c>
      <c r="B73" s="16">
        <v>4</v>
      </c>
      <c r="C73" s="16" t="s">
        <v>37</v>
      </c>
      <c r="D73" s="16">
        <v>12</v>
      </c>
      <c r="E73" s="16" t="s">
        <v>53</v>
      </c>
      <c r="F73" s="16">
        <v>2</v>
      </c>
      <c r="G73" s="16">
        <v>109300</v>
      </c>
      <c r="H73" s="16">
        <v>2</v>
      </c>
      <c r="I73" s="16">
        <v>109300</v>
      </c>
      <c r="J73" s="16">
        <v>0</v>
      </c>
      <c r="K73" s="16">
        <v>0</v>
      </c>
      <c r="L73" s="16">
        <v>2</v>
      </c>
      <c r="M73" s="16">
        <v>109300</v>
      </c>
      <c r="N73" s="16">
        <v>0</v>
      </c>
      <c r="O73" s="16">
        <v>0</v>
      </c>
      <c r="P73" s="16">
        <v>0</v>
      </c>
      <c r="Q73" s="16">
        <v>0</v>
      </c>
      <c r="R73" s="16">
        <v>2</v>
      </c>
      <c r="S73" s="16">
        <v>106384.21</v>
      </c>
      <c r="T73" s="16">
        <v>0</v>
      </c>
      <c r="U73" s="16">
        <v>0</v>
      </c>
      <c r="V73" s="16">
        <v>2</v>
      </c>
      <c r="W73" s="16">
        <v>106384.21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85</v>
      </c>
      <c r="B74" s="16">
        <v>6</v>
      </c>
      <c r="C74" s="16" t="s">
        <v>26</v>
      </c>
      <c r="D74" s="16">
        <v>12</v>
      </c>
      <c r="E74" s="16" t="s">
        <v>53</v>
      </c>
      <c r="F74" s="16">
        <v>4</v>
      </c>
      <c r="G74" s="16">
        <v>106359.18</v>
      </c>
      <c r="H74" s="16">
        <v>4</v>
      </c>
      <c r="I74" s="16">
        <v>106359.18</v>
      </c>
      <c r="J74" s="16">
        <v>0</v>
      </c>
      <c r="K74" s="16">
        <v>0</v>
      </c>
      <c r="L74" s="16">
        <v>4</v>
      </c>
      <c r="M74" s="16">
        <v>106359.18</v>
      </c>
      <c r="N74" s="16">
        <v>0</v>
      </c>
      <c r="O74" s="16">
        <v>0</v>
      </c>
      <c r="P74" s="16">
        <v>0</v>
      </c>
      <c r="Q74" s="16">
        <v>0</v>
      </c>
      <c r="R74" s="16">
        <v>4</v>
      </c>
      <c r="S74" s="16">
        <v>99972.63</v>
      </c>
      <c r="T74" s="16">
        <v>0</v>
      </c>
      <c r="U74" s="16">
        <v>0</v>
      </c>
      <c r="V74" s="16">
        <v>4</v>
      </c>
      <c r="W74" s="16">
        <v>99972.63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86</v>
      </c>
      <c r="B75" s="16">
        <v>8</v>
      </c>
      <c r="C75" s="16" t="s">
        <v>28</v>
      </c>
      <c r="D75" s="16">
        <v>12</v>
      </c>
      <c r="E75" s="16" t="s">
        <v>53</v>
      </c>
      <c r="F75" s="16">
        <v>0</v>
      </c>
      <c r="G75" s="16">
        <v>0</v>
      </c>
      <c r="H75" s="16">
        <v>0</v>
      </c>
      <c r="I75" s="16">
        <v>0</v>
      </c>
      <c r="J75" s="16">
        <v>6</v>
      </c>
      <c r="K75" s="16">
        <v>70000</v>
      </c>
      <c r="L75" s="16">
        <v>6</v>
      </c>
      <c r="M75" s="16">
        <v>70000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6</v>
      </c>
      <c r="U75" s="16">
        <v>28691.599999999999</v>
      </c>
      <c r="V75" s="16">
        <v>6</v>
      </c>
      <c r="W75" s="16">
        <v>28691.599999999999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87</v>
      </c>
      <c r="B76" s="16">
        <v>9</v>
      </c>
      <c r="C76" s="16" t="s">
        <v>29</v>
      </c>
      <c r="D76" s="16">
        <v>12</v>
      </c>
      <c r="E76" s="16" t="s">
        <v>53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110000</v>
      </c>
      <c r="L76" s="16">
        <v>1</v>
      </c>
      <c r="M76" s="16">
        <v>110000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1</v>
      </c>
      <c r="U76" s="16">
        <v>109900</v>
      </c>
      <c r="V76" s="16">
        <v>1</v>
      </c>
      <c r="W76" s="16">
        <v>109900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88</v>
      </c>
      <c r="B77" s="16">
        <v>10</v>
      </c>
      <c r="C77" s="16" t="s">
        <v>30</v>
      </c>
      <c r="D77" s="16">
        <v>12</v>
      </c>
      <c r="E77" s="16" t="s">
        <v>53</v>
      </c>
      <c r="F77" s="16">
        <v>2</v>
      </c>
      <c r="G77" s="16">
        <v>39995.199999999997</v>
      </c>
      <c r="H77" s="16">
        <v>2</v>
      </c>
      <c r="I77" s="16">
        <v>39995.199999999997</v>
      </c>
      <c r="J77" s="16">
        <v>0</v>
      </c>
      <c r="K77" s="16">
        <v>0</v>
      </c>
      <c r="L77" s="16">
        <v>2</v>
      </c>
      <c r="M77" s="16">
        <v>39995.199999999997</v>
      </c>
      <c r="N77" s="16">
        <v>0</v>
      </c>
      <c r="O77" s="16">
        <v>0</v>
      </c>
      <c r="P77" s="16">
        <v>0</v>
      </c>
      <c r="Q77" s="16">
        <v>0</v>
      </c>
      <c r="R77" s="16">
        <v>2</v>
      </c>
      <c r="S77" s="16">
        <v>36465.199999999997</v>
      </c>
      <c r="T77" s="16">
        <v>0</v>
      </c>
      <c r="U77" s="16">
        <v>0</v>
      </c>
      <c r="V77" s="16">
        <v>2</v>
      </c>
      <c r="W77" s="16">
        <v>36465.199999999997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x14ac:dyDescent="0.25">
      <c r="A78" s="16">
        <v>89</v>
      </c>
      <c r="B78" s="16">
        <v>11</v>
      </c>
      <c r="C78" s="16" t="s">
        <v>31</v>
      </c>
      <c r="D78" s="16">
        <v>12</v>
      </c>
      <c r="E78" s="16" t="s">
        <v>53</v>
      </c>
      <c r="F78" s="16">
        <v>3</v>
      </c>
      <c r="G78" s="16">
        <v>71551</v>
      </c>
      <c r="H78" s="16">
        <v>2</v>
      </c>
      <c r="I78" s="16">
        <v>42214</v>
      </c>
      <c r="J78" s="16">
        <v>0</v>
      </c>
      <c r="K78" s="16">
        <v>0</v>
      </c>
      <c r="L78" s="16">
        <v>2</v>
      </c>
      <c r="M78" s="16">
        <v>42214</v>
      </c>
      <c r="N78" s="16">
        <v>0</v>
      </c>
      <c r="O78" s="16">
        <v>0</v>
      </c>
      <c r="P78" s="16">
        <v>0</v>
      </c>
      <c r="Q78" s="16">
        <v>0</v>
      </c>
      <c r="R78" s="16">
        <v>2</v>
      </c>
      <c r="S78" s="16">
        <v>41500</v>
      </c>
      <c r="T78" s="16">
        <v>0</v>
      </c>
      <c r="U78" s="16">
        <v>0</v>
      </c>
      <c r="V78" s="16">
        <v>2</v>
      </c>
      <c r="W78" s="16">
        <v>41500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90</v>
      </c>
      <c r="B79" s="16">
        <v>13</v>
      </c>
      <c r="C79" s="16" t="s">
        <v>32</v>
      </c>
      <c r="D79" s="16">
        <v>12</v>
      </c>
      <c r="E79" s="16" t="s">
        <v>53</v>
      </c>
      <c r="F79" s="16">
        <v>12</v>
      </c>
      <c r="G79" s="16">
        <v>479535.23</v>
      </c>
      <c r="H79" s="16">
        <v>4</v>
      </c>
      <c r="I79" s="16">
        <v>113165.75</v>
      </c>
      <c r="J79" s="16">
        <v>1</v>
      </c>
      <c r="K79" s="16">
        <v>75000</v>
      </c>
      <c r="L79" s="16">
        <v>5</v>
      </c>
      <c r="M79" s="16">
        <v>188165.75</v>
      </c>
      <c r="N79" s="16">
        <v>0</v>
      </c>
      <c r="O79" s="16">
        <v>0</v>
      </c>
      <c r="P79" s="16">
        <v>0</v>
      </c>
      <c r="Q79" s="16">
        <v>0</v>
      </c>
      <c r="R79" s="16">
        <v>4</v>
      </c>
      <c r="S79" s="16">
        <v>106818.72</v>
      </c>
      <c r="T79" s="16">
        <v>1</v>
      </c>
      <c r="U79" s="16">
        <v>63000</v>
      </c>
      <c r="V79" s="16">
        <v>5</v>
      </c>
      <c r="W79" s="16">
        <v>169818.72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x14ac:dyDescent="0.25">
      <c r="A80" s="16">
        <v>91</v>
      </c>
      <c r="B80" s="16">
        <v>4</v>
      </c>
      <c r="C80" s="16" t="s">
        <v>37</v>
      </c>
      <c r="D80" s="16">
        <v>13</v>
      </c>
      <c r="E80" s="16" t="s">
        <v>54</v>
      </c>
      <c r="F80" s="16">
        <v>3</v>
      </c>
      <c r="G80" s="16">
        <v>90393.29</v>
      </c>
      <c r="H80" s="16">
        <v>3</v>
      </c>
      <c r="I80" s="16">
        <v>90393.29</v>
      </c>
      <c r="J80" s="16">
        <v>0</v>
      </c>
      <c r="K80" s="16">
        <v>0</v>
      </c>
      <c r="L80" s="16">
        <v>3</v>
      </c>
      <c r="M80" s="16">
        <v>90393.29</v>
      </c>
      <c r="N80" s="16">
        <v>0</v>
      </c>
      <c r="O80" s="16">
        <v>0</v>
      </c>
      <c r="P80" s="16">
        <v>0</v>
      </c>
      <c r="Q80" s="16">
        <v>0</v>
      </c>
      <c r="R80" s="16">
        <v>3</v>
      </c>
      <c r="S80" s="16">
        <v>86432.15</v>
      </c>
      <c r="T80" s="16">
        <v>0</v>
      </c>
      <c r="U80" s="16">
        <v>0</v>
      </c>
      <c r="V80" s="16">
        <v>3</v>
      </c>
      <c r="W80" s="16">
        <v>86432.15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92</v>
      </c>
      <c r="B81" s="16">
        <v>6</v>
      </c>
      <c r="C81" s="16" t="s">
        <v>26</v>
      </c>
      <c r="D81" s="16">
        <v>13</v>
      </c>
      <c r="E81" s="16" t="s">
        <v>54</v>
      </c>
      <c r="F81" s="16">
        <v>4</v>
      </c>
      <c r="G81" s="16">
        <v>141929.57</v>
      </c>
      <c r="H81" s="16">
        <v>3</v>
      </c>
      <c r="I81" s="16">
        <v>122029.97</v>
      </c>
      <c r="J81" s="16">
        <v>3</v>
      </c>
      <c r="K81" s="16">
        <v>44092</v>
      </c>
      <c r="L81" s="16">
        <v>6</v>
      </c>
      <c r="M81" s="16">
        <v>166121.97</v>
      </c>
      <c r="N81" s="16">
        <v>0</v>
      </c>
      <c r="O81" s="16">
        <v>0</v>
      </c>
      <c r="P81" s="16">
        <v>0</v>
      </c>
      <c r="Q81" s="16">
        <v>0</v>
      </c>
      <c r="R81" s="16">
        <v>3</v>
      </c>
      <c r="S81" s="16">
        <v>117062.84</v>
      </c>
      <c r="T81" s="16">
        <v>3</v>
      </c>
      <c r="U81" s="16">
        <v>44092</v>
      </c>
      <c r="V81" s="16">
        <v>6</v>
      </c>
      <c r="W81" s="16">
        <v>161154.84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93</v>
      </c>
      <c r="B82" s="16">
        <v>8</v>
      </c>
      <c r="C82" s="16" t="s">
        <v>28</v>
      </c>
      <c r="D82" s="16">
        <v>13</v>
      </c>
      <c r="E82" s="16" t="s">
        <v>54</v>
      </c>
      <c r="F82" s="16">
        <v>0</v>
      </c>
      <c r="G82" s="16">
        <v>0</v>
      </c>
      <c r="H82" s="16">
        <v>0</v>
      </c>
      <c r="I82" s="16">
        <v>0</v>
      </c>
      <c r="J82" s="16">
        <v>4</v>
      </c>
      <c r="K82" s="16">
        <v>60000</v>
      </c>
      <c r="L82" s="16">
        <v>4</v>
      </c>
      <c r="M82" s="16">
        <v>60000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4</v>
      </c>
      <c r="U82" s="16">
        <v>42192.15</v>
      </c>
      <c r="V82" s="16">
        <v>4</v>
      </c>
      <c r="W82" s="16">
        <v>42192.15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94</v>
      </c>
      <c r="B83" s="16">
        <v>9</v>
      </c>
      <c r="C83" s="16" t="s">
        <v>29</v>
      </c>
      <c r="D83" s="16">
        <v>13</v>
      </c>
      <c r="E83" s="16" t="s">
        <v>54</v>
      </c>
      <c r="F83" s="16">
        <v>0</v>
      </c>
      <c r="G83" s="16">
        <v>0</v>
      </c>
      <c r="H83" s="16">
        <v>0</v>
      </c>
      <c r="I83" s="16">
        <v>0</v>
      </c>
      <c r="J83" s="16">
        <v>2</v>
      </c>
      <c r="K83" s="16">
        <v>40905</v>
      </c>
      <c r="L83" s="16">
        <v>2</v>
      </c>
      <c r="M83" s="16">
        <v>40905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2</v>
      </c>
      <c r="U83" s="16">
        <v>40905</v>
      </c>
      <c r="V83" s="16">
        <v>2</v>
      </c>
      <c r="W83" s="16">
        <v>40905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95</v>
      </c>
      <c r="B84" s="16">
        <v>10</v>
      </c>
      <c r="C84" s="16" t="s">
        <v>30</v>
      </c>
      <c r="D84" s="16">
        <v>13</v>
      </c>
      <c r="E84" s="16" t="s">
        <v>54</v>
      </c>
      <c r="F84" s="16">
        <v>1</v>
      </c>
      <c r="G84" s="16">
        <v>318030.90000000002</v>
      </c>
      <c r="H84" s="16">
        <v>0</v>
      </c>
      <c r="I84" s="16">
        <v>0</v>
      </c>
      <c r="J84" s="16">
        <v>1</v>
      </c>
      <c r="K84" s="16">
        <v>17199.990000000002</v>
      </c>
      <c r="L84" s="16">
        <v>1</v>
      </c>
      <c r="M84" s="16">
        <v>17199.990000000002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1</v>
      </c>
      <c r="U84" s="16">
        <v>17199.990000000002</v>
      </c>
      <c r="V84" s="16">
        <v>1</v>
      </c>
      <c r="W84" s="16">
        <v>17199.990000000002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96</v>
      </c>
      <c r="B85" s="16">
        <v>12</v>
      </c>
      <c r="C85" s="16" t="s">
        <v>40</v>
      </c>
      <c r="D85" s="16">
        <v>13</v>
      </c>
      <c r="E85" s="16" t="s">
        <v>54</v>
      </c>
      <c r="F85" s="16">
        <v>0</v>
      </c>
      <c r="G85" s="16">
        <v>0</v>
      </c>
      <c r="H85" s="16">
        <v>0</v>
      </c>
      <c r="I85" s="16">
        <v>0</v>
      </c>
      <c r="J85" s="16">
        <v>1</v>
      </c>
      <c r="K85" s="16">
        <v>26900</v>
      </c>
      <c r="L85" s="16">
        <v>1</v>
      </c>
      <c r="M85" s="16">
        <v>26900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1</v>
      </c>
      <c r="U85" s="16">
        <v>26900</v>
      </c>
      <c r="V85" s="16">
        <v>1</v>
      </c>
      <c r="W85" s="16">
        <v>26900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97</v>
      </c>
      <c r="B86" s="16">
        <v>13</v>
      </c>
      <c r="C86" s="16" t="s">
        <v>32</v>
      </c>
      <c r="D86" s="16">
        <v>13</v>
      </c>
      <c r="E86" s="16" t="s">
        <v>54</v>
      </c>
      <c r="F86" s="16">
        <v>2</v>
      </c>
      <c r="G86" s="16">
        <v>24901.83</v>
      </c>
      <c r="H86" s="16">
        <v>2</v>
      </c>
      <c r="I86" s="16">
        <v>24901.83</v>
      </c>
      <c r="J86" s="16">
        <v>0</v>
      </c>
      <c r="K86" s="16">
        <v>0</v>
      </c>
      <c r="L86" s="16">
        <v>2</v>
      </c>
      <c r="M86" s="16">
        <v>24901.83</v>
      </c>
      <c r="N86" s="16">
        <v>0</v>
      </c>
      <c r="O86" s="16">
        <v>0</v>
      </c>
      <c r="P86" s="16">
        <v>0</v>
      </c>
      <c r="Q86" s="16">
        <v>0</v>
      </c>
      <c r="R86" s="16">
        <v>2</v>
      </c>
      <c r="S86" s="16">
        <v>24901.83</v>
      </c>
      <c r="T86" s="16">
        <v>0</v>
      </c>
      <c r="U86" s="16">
        <v>0</v>
      </c>
      <c r="V86" s="16">
        <v>2</v>
      </c>
      <c r="W86" s="16">
        <v>24901.83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 t="s">
        <v>55</v>
      </c>
    </row>
    <row r="87" spans="1:34" x14ac:dyDescent="0.25">
      <c r="A87" s="16">
        <v>98</v>
      </c>
      <c r="B87" s="16">
        <v>3</v>
      </c>
      <c r="C87" s="16" t="s">
        <v>35</v>
      </c>
      <c r="D87" s="16">
        <v>14</v>
      </c>
      <c r="E87" s="16" t="s">
        <v>56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40000</v>
      </c>
      <c r="L87" s="16">
        <v>1</v>
      </c>
      <c r="M87" s="16">
        <v>40000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</v>
      </c>
      <c r="U87" s="16">
        <v>25085</v>
      </c>
      <c r="V87" s="16">
        <v>1</v>
      </c>
      <c r="W87" s="16">
        <v>25085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99</v>
      </c>
      <c r="B88" s="16">
        <v>4</v>
      </c>
      <c r="C88" s="16" t="s">
        <v>37</v>
      </c>
      <c r="D88" s="16">
        <v>14</v>
      </c>
      <c r="E88" s="16" t="s">
        <v>56</v>
      </c>
      <c r="F88" s="16">
        <v>1</v>
      </c>
      <c r="G88" s="16">
        <v>31833.439999999999</v>
      </c>
      <c r="H88" s="16">
        <v>1</v>
      </c>
      <c r="I88" s="16">
        <v>31833.439999999999</v>
      </c>
      <c r="J88" s="16">
        <v>0</v>
      </c>
      <c r="K88" s="16">
        <v>0</v>
      </c>
      <c r="L88" s="16">
        <v>1</v>
      </c>
      <c r="M88" s="16">
        <v>31833.439999999999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22835.119999999999</v>
      </c>
      <c r="T88" s="16">
        <v>0</v>
      </c>
      <c r="U88" s="16">
        <v>0</v>
      </c>
      <c r="V88" s="16">
        <v>1</v>
      </c>
      <c r="W88" s="16">
        <v>22835.119999999999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100</v>
      </c>
      <c r="B89" s="16">
        <v>6</v>
      </c>
      <c r="C89" s="16" t="s">
        <v>26</v>
      </c>
      <c r="D89" s="16">
        <v>14</v>
      </c>
      <c r="E89" s="16" t="s">
        <v>56</v>
      </c>
      <c r="F89" s="16">
        <v>3</v>
      </c>
      <c r="G89" s="16">
        <v>160613.60999999999</v>
      </c>
      <c r="H89" s="16">
        <v>2</v>
      </c>
      <c r="I89" s="16">
        <v>74768.539999999994</v>
      </c>
      <c r="J89" s="16">
        <v>0</v>
      </c>
      <c r="K89" s="16">
        <v>0</v>
      </c>
      <c r="L89" s="16">
        <v>2</v>
      </c>
      <c r="M89" s="16">
        <v>74768.539999999994</v>
      </c>
      <c r="N89" s="16">
        <v>0</v>
      </c>
      <c r="O89" s="16">
        <v>0</v>
      </c>
      <c r="P89" s="16">
        <v>0</v>
      </c>
      <c r="Q89" s="16">
        <v>0</v>
      </c>
      <c r="R89" s="16">
        <v>2</v>
      </c>
      <c r="S89" s="16">
        <v>60321.56</v>
      </c>
      <c r="T89" s="16">
        <v>0</v>
      </c>
      <c r="U89" s="16">
        <v>0</v>
      </c>
      <c r="V89" s="16">
        <v>2</v>
      </c>
      <c r="W89" s="16">
        <v>60321.56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101</v>
      </c>
      <c r="B90" s="16">
        <v>8</v>
      </c>
      <c r="C90" s="16" t="s">
        <v>28</v>
      </c>
      <c r="D90" s="16">
        <v>14</v>
      </c>
      <c r="E90" s="16" t="s">
        <v>56</v>
      </c>
      <c r="F90" s="16">
        <v>0</v>
      </c>
      <c r="G90" s="16">
        <v>0</v>
      </c>
      <c r="H90" s="16">
        <v>0</v>
      </c>
      <c r="I90" s="16">
        <v>0</v>
      </c>
      <c r="J90" s="16">
        <v>10</v>
      </c>
      <c r="K90" s="16">
        <v>52358.83</v>
      </c>
      <c r="L90" s="16">
        <v>10</v>
      </c>
      <c r="M90" s="16">
        <v>52358.83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9</v>
      </c>
      <c r="U90" s="16">
        <v>45845.08</v>
      </c>
      <c r="V90" s="16">
        <v>9</v>
      </c>
      <c r="W90" s="16">
        <v>45845.08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102</v>
      </c>
      <c r="B91" s="16">
        <v>10</v>
      </c>
      <c r="C91" s="16" t="s">
        <v>30</v>
      </c>
      <c r="D91" s="16">
        <v>14</v>
      </c>
      <c r="E91" s="16" t="s">
        <v>56</v>
      </c>
      <c r="F91" s="16">
        <v>1</v>
      </c>
      <c r="G91" s="16">
        <v>36499.910000000003</v>
      </c>
      <c r="H91" s="16">
        <v>0</v>
      </c>
      <c r="I91" s="16">
        <v>0</v>
      </c>
      <c r="J91" s="16">
        <v>1</v>
      </c>
      <c r="K91" s="16">
        <v>25000</v>
      </c>
      <c r="L91" s="16">
        <v>1</v>
      </c>
      <c r="M91" s="16">
        <v>25000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1</v>
      </c>
      <c r="U91" s="16">
        <v>24271.39</v>
      </c>
      <c r="V91" s="16">
        <v>1</v>
      </c>
      <c r="W91" s="16">
        <v>24271.39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103</v>
      </c>
      <c r="B92" s="16">
        <v>11</v>
      </c>
      <c r="C92" s="16" t="s">
        <v>31</v>
      </c>
      <c r="D92" s="16">
        <v>14</v>
      </c>
      <c r="E92" s="16" t="s">
        <v>56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20000</v>
      </c>
      <c r="L92" s="16">
        <v>1</v>
      </c>
      <c r="M92" s="16">
        <v>20000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1</v>
      </c>
      <c r="U92" s="16">
        <v>20000</v>
      </c>
      <c r="V92" s="16">
        <v>1</v>
      </c>
      <c r="W92" s="16">
        <v>20000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104</v>
      </c>
      <c r="B93" s="16">
        <v>13</v>
      </c>
      <c r="C93" s="16" t="s">
        <v>32</v>
      </c>
      <c r="D93" s="16">
        <v>14</v>
      </c>
      <c r="E93" s="16" t="s">
        <v>56</v>
      </c>
      <c r="F93" s="16">
        <v>3</v>
      </c>
      <c r="G93" s="16">
        <v>58894.49</v>
      </c>
      <c r="H93" s="16">
        <v>2</v>
      </c>
      <c r="I93" s="16">
        <v>51754.49</v>
      </c>
      <c r="J93" s="16">
        <v>2</v>
      </c>
      <c r="K93" s="16">
        <v>110270</v>
      </c>
      <c r="L93" s="16">
        <v>4</v>
      </c>
      <c r="M93" s="16">
        <v>162024.49</v>
      </c>
      <c r="N93" s="16">
        <v>0</v>
      </c>
      <c r="O93" s="16">
        <v>0</v>
      </c>
      <c r="P93" s="16">
        <v>0</v>
      </c>
      <c r="Q93" s="16">
        <v>0</v>
      </c>
      <c r="R93" s="16">
        <v>2</v>
      </c>
      <c r="S93" s="16">
        <v>47597.83</v>
      </c>
      <c r="T93" s="16">
        <v>2</v>
      </c>
      <c r="U93" s="16">
        <v>78229.7</v>
      </c>
      <c r="V93" s="16">
        <v>4</v>
      </c>
      <c r="W93" s="16">
        <v>125827.53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105</v>
      </c>
      <c r="B94" s="16">
        <v>3</v>
      </c>
      <c r="C94" s="16" t="s">
        <v>35</v>
      </c>
      <c r="D94" s="16">
        <v>15</v>
      </c>
      <c r="E94" s="16" t="s">
        <v>57</v>
      </c>
      <c r="F94" s="16">
        <v>0</v>
      </c>
      <c r="G94" s="16">
        <v>0</v>
      </c>
      <c r="H94" s="16">
        <v>0</v>
      </c>
      <c r="I94" s="16">
        <v>0</v>
      </c>
      <c r="J94" s="16">
        <v>3</v>
      </c>
      <c r="K94" s="16">
        <v>100000</v>
      </c>
      <c r="L94" s="16">
        <v>3</v>
      </c>
      <c r="M94" s="16">
        <v>100000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2</v>
      </c>
      <c r="U94" s="16">
        <v>57464.97</v>
      </c>
      <c r="V94" s="16">
        <v>2</v>
      </c>
      <c r="W94" s="16">
        <v>57464.97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106</v>
      </c>
      <c r="B95" s="16">
        <v>4</v>
      </c>
      <c r="C95" s="16" t="s">
        <v>37</v>
      </c>
      <c r="D95" s="16">
        <v>15</v>
      </c>
      <c r="E95" s="16" t="s">
        <v>57</v>
      </c>
      <c r="F95" s="16">
        <v>3</v>
      </c>
      <c r="G95" s="16">
        <v>51625.15</v>
      </c>
      <c r="H95" s="16">
        <v>2</v>
      </c>
      <c r="I95" s="16">
        <v>33839.15</v>
      </c>
      <c r="J95" s="16">
        <v>3</v>
      </c>
      <c r="K95" s="16">
        <v>100000</v>
      </c>
      <c r="L95" s="16">
        <v>5</v>
      </c>
      <c r="M95" s="16">
        <v>133839.15</v>
      </c>
      <c r="N95" s="16">
        <v>0</v>
      </c>
      <c r="O95" s="16">
        <v>0</v>
      </c>
      <c r="P95" s="16">
        <v>0</v>
      </c>
      <c r="Q95" s="16">
        <v>0</v>
      </c>
      <c r="R95" s="16">
        <v>2</v>
      </c>
      <c r="S95" s="16">
        <v>33029.279999999999</v>
      </c>
      <c r="T95" s="16">
        <v>2</v>
      </c>
      <c r="U95" s="16">
        <v>72816.009999999995</v>
      </c>
      <c r="V95" s="16">
        <v>4</v>
      </c>
      <c r="W95" s="16">
        <v>105845.29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107</v>
      </c>
      <c r="B96" s="16">
        <v>6</v>
      </c>
      <c r="C96" s="16" t="s">
        <v>26</v>
      </c>
      <c r="D96" s="16">
        <v>15</v>
      </c>
      <c r="E96" s="16" t="s">
        <v>57</v>
      </c>
      <c r="F96" s="16">
        <v>11</v>
      </c>
      <c r="G96" s="16">
        <v>345614.82</v>
      </c>
      <c r="H96" s="16">
        <v>9</v>
      </c>
      <c r="I96" s="16">
        <v>271352.68</v>
      </c>
      <c r="J96" s="16">
        <v>2</v>
      </c>
      <c r="K96" s="16">
        <v>35000</v>
      </c>
      <c r="L96" s="16">
        <v>11</v>
      </c>
      <c r="M96" s="16">
        <v>306352.68</v>
      </c>
      <c r="N96" s="16">
        <v>0</v>
      </c>
      <c r="O96" s="16">
        <v>0</v>
      </c>
      <c r="P96" s="16">
        <v>0</v>
      </c>
      <c r="Q96" s="16">
        <v>0</v>
      </c>
      <c r="R96" s="16">
        <v>9</v>
      </c>
      <c r="S96" s="16">
        <v>257942.82</v>
      </c>
      <c r="T96" s="16">
        <v>2</v>
      </c>
      <c r="U96" s="16">
        <v>81284.929999999993</v>
      </c>
      <c r="V96" s="16">
        <v>11</v>
      </c>
      <c r="W96" s="16">
        <v>339227.75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108</v>
      </c>
      <c r="B97" s="16">
        <v>8</v>
      </c>
      <c r="C97" s="16" t="s">
        <v>28</v>
      </c>
      <c r="D97" s="16">
        <v>15</v>
      </c>
      <c r="E97" s="16" t="s">
        <v>57</v>
      </c>
      <c r="F97" s="16">
        <v>0</v>
      </c>
      <c r="G97" s="16">
        <v>0</v>
      </c>
      <c r="H97" s="16">
        <v>0</v>
      </c>
      <c r="I97" s="16">
        <v>0</v>
      </c>
      <c r="J97" s="16">
        <v>5</v>
      </c>
      <c r="K97" s="16">
        <v>69691</v>
      </c>
      <c r="L97" s="16">
        <v>5</v>
      </c>
      <c r="M97" s="16">
        <v>69691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4</v>
      </c>
      <c r="U97" s="16">
        <v>66061.25</v>
      </c>
      <c r="V97" s="16">
        <v>4</v>
      </c>
      <c r="W97" s="16">
        <v>66061.25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109</v>
      </c>
      <c r="B98" s="16">
        <v>9</v>
      </c>
      <c r="C98" s="16" t="s">
        <v>29</v>
      </c>
      <c r="D98" s="16">
        <v>15</v>
      </c>
      <c r="E98" s="16" t="s">
        <v>57</v>
      </c>
      <c r="F98" s="16">
        <v>2</v>
      </c>
      <c r="G98" s="16">
        <v>60810.28</v>
      </c>
      <c r="H98" s="16">
        <v>2</v>
      </c>
      <c r="I98" s="16">
        <v>60810.28</v>
      </c>
      <c r="J98" s="16">
        <v>2</v>
      </c>
      <c r="K98" s="16">
        <v>135000</v>
      </c>
      <c r="L98" s="16">
        <v>4</v>
      </c>
      <c r="M98" s="16">
        <v>195810.28</v>
      </c>
      <c r="N98" s="16">
        <v>0</v>
      </c>
      <c r="O98" s="16">
        <v>0</v>
      </c>
      <c r="P98" s="16">
        <v>0</v>
      </c>
      <c r="Q98" s="16">
        <v>0</v>
      </c>
      <c r="R98" s="16">
        <v>2</v>
      </c>
      <c r="S98" s="16">
        <v>55666.03</v>
      </c>
      <c r="T98" s="16">
        <v>1</v>
      </c>
      <c r="U98" s="16">
        <v>79968</v>
      </c>
      <c r="V98" s="16">
        <v>3</v>
      </c>
      <c r="W98" s="16">
        <v>135634.03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110</v>
      </c>
      <c r="B99" s="16">
        <v>10</v>
      </c>
      <c r="C99" s="16" t="s">
        <v>30</v>
      </c>
      <c r="D99" s="16">
        <v>15</v>
      </c>
      <c r="E99" s="16" t="s">
        <v>57</v>
      </c>
      <c r="F99" s="16">
        <v>2</v>
      </c>
      <c r="G99" s="16">
        <v>35416.18</v>
      </c>
      <c r="H99" s="16">
        <v>2</v>
      </c>
      <c r="I99" s="16">
        <v>35416.18</v>
      </c>
      <c r="J99" s="16">
        <v>2</v>
      </c>
      <c r="K99" s="16">
        <v>90000</v>
      </c>
      <c r="L99" s="16">
        <v>4</v>
      </c>
      <c r="M99" s="16">
        <v>125416.18</v>
      </c>
      <c r="N99" s="16">
        <v>0</v>
      </c>
      <c r="O99" s="16">
        <v>0</v>
      </c>
      <c r="P99" s="16">
        <v>0</v>
      </c>
      <c r="Q99" s="16">
        <v>0</v>
      </c>
      <c r="R99" s="16">
        <v>2</v>
      </c>
      <c r="S99" s="16">
        <v>34262.18</v>
      </c>
      <c r="T99" s="16">
        <v>1</v>
      </c>
      <c r="U99" s="16">
        <v>59414.94</v>
      </c>
      <c r="V99" s="16">
        <v>3</v>
      </c>
      <c r="W99" s="16">
        <v>93677.119999999995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111</v>
      </c>
      <c r="B100" s="16">
        <v>11</v>
      </c>
      <c r="C100" s="16" t="s">
        <v>31</v>
      </c>
      <c r="D100" s="16">
        <v>15</v>
      </c>
      <c r="E100" s="16" t="s">
        <v>57</v>
      </c>
      <c r="F100" s="16">
        <v>5</v>
      </c>
      <c r="G100" s="16">
        <v>90462.76</v>
      </c>
      <c r="H100" s="16">
        <v>3</v>
      </c>
      <c r="I100" s="16">
        <v>57608.52</v>
      </c>
      <c r="J100" s="16">
        <v>1</v>
      </c>
      <c r="K100" s="16">
        <v>5000</v>
      </c>
      <c r="L100" s="16">
        <v>4</v>
      </c>
      <c r="M100" s="16">
        <v>62608.52</v>
      </c>
      <c r="N100" s="16">
        <v>0</v>
      </c>
      <c r="O100" s="16">
        <v>0</v>
      </c>
      <c r="P100" s="16">
        <v>0</v>
      </c>
      <c r="Q100" s="16">
        <v>0</v>
      </c>
      <c r="R100" s="16">
        <v>3</v>
      </c>
      <c r="S100" s="16">
        <v>57095.29</v>
      </c>
      <c r="T100" s="16">
        <v>1</v>
      </c>
      <c r="U100" s="16">
        <v>2591.66</v>
      </c>
      <c r="V100" s="16">
        <v>4</v>
      </c>
      <c r="W100" s="16">
        <v>59686.95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112</v>
      </c>
      <c r="B101" s="16">
        <v>12</v>
      </c>
      <c r="C101" s="16" t="s">
        <v>40</v>
      </c>
      <c r="D101" s="16">
        <v>15</v>
      </c>
      <c r="E101" s="16" t="s">
        <v>57</v>
      </c>
      <c r="F101" s="16">
        <v>1</v>
      </c>
      <c r="G101" s="16">
        <v>34887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113</v>
      </c>
      <c r="B102" s="16">
        <v>13</v>
      </c>
      <c r="C102" s="16" t="s">
        <v>32</v>
      </c>
      <c r="D102" s="16">
        <v>15</v>
      </c>
      <c r="E102" s="16" t="s">
        <v>57</v>
      </c>
      <c r="F102" s="16">
        <v>5</v>
      </c>
      <c r="G102" s="16">
        <v>80190.14</v>
      </c>
      <c r="H102" s="16">
        <v>4</v>
      </c>
      <c r="I102" s="16">
        <v>58535.74</v>
      </c>
      <c r="J102" s="16">
        <v>1</v>
      </c>
      <c r="K102" s="16">
        <v>40000</v>
      </c>
      <c r="L102" s="16">
        <v>5</v>
      </c>
      <c r="M102" s="16">
        <v>98535.74</v>
      </c>
      <c r="N102" s="16">
        <v>0</v>
      </c>
      <c r="O102" s="16">
        <v>0</v>
      </c>
      <c r="P102" s="16">
        <v>0</v>
      </c>
      <c r="Q102" s="16">
        <v>0</v>
      </c>
      <c r="R102" s="16">
        <v>4</v>
      </c>
      <c r="S102" s="16">
        <v>58335.26</v>
      </c>
      <c r="T102" s="16">
        <v>1</v>
      </c>
      <c r="U102" s="16">
        <v>39514.300000000003</v>
      </c>
      <c r="V102" s="16">
        <v>5</v>
      </c>
      <c r="W102" s="16">
        <v>97849.56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 t="s">
        <v>58</v>
      </c>
    </row>
    <row r="103" spans="1:34" x14ac:dyDescent="0.25">
      <c r="A103" s="16">
        <v>114</v>
      </c>
      <c r="B103" s="16">
        <v>3</v>
      </c>
      <c r="C103" s="16" t="s">
        <v>35</v>
      </c>
      <c r="D103" s="16">
        <v>16</v>
      </c>
      <c r="E103" s="16" t="s">
        <v>59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229800</v>
      </c>
      <c r="L103" s="16">
        <v>1</v>
      </c>
      <c r="M103" s="16">
        <v>229800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1</v>
      </c>
      <c r="U103" s="16">
        <v>229800</v>
      </c>
      <c r="V103" s="16">
        <v>1</v>
      </c>
      <c r="W103" s="16">
        <v>229800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115</v>
      </c>
      <c r="B104" s="16">
        <v>4</v>
      </c>
      <c r="C104" s="16" t="s">
        <v>37</v>
      </c>
      <c r="D104" s="16">
        <v>16</v>
      </c>
      <c r="E104" s="16" t="s">
        <v>59</v>
      </c>
      <c r="F104" s="16">
        <v>4</v>
      </c>
      <c r="G104" s="16">
        <v>69705.25</v>
      </c>
      <c r="H104" s="16">
        <v>4</v>
      </c>
      <c r="I104" s="16">
        <v>69667.179999999993</v>
      </c>
      <c r="J104" s="16">
        <v>0</v>
      </c>
      <c r="K104" s="16">
        <v>0</v>
      </c>
      <c r="L104" s="16">
        <v>4</v>
      </c>
      <c r="M104" s="16">
        <v>69667.179999999993</v>
      </c>
      <c r="N104" s="16">
        <v>0</v>
      </c>
      <c r="O104" s="16">
        <v>0</v>
      </c>
      <c r="P104" s="16">
        <v>0</v>
      </c>
      <c r="Q104" s="16">
        <v>0</v>
      </c>
      <c r="R104" s="16">
        <v>4</v>
      </c>
      <c r="S104" s="16">
        <v>68632.179999999993</v>
      </c>
      <c r="T104" s="16">
        <v>0</v>
      </c>
      <c r="U104" s="16">
        <v>0</v>
      </c>
      <c r="V104" s="16">
        <v>4</v>
      </c>
      <c r="W104" s="16">
        <v>68632.179999999993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116</v>
      </c>
      <c r="B105" s="16">
        <v>6</v>
      </c>
      <c r="C105" s="16" t="s">
        <v>26</v>
      </c>
      <c r="D105" s="16">
        <v>16</v>
      </c>
      <c r="E105" s="16" t="s">
        <v>59</v>
      </c>
      <c r="F105" s="16">
        <v>4</v>
      </c>
      <c r="G105" s="16">
        <v>61832.6</v>
      </c>
      <c r="H105" s="16">
        <v>4</v>
      </c>
      <c r="I105" s="16">
        <v>61832.6</v>
      </c>
      <c r="J105" s="16">
        <v>1</v>
      </c>
      <c r="K105" s="16">
        <v>65000</v>
      </c>
      <c r="L105" s="16">
        <v>5</v>
      </c>
      <c r="M105" s="16">
        <v>126832.6</v>
      </c>
      <c r="N105" s="16">
        <v>0</v>
      </c>
      <c r="O105" s="16">
        <v>0</v>
      </c>
      <c r="P105" s="16">
        <v>0</v>
      </c>
      <c r="Q105" s="16">
        <v>0</v>
      </c>
      <c r="R105" s="16">
        <v>4</v>
      </c>
      <c r="S105" s="16">
        <v>55950.14</v>
      </c>
      <c r="T105" s="16">
        <v>1</v>
      </c>
      <c r="U105" s="16">
        <v>62699</v>
      </c>
      <c r="V105" s="16">
        <v>5</v>
      </c>
      <c r="W105" s="16">
        <v>118649.14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117</v>
      </c>
      <c r="B106" s="16">
        <v>8</v>
      </c>
      <c r="C106" s="16" t="s">
        <v>28</v>
      </c>
      <c r="D106" s="16">
        <v>16</v>
      </c>
      <c r="E106" s="16" t="s">
        <v>59</v>
      </c>
      <c r="F106" s="16">
        <v>0</v>
      </c>
      <c r="G106" s="16">
        <v>0</v>
      </c>
      <c r="H106" s="16">
        <v>0</v>
      </c>
      <c r="I106" s="16">
        <v>0</v>
      </c>
      <c r="J106" s="16">
        <v>10</v>
      </c>
      <c r="K106" s="16">
        <v>60000</v>
      </c>
      <c r="L106" s="16">
        <v>10</v>
      </c>
      <c r="M106" s="16">
        <v>60000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9</v>
      </c>
      <c r="U106" s="16">
        <v>27986.46</v>
      </c>
      <c r="V106" s="16">
        <v>9</v>
      </c>
      <c r="W106" s="16">
        <v>27986.46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118</v>
      </c>
      <c r="B107" s="16">
        <v>9</v>
      </c>
      <c r="C107" s="16" t="s">
        <v>29</v>
      </c>
      <c r="D107" s="16">
        <v>16</v>
      </c>
      <c r="E107" s="16" t="s">
        <v>59</v>
      </c>
      <c r="F107" s="16">
        <v>2</v>
      </c>
      <c r="G107" s="16">
        <v>175125.1</v>
      </c>
      <c r="H107" s="16">
        <v>1</v>
      </c>
      <c r="I107" s="16">
        <v>144682.6</v>
      </c>
      <c r="J107" s="16">
        <v>3</v>
      </c>
      <c r="K107" s="16">
        <v>80000</v>
      </c>
      <c r="L107" s="16">
        <v>4</v>
      </c>
      <c r="M107" s="16">
        <v>224682.6</v>
      </c>
      <c r="N107" s="16">
        <v>0</v>
      </c>
      <c r="O107" s="16">
        <v>0</v>
      </c>
      <c r="P107" s="16">
        <v>0</v>
      </c>
      <c r="Q107" s="16">
        <v>0</v>
      </c>
      <c r="R107" s="16">
        <v>1</v>
      </c>
      <c r="S107" s="16">
        <v>133740.6</v>
      </c>
      <c r="T107" s="16">
        <v>2</v>
      </c>
      <c r="U107" s="16">
        <v>70000</v>
      </c>
      <c r="V107" s="16">
        <v>3</v>
      </c>
      <c r="W107" s="16">
        <v>203740.6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A108" s="16">
        <v>119</v>
      </c>
      <c r="B108" s="16">
        <v>10</v>
      </c>
      <c r="C108" s="16" t="s">
        <v>30</v>
      </c>
      <c r="D108" s="16">
        <v>16</v>
      </c>
      <c r="E108" s="16" t="s">
        <v>59</v>
      </c>
      <c r="F108" s="16">
        <v>1</v>
      </c>
      <c r="G108" s="16">
        <v>71987</v>
      </c>
      <c r="H108" s="16">
        <v>1</v>
      </c>
      <c r="I108" s="16">
        <v>71987</v>
      </c>
      <c r="J108" s="16">
        <v>1</v>
      </c>
      <c r="K108" s="16">
        <v>6642</v>
      </c>
      <c r="L108" s="16">
        <v>2</v>
      </c>
      <c r="M108" s="16">
        <v>78629</v>
      </c>
      <c r="N108" s="16">
        <v>0</v>
      </c>
      <c r="O108" s="16">
        <v>0</v>
      </c>
      <c r="P108" s="16">
        <v>0</v>
      </c>
      <c r="Q108" s="16">
        <v>0</v>
      </c>
      <c r="R108" s="16">
        <v>1</v>
      </c>
      <c r="S108" s="16">
        <v>71987</v>
      </c>
      <c r="T108" s="16">
        <v>1</v>
      </c>
      <c r="U108" s="16">
        <v>6642</v>
      </c>
      <c r="V108" s="16">
        <v>2</v>
      </c>
      <c r="W108" s="16">
        <v>78629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120</v>
      </c>
      <c r="B109" s="16">
        <v>11</v>
      </c>
      <c r="C109" s="16" t="s">
        <v>31</v>
      </c>
      <c r="D109" s="16">
        <v>16</v>
      </c>
      <c r="E109" s="16" t="s">
        <v>59</v>
      </c>
      <c r="F109" s="16">
        <v>6</v>
      </c>
      <c r="G109" s="16">
        <v>91561.91</v>
      </c>
      <c r="H109" s="16">
        <v>6</v>
      </c>
      <c r="I109" s="16">
        <v>91561.91</v>
      </c>
      <c r="J109" s="16">
        <v>0</v>
      </c>
      <c r="K109" s="16">
        <v>0</v>
      </c>
      <c r="L109" s="16">
        <v>6</v>
      </c>
      <c r="M109" s="16">
        <v>91561.91</v>
      </c>
      <c r="N109" s="16">
        <v>0</v>
      </c>
      <c r="O109" s="16">
        <v>0</v>
      </c>
      <c r="P109" s="16">
        <v>0</v>
      </c>
      <c r="Q109" s="16">
        <v>0</v>
      </c>
      <c r="R109" s="16">
        <v>6</v>
      </c>
      <c r="S109" s="16">
        <v>68709.22</v>
      </c>
      <c r="T109" s="16">
        <v>0</v>
      </c>
      <c r="U109" s="16">
        <v>0</v>
      </c>
      <c r="V109" s="16">
        <v>6</v>
      </c>
      <c r="W109" s="16">
        <v>68709.22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121</v>
      </c>
      <c r="B110" s="16">
        <v>12</v>
      </c>
      <c r="C110" s="16" t="s">
        <v>40</v>
      </c>
      <c r="D110" s="16">
        <v>16</v>
      </c>
      <c r="E110" s="16" t="s">
        <v>59</v>
      </c>
      <c r="F110" s="16">
        <v>2</v>
      </c>
      <c r="G110" s="16">
        <v>24999.46</v>
      </c>
      <c r="H110" s="16">
        <v>2</v>
      </c>
      <c r="I110" s="16">
        <v>24999.46</v>
      </c>
      <c r="J110" s="16">
        <v>0</v>
      </c>
      <c r="K110" s="16">
        <v>0</v>
      </c>
      <c r="L110" s="16">
        <v>2</v>
      </c>
      <c r="M110" s="16">
        <v>24999.46</v>
      </c>
      <c r="N110" s="16">
        <v>0</v>
      </c>
      <c r="O110" s="16">
        <v>0</v>
      </c>
      <c r="P110" s="16">
        <v>0</v>
      </c>
      <c r="Q110" s="16">
        <v>0</v>
      </c>
      <c r="R110" s="16">
        <v>2</v>
      </c>
      <c r="S110" s="16">
        <v>24124.82</v>
      </c>
      <c r="T110" s="16">
        <v>0</v>
      </c>
      <c r="U110" s="16">
        <v>0</v>
      </c>
      <c r="V110" s="16">
        <v>2</v>
      </c>
      <c r="W110" s="16">
        <v>24124.82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122</v>
      </c>
      <c r="B111" s="16">
        <v>13</v>
      </c>
      <c r="C111" s="16" t="s">
        <v>32</v>
      </c>
      <c r="D111" s="16">
        <v>16</v>
      </c>
      <c r="E111" s="16" t="s">
        <v>59</v>
      </c>
      <c r="F111" s="16">
        <v>8</v>
      </c>
      <c r="G111" s="16">
        <v>171713.98</v>
      </c>
      <c r="H111" s="16">
        <v>4</v>
      </c>
      <c r="I111" s="16">
        <v>99243.45</v>
      </c>
      <c r="J111" s="16">
        <v>6</v>
      </c>
      <c r="K111" s="16">
        <v>73577.53</v>
      </c>
      <c r="L111" s="16">
        <v>10</v>
      </c>
      <c r="M111" s="16">
        <v>172820.98</v>
      </c>
      <c r="N111" s="16">
        <v>0</v>
      </c>
      <c r="O111" s="16">
        <v>0</v>
      </c>
      <c r="P111" s="16">
        <v>0</v>
      </c>
      <c r="Q111" s="16">
        <v>0</v>
      </c>
      <c r="R111" s="16">
        <v>4</v>
      </c>
      <c r="S111" s="16">
        <v>95629.7</v>
      </c>
      <c r="T111" s="16">
        <v>6</v>
      </c>
      <c r="U111" s="16">
        <v>70412.679999999993</v>
      </c>
      <c r="V111" s="16">
        <v>10</v>
      </c>
      <c r="W111" s="16">
        <v>166042.38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130</v>
      </c>
      <c r="B112" s="16">
        <v>4</v>
      </c>
      <c r="C112" s="16" t="s">
        <v>37</v>
      </c>
      <c r="D112" s="16">
        <v>6</v>
      </c>
      <c r="E112" s="16" t="s">
        <v>60</v>
      </c>
      <c r="F112" s="16">
        <v>1</v>
      </c>
      <c r="G112" s="16">
        <v>54766.01</v>
      </c>
      <c r="H112" s="16">
        <v>0</v>
      </c>
      <c r="I112" s="16">
        <v>0</v>
      </c>
      <c r="J112" s="16">
        <v>2</v>
      </c>
      <c r="K112" s="16">
        <v>177950</v>
      </c>
      <c r="L112" s="16">
        <v>2</v>
      </c>
      <c r="M112" s="16">
        <v>177950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2</v>
      </c>
      <c r="U112" s="16">
        <v>177916.4</v>
      </c>
      <c r="V112" s="16">
        <v>2</v>
      </c>
      <c r="W112" s="16">
        <v>177916.4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131</v>
      </c>
      <c r="B113" s="16">
        <v>6</v>
      </c>
      <c r="C113" s="16" t="s">
        <v>26</v>
      </c>
      <c r="D113" s="16">
        <v>6</v>
      </c>
      <c r="E113" s="16" t="s">
        <v>60</v>
      </c>
      <c r="F113" s="16">
        <v>35</v>
      </c>
      <c r="G113" s="16">
        <v>2602193.67</v>
      </c>
      <c r="H113" s="16">
        <v>11</v>
      </c>
      <c r="I113" s="16">
        <v>946520.59</v>
      </c>
      <c r="J113" s="16">
        <v>0</v>
      </c>
      <c r="K113" s="16">
        <v>0</v>
      </c>
      <c r="L113" s="16">
        <v>11</v>
      </c>
      <c r="M113" s="16">
        <v>946520.59</v>
      </c>
      <c r="N113" s="16">
        <v>0</v>
      </c>
      <c r="O113" s="16">
        <v>0</v>
      </c>
      <c r="P113" s="16">
        <v>0</v>
      </c>
      <c r="Q113" s="16">
        <v>0</v>
      </c>
      <c r="R113" s="16">
        <v>10</v>
      </c>
      <c r="S113" s="16">
        <v>725129.66</v>
      </c>
      <c r="T113" s="16">
        <v>0</v>
      </c>
      <c r="U113" s="16">
        <v>0</v>
      </c>
      <c r="V113" s="16">
        <v>10</v>
      </c>
      <c r="W113" s="16">
        <v>725129.66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132</v>
      </c>
      <c r="B114" s="16">
        <v>8</v>
      </c>
      <c r="C114" s="16" t="s">
        <v>28</v>
      </c>
      <c r="D114" s="16">
        <v>6</v>
      </c>
      <c r="E114" s="16" t="s">
        <v>60</v>
      </c>
      <c r="F114" s="16">
        <v>0</v>
      </c>
      <c r="G114" s="16">
        <v>0</v>
      </c>
      <c r="H114" s="16">
        <v>0</v>
      </c>
      <c r="I114" s="16">
        <v>0</v>
      </c>
      <c r="J114" s="16">
        <v>4</v>
      </c>
      <c r="K114" s="16">
        <v>56550</v>
      </c>
      <c r="L114" s="16">
        <v>4</v>
      </c>
      <c r="M114" s="16">
        <v>56550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4</v>
      </c>
      <c r="U114" s="16">
        <v>47170.1</v>
      </c>
      <c r="V114" s="16">
        <v>4</v>
      </c>
      <c r="W114" s="16">
        <v>47170.1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133</v>
      </c>
      <c r="B115" s="16">
        <v>9</v>
      </c>
      <c r="C115" s="16" t="s">
        <v>29</v>
      </c>
      <c r="D115" s="16">
        <v>6</v>
      </c>
      <c r="E115" s="16" t="s">
        <v>60</v>
      </c>
      <c r="F115" s="16">
        <v>1</v>
      </c>
      <c r="G115" s="16">
        <v>180441.86</v>
      </c>
      <c r="H115" s="16">
        <v>1</v>
      </c>
      <c r="I115" s="16">
        <v>180441.86</v>
      </c>
      <c r="J115" s="16">
        <v>0</v>
      </c>
      <c r="K115" s="16">
        <v>0</v>
      </c>
      <c r="L115" s="16">
        <v>1</v>
      </c>
      <c r="M115" s="16">
        <v>180441.86</v>
      </c>
      <c r="N115" s="16">
        <v>0</v>
      </c>
      <c r="O115" s="16">
        <v>0</v>
      </c>
      <c r="P115" s="16">
        <v>0</v>
      </c>
      <c r="Q115" s="16">
        <v>0</v>
      </c>
      <c r="R115" s="16">
        <v>1</v>
      </c>
      <c r="S115" s="16">
        <v>167500</v>
      </c>
      <c r="T115" s="16">
        <v>0</v>
      </c>
      <c r="U115" s="16">
        <v>0</v>
      </c>
      <c r="V115" s="16">
        <v>1</v>
      </c>
      <c r="W115" s="16">
        <v>167500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134</v>
      </c>
      <c r="B116" s="16">
        <v>12</v>
      </c>
      <c r="C116" s="16" t="s">
        <v>40</v>
      </c>
      <c r="D116" s="16">
        <v>6</v>
      </c>
      <c r="E116" s="16" t="s">
        <v>60</v>
      </c>
      <c r="F116" s="16">
        <v>2</v>
      </c>
      <c r="G116" s="16">
        <v>48381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 t="s">
        <v>61</v>
      </c>
    </row>
    <row r="117" spans="1:34" x14ac:dyDescent="0.25">
      <c r="A117" s="16">
        <v>135</v>
      </c>
      <c r="B117" s="16">
        <v>2</v>
      </c>
      <c r="C117" s="16" t="s">
        <v>44</v>
      </c>
      <c r="D117" s="16">
        <v>20</v>
      </c>
      <c r="E117" s="16" t="s">
        <v>62</v>
      </c>
      <c r="F117" s="16">
        <v>0</v>
      </c>
      <c r="G117" s="16">
        <v>0</v>
      </c>
      <c r="H117" s="16">
        <v>0</v>
      </c>
      <c r="I117" s="16">
        <v>0</v>
      </c>
      <c r="J117" s="16">
        <v>5</v>
      </c>
      <c r="K117" s="16">
        <v>369000</v>
      </c>
      <c r="L117" s="16">
        <v>5</v>
      </c>
      <c r="M117" s="16">
        <v>369000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5</v>
      </c>
      <c r="U117" s="16">
        <v>250185.87</v>
      </c>
      <c r="V117" s="16">
        <v>5</v>
      </c>
      <c r="W117" s="16">
        <v>250185.87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136</v>
      </c>
      <c r="B118" s="16">
        <v>5</v>
      </c>
      <c r="C118" s="16" t="s">
        <v>63</v>
      </c>
      <c r="D118" s="16">
        <v>20</v>
      </c>
      <c r="E118" s="16" t="s">
        <v>62</v>
      </c>
      <c r="F118" s="16">
        <v>12</v>
      </c>
      <c r="G118" s="16">
        <v>1993422.96</v>
      </c>
      <c r="H118" s="16">
        <v>3</v>
      </c>
      <c r="I118" s="16">
        <v>424525.76</v>
      </c>
      <c r="J118" s="16">
        <v>3</v>
      </c>
      <c r="K118" s="16">
        <v>123301.01000000001</v>
      </c>
      <c r="L118" s="16">
        <v>6</v>
      </c>
      <c r="M118" s="16">
        <v>547826.77</v>
      </c>
      <c r="N118" s="16">
        <v>0</v>
      </c>
      <c r="O118" s="16">
        <v>0</v>
      </c>
      <c r="P118" s="16">
        <v>0</v>
      </c>
      <c r="Q118" s="16">
        <v>0</v>
      </c>
      <c r="R118" s="16">
        <v>3</v>
      </c>
      <c r="S118" s="16">
        <v>387479.39</v>
      </c>
      <c r="T118" s="16">
        <v>3</v>
      </c>
      <c r="U118" s="16">
        <v>121344.68</v>
      </c>
      <c r="V118" s="16">
        <v>6</v>
      </c>
      <c r="W118" s="16">
        <v>508824.07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137</v>
      </c>
      <c r="B119" s="16">
        <v>2</v>
      </c>
      <c r="C119" s="16" t="s">
        <v>44</v>
      </c>
      <c r="D119" s="16">
        <v>21</v>
      </c>
      <c r="E119" s="16" t="s">
        <v>64</v>
      </c>
      <c r="F119" s="16">
        <v>0</v>
      </c>
      <c r="G119" s="16">
        <v>0</v>
      </c>
      <c r="H119" s="16">
        <v>0</v>
      </c>
      <c r="I119" s="16">
        <v>0</v>
      </c>
      <c r="J119" s="16">
        <v>3</v>
      </c>
      <c r="K119" s="16">
        <v>93782.44</v>
      </c>
      <c r="L119" s="16">
        <v>3</v>
      </c>
      <c r="M119" s="16">
        <v>93782.44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3</v>
      </c>
      <c r="U119" s="16">
        <v>90474.83</v>
      </c>
      <c r="V119" s="16">
        <v>3</v>
      </c>
      <c r="W119" s="16">
        <v>90474.83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138</v>
      </c>
      <c r="B120" s="16">
        <v>5</v>
      </c>
      <c r="C120" s="16" t="s">
        <v>63</v>
      </c>
      <c r="D120" s="16">
        <v>21</v>
      </c>
      <c r="E120" s="16" t="s">
        <v>64</v>
      </c>
      <c r="F120" s="16">
        <v>2</v>
      </c>
      <c r="G120" s="16">
        <v>101176.69</v>
      </c>
      <c r="H120" s="16">
        <v>1</v>
      </c>
      <c r="I120" s="16">
        <v>79820.19</v>
      </c>
      <c r="J120" s="16">
        <v>1</v>
      </c>
      <c r="K120" s="16">
        <v>12173.93</v>
      </c>
      <c r="L120" s="16">
        <v>2</v>
      </c>
      <c r="M120" s="16">
        <v>91994.12</v>
      </c>
      <c r="N120" s="16">
        <v>0</v>
      </c>
      <c r="O120" s="16">
        <v>0</v>
      </c>
      <c r="P120" s="16">
        <v>0</v>
      </c>
      <c r="Q120" s="16">
        <v>0</v>
      </c>
      <c r="R120" s="16">
        <v>1</v>
      </c>
      <c r="S120" s="16">
        <v>79767.070000000007</v>
      </c>
      <c r="T120" s="16">
        <v>1</v>
      </c>
      <c r="U120" s="16">
        <v>11440.74</v>
      </c>
      <c r="V120" s="16">
        <v>2</v>
      </c>
      <c r="W120" s="16">
        <v>91207.81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139</v>
      </c>
      <c r="B121" s="16">
        <v>5</v>
      </c>
      <c r="C121" s="16" t="s">
        <v>63</v>
      </c>
      <c r="D121" s="16">
        <v>22</v>
      </c>
      <c r="E121" s="16" t="s">
        <v>65</v>
      </c>
      <c r="F121" s="16">
        <v>2</v>
      </c>
      <c r="G121" s="16">
        <v>64549.4</v>
      </c>
      <c r="H121" s="16">
        <v>1</v>
      </c>
      <c r="I121" s="16">
        <v>39884.9</v>
      </c>
      <c r="J121" s="16">
        <v>3</v>
      </c>
      <c r="K121" s="16">
        <v>77670.37</v>
      </c>
      <c r="L121" s="16">
        <v>4</v>
      </c>
      <c r="M121" s="16">
        <v>117555.27</v>
      </c>
      <c r="N121" s="16">
        <v>0</v>
      </c>
      <c r="O121" s="16">
        <v>0</v>
      </c>
      <c r="P121" s="16">
        <v>0</v>
      </c>
      <c r="Q121" s="16">
        <v>0</v>
      </c>
      <c r="R121" s="16">
        <v>1</v>
      </c>
      <c r="S121" s="16">
        <v>38921.9</v>
      </c>
      <c r="T121" s="16">
        <v>3</v>
      </c>
      <c r="U121" s="16">
        <v>73435.22</v>
      </c>
      <c r="V121" s="16">
        <v>4</v>
      </c>
      <c r="W121" s="16">
        <v>112357.12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A122" s="16">
        <v>140</v>
      </c>
      <c r="B122" s="16">
        <v>2</v>
      </c>
      <c r="C122" s="16" t="s">
        <v>44</v>
      </c>
      <c r="D122" s="16">
        <v>23</v>
      </c>
      <c r="E122" s="16" t="s">
        <v>66</v>
      </c>
      <c r="F122" s="16">
        <v>0</v>
      </c>
      <c r="G122" s="16">
        <v>0</v>
      </c>
      <c r="H122" s="16">
        <v>0</v>
      </c>
      <c r="I122" s="16">
        <v>0</v>
      </c>
      <c r="J122" s="16">
        <v>3</v>
      </c>
      <c r="K122" s="16">
        <v>104701.6</v>
      </c>
      <c r="L122" s="16">
        <v>3</v>
      </c>
      <c r="M122" s="16">
        <v>104701.6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3</v>
      </c>
      <c r="U122" s="16">
        <v>104701.6</v>
      </c>
      <c r="V122" s="16">
        <v>3</v>
      </c>
      <c r="W122" s="16">
        <v>104701.6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141</v>
      </c>
      <c r="B123" s="16">
        <v>5</v>
      </c>
      <c r="C123" s="16" t="s">
        <v>63</v>
      </c>
      <c r="D123" s="16">
        <v>23</v>
      </c>
      <c r="E123" s="16" t="s">
        <v>66</v>
      </c>
      <c r="F123" s="16">
        <v>3</v>
      </c>
      <c r="G123" s="16">
        <v>88294.64</v>
      </c>
      <c r="H123" s="16">
        <v>1</v>
      </c>
      <c r="I123" s="16">
        <v>22810</v>
      </c>
      <c r="J123" s="16">
        <v>3</v>
      </c>
      <c r="K123" s="16">
        <v>81430.86</v>
      </c>
      <c r="L123" s="16">
        <v>4</v>
      </c>
      <c r="M123" s="16">
        <v>104240.86</v>
      </c>
      <c r="N123" s="16">
        <v>0</v>
      </c>
      <c r="O123" s="16">
        <v>0</v>
      </c>
      <c r="P123" s="16">
        <v>0</v>
      </c>
      <c r="Q123" s="16">
        <v>0</v>
      </c>
      <c r="R123" s="16">
        <v>1</v>
      </c>
      <c r="S123" s="16">
        <v>22810</v>
      </c>
      <c r="T123" s="16">
        <v>3</v>
      </c>
      <c r="U123" s="16">
        <v>77359.990000000005</v>
      </c>
      <c r="V123" s="16">
        <v>4</v>
      </c>
      <c r="W123" s="16">
        <v>100169.99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144</v>
      </c>
      <c r="B124" s="16">
        <v>2</v>
      </c>
      <c r="C124" s="16" t="s">
        <v>44</v>
      </c>
      <c r="D124" s="16">
        <v>25</v>
      </c>
      <c r="E124" s="16" t="s">
        <v>69</v>
      </c>
      <c r="F124" s="16">
        <v>0</v>
      </c>
      <c r="G124" s="16">
        <v>0</v>
      </c>
      <c r="H124" s="16">
        <v>0</v>
      </c>
      <c r="I124" s="16">
        <v>0</v>
      </c>
      <c r="J124" s="16">
        <v>4</v>
      </c>
      <c r="K124" s="16">
        <v>69700</v>
      </c>
      <c r="L124" s="16">
        <v>4</v>
      </c>
      <c r="M124" s="16">
        <v>69700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4</v>
      </c>
      <c r="U124" s="16">
        <v>69700</v>
      </c>
      <c r="V124" s="16">
        <v>4</v>
      </c>
      <c r="W124" s="16">
        <v>69700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145</v>
      </c>
      <c r="B125" s="16">
        <v>5</v>
      </c>
      <c r="C125" s="16" t="s">
        <v>63</v>
      </c>
      <c r="D125" s="16">
        <v>25</v>
      </c>
      <c r="E125" s="16" t="s">
        <v>69</v>
      </c>
      <c r="F125" s="16">
        <v>1</v>
      </c>
      <c r="G125" s="16">
        <v>20153.5</v>
      </c>
      <c r="H125" s="16">
        <v>1</v>
      </c>
      <c r="I125" s="16">
        <v>20153.5</v>
      </c>
      <c r="J125" s="16">
        <v>2</v>
      </c>
      <c r="K125" s="16">
        <v>70146.5</v>
      </c>
      <c r="L125" s="16">
        <v>3</v>
      </c>
      <c r="M125" s="16">
        <v>90300</v>
      </c>
      <c r="N125" s="16">
        <v>0</v>
      </c>
      <c r="O125" s="16">
        <v>0</v>
      </c>
      <c r="P125" s="16">
        <v>0</v>
      </c>
      <c r="Q125" s="16">
        <v>0</v>
      </c>
      <c r="R125" s="16">
        <v>1</v>
      </c>
      <c r="S125" s="16">
        <v>19780</v>
      </c>
      <c r="T125" s="16">
        <v>2</v>
      </c>
      <c r="U125" s="16">
        <v>68300</v>
      </c>
      <c r="V125" s="16">
        <v>3</v>
      </c>
      <c r="W125" s="16">
        <v>88080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148</v>
      </c>
      <c r="B126" s="16">
        <v>5</v>
      </c>
      <c r="C126" s="16" t="s">
        <v>63</v>
      </c>
      <c r="D126" s="16">
        <v>27</v>
      </c>
      <c r="E126" s="16" t="s">
        <v>71</v>
      </c>
      <c r="F126" s="16">
        <v>2</v>
      </c>
      <c r="G126" s="16">
        <v>90444.5</v>
      </c>
      <c r="H126" s="16">
        <v>1</v>
      </c>
      <c r="I126" s="16">
        <v>40161.5</v>
      </c>
      <c r="J126" s="16">
        <v>9</v>
      </c>
      <c r="K126" s="16">
        <v>105600</v>
      </c>
      <c r="L126" s="16">
        <v>10</v>
      </c>
      <c r="M126" s="16">
        <v>145761.5</v>
      </c>
      <c r="N126" s="16">
        <v>0</v>
      </c>
      <c r="O126" s="16">
        <v>0</v>
      </c>
      <c r="P126" s="16">
        <v>0</v>
      </c>
      <c r="Q126" s="16">
        <v>0</v>
      </c>
      <c r="R126" s="16">
        <v>1</v>
      </c>
      <c r="S126" s="16">
        <v>38834.699999999997</v>
      </c>
      <c r="T126" s="16">
        <v>9</v>
      </c>
      <c r="U126" s="16">
        <v>87209.140000000014</v>
      </c>
      <c r="V126" s="16">
        <v>10</v>
      </c>
      <c r="W126" s="16">
        <v>126043.84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151</v>
      </c>
      <c r="B127" s="16">
        <v>2</v>
      </c>
      <c r="C127" s="16" t="s">
        <v>44</v>
      </c>
      <c r="D127" s="16">
        <v>28</v>
      </c>
      <c r="E127" s="16" t="s">
        <v>73</v>
      </c>
      <c r="F127" s="16">
        <v>0</v>
      </c>
      <c r="G127" s="16">
        <v>0</v>
      </c>
      <c r="H127" s="16">
        <v>0</v>
      </c>
      <c r="I127" s="16">
        <v>0</v>
      </c>
      <c r="J127" s="16">
        <v>2</v>
      </c>
      <c r="K127" s="16">
        <v>92500</v>
      </c>
      <c r="L127" s="16">
        <v>2</v>
      </c>
      <c r="M127" s="16">
        <v>92500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2</v>
      </c>
      <c r="U127" s="16">
        <v>89363.75</v>
      </c>
      <c r="V127" s="16">
        <v>2</v>
      </c>
      <c r="W127" s="16">
        <v>89363.75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152</v>
      </c>
      <c r="B128" s="16">
        <v>5</v>
      </c>
      <c r="C128" s="16" t="s">
        <v>63</v>
      </c>
      <c r="D128" s="16">
        <v>28</v>
      </c>
      <c r="E128" s="16" t="s">
        <v>73</v>
      </c>
      <c r="F128" s="16">
        <v>1</v>
      </c>
      <c r="G128" s="16">
        <v>20716</v>
      </c>
      <c r="H128" s="16">
        <v>1</v>
      </c>
      <c r="I128" s="16">
        <v>20716</v>
      </c>
      <c r="J128" s="16">
        <v>3</v>
      </c>
      <c r="K128" s="16">
        <v>40100</v>
      </c>
      <c r="L128" s="16">
        <v>4</v>
      </c>
      <c r="M128" s="16">
        <v>60816</v>
      </c>
      <c r="N128" s="16">
        <v>0</v>
      </c>
      <c r="O128" s="16">
        <v>0</v>
      </c>
      <c r="P128" s="16">
        <v>0</v>
      </c>
      <c r="Q128" s="16">
        <v>0</v>
      </c>
      <c r="R128" s="16">
        <v>1</v>
      </c>
      <c r="S128" s="16">
        <v>20220</v>
      </c>
      <c r="T128" s="16">
        <v>3</v>
      </c>
      <c r="U128" s="16">
        <v>34080.15</v>
      </c>
      <c r="V128" s="16">
        <v>4</v>
      </c>
      <c r="W128" s="16">
        <v>54300.15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153</v>
      </c>
      <c r="B129" s="16">
        <v>2</v>
      </c>
      <c r="C129" s="16" t="s">
        <v>44</v>
      </c>
      <c r="D129" s="16">
        <v>30</v>
      </c>
      <c r="E129" s="16" t="s">
        <v>74</v>
      </c>
      <c r="F129" s="16">
        <v>0</v>
      </c>
      <c r="G129" s="16">
        <v>0</v>
      </c>
      <c r="H129" s="16">
        <v>0</v>
      </c>
      <c r="I129" s="16">
        <v>0</v>
      </c>
      <c r="J129" s="16">
        <v>4</v>
      </c>
      <c r="K129" s="16">
        <v>100000</v>
      </c>
      <c r="L129" s="16">
        <v>4</v>
      </c>
      <c r="M129" s="16">
        <v>100000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4</v>
      </c>
      <c r="U129" s="16">
        <v>91803.329999999987</v>
      </c>
      <c r="V129" s="16">
        <v>4</v>
      </c>
      <c r="W129" s="16">
        <v>91803.33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154</v>
      </c>
      <c r="B130" s="16">
        <v>5</v>
      </c>
      <c r="C130" s="16" t="s">
        <v>63</v>
      </c>
      <c r="D130" s="16">
        <v>30</v>
      </c>
      <c r="E130" s="16" t="s">
        <v>74</v>
      </c>
      <c r="F130" s="16">
        <v>3</v>
      </c>
      <c r="G130" s="16">
        <v>78038.17</v>
      </c>
      <c r="H130" s="16">
        <v>2</v>
      </c>
      <c r="I130" s="16">
        <v>29168.04</v>
      </c>
      <c r="J130" s="16">
        <v>0</v>
      </c>
      <c r="K130" s="16">
        <v>0</v>
      </c>
      <c r="L130" s="16">
        <v>2</v>
      </c>
      <c r="M130" s="16">
        <v>29168.04</v>
      </c>
      <c r="N130" s="16">
        <v>0</v>
      </c>
      <c r="O130" s="16">
        <v>0</v>
      </c>
      <c r="P130" s="16">
        <v>0</v>
      </c>
      <c r="Q130" s="16">
        <v>0</v>
      </c>
      <c r="R130" s="16">
        <v>2</v>
      </c>
      <c r="S130" s="16">
        <v>28923.95</v>
      </c>
      <c r="T130" s="16">
        <v>0</v>
      </c>
      <c r="U130" s="16">
        <v>0</v>
      </c>
      <c r="V130" s="16">
        <v>2</v>
      </c>
      <c r="W130" s="16">
        <v>28923.95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A131" s="16">
        <v>155</v>
      </c>
      <c r="B131" s="16">
        <v>5</v>
      </c>
      <c r="C131" s="16" t="s">
        <v>63</v>
      </c>
      <c r="D131" s="16">
        <v>31</v>
      </c>
      <c r="E131" s="16" t="s">
        <v>75</v>
      </c>
      <c r="F131" s="16">
        <v>6</v>
      </c>
      <c r="G131" s="16">
        <v>168743</v>
      </c>
      <c r="H131" s="16">
        <v>2</v>
      </c>
      <c r="I131" s="16">
        <v>46614.5</v>
      </c>
      <c r="J131" s="16">
        <v>4</v>
      </c>
      <c r="K131" s="16">
        <v>82449.209999999992</v>
      </c>
      <c r="L131" s="16">
        <v>6</v>
      </c>
      <c r="M131" s="16">
        <v>129063.71</v>
      </c>
      <c r="N131" s="16">
        <v>0</v>
      </c>
      <c r="O131" s="16">
        <v>0</v>
      </c>
      <c r="P131" s="16">
        <v>0</v>
      </c>
      <c r="Q131" s="16">
        <v>0</v>
      </c>
      <c r="R131" s="16">
        <v>2</v>
      </c>
      <c r="S131" s="16">
        <v>45399.35</v>
      </c>
      <c r="T131" s="16">
        <v>4</v>
      </c>
      <c r="U131" s="16">
        <v>66549.08</v>
      </c>
      <c r="V131" s="16">
        <v>6</v>
      </c>
      <c r="W131" s="16">
        <v>111948.43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A132" s="16">
        <v>156</v>
      </c>
      <c r="B132" s="16">
        <v>2</v>
      </c>
      <c r="C132" s="16" t="s">
        <v>44</v>
      </c>
      <c r="D132" s="16">
        <v>32</v>
      </c>
      <c r="E132" s="16" t="s">
        <v>76</v>
      </c>
      <c r="F132" s="16">
        <v>0</v>
      </c>
      <c r="G132" s="16">
        <v>0</v>
      </c>
      <c r="H132" s="16">
        <v>0</v>
      </c>
      <c r="I132" s="16">
        <v>0</v>
      </c>
      <c r="J132" s="16">
        <v>4</v>
      </c>
      <c r="K132" s="16">
        <v>139595.88</v>
      </c>
      <c r="L132" s="16">
        <v>4</v>
      </c>
      <c r="M132" s="16">
        <v>139595.88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4</v>
      </c>
      <c r="U132" s="16">
        <v>131625.70000000001</v>
      </c>
      <c r="V132" s="16">
        <v>4</v>
      </c>
      <c r="W132" s="16">
        <v>131625.70000000001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157</v>
      </c>
      <c r="B133" s="16">
        <v>5</v>
      </c>
      <c r="C133" s="16" t="s">
        <v>63</v>
      </c>
      <c r="D133" s="16">
        <v>32</v>
      </c>
      <c r="E133" s="16" t="s">
        <v>76</v>
      </c>
      <c r="F133" s="16">
        <v>2</v>
      </c>
      <c r="G133" s="16">
        <v>65482.7</v>
      </c>
      <c r="H133" s="16">
        <v>1</v>
      </c>
      <c r="I133" s="16">
        <v>20786.5</v>
      </c>
      <c r="J133" s="16">
        <v>1</v>
      </c>
      <c r="K133" s="16">
        <v>64617.62</v>
      </c>
      <c r="L133" s="16">
        <v>2</v>
      </c>
      <c r="M133" s="16">
        <v>85404.12</v>
      </c>
      <c r="N133" s="16">
        <v>0</v>
      </c>
      <c r="O133" s="16">
        <v>0</v>
      </c>
      <c r="P133" s="16">
        <v>0</v>
      </c>
      <c r="Q133" s="16">
        <v>0</v>
      </c>
      <c r="R133" s="16">
        <v>1</v>
      </c>
      <c r="S133" s="16">
        <v>20786.5</v>
      </c>
      <c r="T133" s="16">
        <v>1</v>
      </c>
      <c r="U133" s="16">
        <v>64617.62</v>
      </c>
      <c r="V133" s="16">
        <v>2</v>
      </c>
      <c r="W133" s="16">
        <v>85404.12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158</v>
      </c>
      <c r="B134" s="16">
        <v>2</v>
      </c>
      <c r="C134" s="16" t="s">
        <v>44</v>
      </c>
      <c r="D134" s="16">
        <v>33</v>
      </c>
      <c r="E134" s="16" t="s">
        <v>77</v>
      </c>
      <c r="F134" s="16">
        <v>0</v>
      </c>
      <c r="G134" s="16">
        <v>0</v>
      </c>
      <c r="H134" s="16">
        <v>0</v>
      </c>
      <c r="I134" s="16">
        <v>0</v>
      </c>
      <c r="J134" s="16">
        <v>2</v>
      </c>
      <c r="K134" s="16">
        <v>99780</v>
      </c>
      <c r="L134" s="16">
        <v>2</v>
      </c>
      <c r="M134" s="16">
        <v>99780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2</v>
      </c>
      <c r="U134" s="16">
        <v>87330.94</v>
      </c>
      <c r="V134" s="16">
        <v>2</v>
      </c>
      <c r="W134" s="16">
        <v>87330.94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159</v>
      </c>
      <c r="B135" s="16">
        <v>5</v>
      </c>
      <c r="C135" s="16" t="s">
        <v>63</v>
      </c>
      <c r="D135" s="16">
        <v>33</v>
      </c>
      <c r="E135" s="16" t="s">
        <v>77</v>
      </c>
      <c r="F135" s="16">
        <v>5</v>
      </c>
      <c r="G135" s="16">
        <v>333088.98</v>
      </c>
      <c r="H135" s="16">
        <v>1</v>
      </c>
      <c r="I135" s="16">
        <v>77165.38</v>
      </c>
      <c r="J135" s="16">
        <v>3</v>
      </c>
      <c r="K135" s="16">
        <v>142390</v>
      </c>
      <c r="L135" s="16">
        <v>4</v>
      </c>
      <c r="M135" s="16">
        <v>219555.38</v>
      </c>
      <c r="N135" s="16">
        <v>0</v>
      </c>
      <c r="O135" s="16">
        <v>0</v>
      </c>
      <c r="P135" s="16">
        <v>0</v>
      </c>
      <c r="Q135" s="16">
        <v>0</v>
      </c>
      <c r="R135" s="16">
        <v>1</v>
      </c>
      <c r="S135" s="16">
        <v>66006.73</v>
      </c>
      <c r="T135" s="16">
        <v>3</v>
      </c>
      <c r="U135" s="16">
        <v>139250.59</v>
      </c>
      <c r="V135" s="16">
        <v>4</v>
      </c>
      <c r="W135" s="16">
        <v>205257.32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162</v>
      </c>
      <c r="B136" s="16">
        <v>2</v>
      </c>
      <c r="C136" s="16" t="s">
        <v>44</v>
      </c>
      <c r="D136" s="16">
        <v>35</v>
      </c>
      <c r="E136" s="16" t="s">
        <v>80</v>
      </c>
      <c r="F136" s="16">
        <v>0</v>
      </c>
      <c r="G136" s="16">
        <v>0</v>
      </c>
      <c r="H136" s="16">
        <v>0</v>
      </c>
      <c r="I136" s="16">
        <v>0</v>
      </c>
      <c r="J136" s="16">
        <v>7</v>
      </c>
      <c r="K136" s="16">
        <v>131749.05000000002</v>
      </c>
      <c r="L136" s="16">
        <v>7</v>
      </c>
      <c r="M136" s="16">
        <v>131749.04999999999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7</v>
      </c>
      <c r="U136" s="16">
        <v>103517.41</v>
      </c>
      <c r="V136" s="16">
        <v>7</v>
      </c>
      <c r="W136" s="16">
        <v>103517.41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163</v>
      </c>
      <c r="B137" s="16">
        <v>5</v>
      </c>
      <c r="C137" s="16" t="s">
        <v>63</v>
      </c>
      <c r="D137" s="16">
        <v>35</v>
      </c>
      <c r="E137" s="16" t="s">
        <v>80</v>
      </c>
      <c r="F137" s="16">
        <v>2</v>
      </c>
      <c r="G137" s="16">
        <v>120935.5</v>
      </c>
      <c r="H137" s="16">
        <v>1</v>
      </c>
      <c r="I137" s="16">
        <v>20963.5</v>
      </c>
      <c r="J137" s="16">
        <v>4</v>
      </c>
      <c r="K137" s="16">
        <v>213782</v>
      </c>
      <c r="L137" s="16">
        <v>5</v>
      </c>
      <c r="M137" s="16">
        <v>234745.5</v>
      </c>
      <c r="N137" s="16">
        <v>0</v>
      </c>
      <c r="O137" s="16">
        <v>0</v>
      </c>
      <c r="P137" s="16">
        <v>0</v>
      </c>
      <c r="Q137" s="16">
        <v>0</v>
      </c>
      <c r="R137" s="16">
        <v>1</v>
      </c>
      <c r="S137" s="16">
        <v>20600</v>
      </c>
      <c r="T137" s="16">
        <v>4</v>
      </c>
      <c r="U137" s="16">
        <v>194796.97</v>
      </c>
      <c r="V137" s="16">
        <v>5</v>
      </c>
      <c r="W137" s="16">
        <v>215396.97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A138" s="16">
        <v>164</v>
      </c>
      <c r="B138" s="16">
        <v>2</v>
      </c>
      <c r="C138" s="16" t="s">
        <v>44</v>
      </c>
      <c r="D138" s="16">
        <v>36</v>
      </c>
      <c r="E138" s="16" t="s">
        <v>81</v>
      </c>
      <c r="F138" s="16">
        <v>0</v>
      </c>
      <c r="G138" s="16">
        <v>0</v>
      </c>
      <c r="H138" s="16">
        <v>0</v>
      </c>
      <c r="I138" s="16">
        <v>0</v>
      </c>
      <c r="J138" s="16">
        <v>3</v>
      </c>
      <c r="K138" s="16">
        <v>73715.17</v>
      </c>
      <c r="L138" s="16">
        <v>3</v>
      </c>
      <c r="M138" s="16">
        <v>73715.17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3</v>
      </c>
      <c r="U138" s="16">
        <v>70667.600000000006</v>
      </c>
      <c r="V138" s="16">
        <v>3</v>
      </c>
      <c r="W138" s="16">
        <v>70667.600000000006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ht="409.5" x14ac:dyDescent="0.25">
      <c r="A139" s="16">
        <v>165</v>
      </c>
      <c r="B139" s="16">
        <v>5</v>
      </c>
      <c r="C139" s="16" t="s">
        <v>63</v>
      </c>
      <c r="D139" s="16">
        <v>36</v>
      </c>
      <c r="E139" s="16" t="s">
        <v>81</v>
      </c>
      <c r="F139" s="16">
        <v>3</v>
      </c>
      <c r="G139" s="16">
        <v>160607.97</v>
      </c>
      <c r="H139" s="16">
        <v>1</v>
      </c>
      <c r="I139" s="16">
        <v>22028.5</v>
      </c>
      <c r="J139" s="16">
        <v>3</v>
      </c>
      <c r="K139" s="16">
        <v>90230.959999999992</v>
      </c>
      <c r="L139" s="16">
        <v>4</v>
      </c>
      <c r="M139" s="16">
        <v>112259.46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2</v>
      </c>
      <c r="U139" s="16">
        <v>71916.88</v>
      </c>
      <c r="V139" s="16">
        <v>2</v>
      </c>
      <c r="W139" s="16">
        <v>71916.88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 t="s">
        <v>82</v>
      </c>
    </row>
    <row r="140" spans="1:34" x14ac:dyDescent="0.25">
      <c r="A140" s="16">
        <v>166</v>
      </c>
      <c r="B140" s="16">
        <v>2</v>
      </c>
      <c r="C140" s="16" t="s">
        <v>44</v>
      </c>
      <c r="D140" s="16">
        <v>29</v>
      </c>
      <c r="E140" s="16" t="s">
        <v>72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6">
        <v>121500</v>
      </c>
      <c r="L140" s="16">
        <v>1</v>
      </c>
      <c r="M140" s="16">
        <v>121500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1</v>
      </c>
      <c r="U140" s="16">
        <v>118722.4</v>
      </c>
      <c r="V140" s="16">
        <v>1</v>
      </c>
      <c r="W140" s="16">
        <v>118722.4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A141" s="16">
        <v>167</v>
      </c>
      <c r="B141" s="16">
        <v>5</v>
      </c>
      <c r="C141" s="16" t="s">
        <v>63</v>
      </c>
      <c r="D141" s="16">
        <v>29</v>
      </c>
      <c r="E141" s="16" t="s">
        <v>72</v>
      </c>
      <c r="F141" s="16">
        <v>3</v>
      </c>
      <c r="G141" s="16">
        <v>84019</v>
      </c>
      <c r="H141" s="16">
        <v>1</v>
      </c>
      <c r="I141" s="16">
        <v>48600</v>
      </c>
      <c r="J141" s="16">
        <v>1</v>
      </c>
      <c r="K141" s="16">
        <v>72900</v>
      </c>
      <c r="L141" s="16">
        <v>2</v>
      </c>
      <c r="M141" s="16">
        <v>121500</v>
      </c>
      <c r="N141" s="16">
        <v>0</v>
      </c>
      <c r="O141" s="16">
        <v>0</v>
      </c>
      <c r="P141" s="16">
        <v>0</v>
      </c>
      <c r="Q141" s="16">
        <v>0</v>
      </c>
      <c r="R141" s="16">
        <v>1</v>
      </c>
      <c r="S141" s="16">
        <v>48553</v>
      </c>
      <c r="T141" s="16">
        <v>1</v>
      </c>
      <c r="U141" s="16">
        <v>65373.95</v>
      </c>
      <c r="V141" s="16">
        <v>2</v>
      </c>
      <c r="W141" s="16">
        <v>113926.95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x14ac:dyDescent="0.25">
      <c r="A142" s="16">
        <v>168</v>
      </c>
      <c r="B142" s="16">
        <v>8</v>
      </c>
      <c r="C142" s="16" t="s">
        <v>28</v>
      </c>
      <c r="D142" s="16">
        <v>18</v>
      </c>
      <c r="E142" s="16" t="s">
        <v>83</v>
      </c>
      <c r="F142" s="16">
        <v>0</v>
      </c>
      <c r="G142" s="16">
        <v>0</v>
      </c>
      <c r="H142" s="16">
        <v>0</v>
      </c>
      <c r="I142" s="16">
        <v>0</v>
      </c>
      <c r="J142" s="16">
        <v>4</v>
      </c>
      <c r="K142" s="16">
        <v>642700</v>
      </c>
      <c r="L142" s="16">
        <v>4</v>
      </c>
      <c r="M142" s="16">
        <v>642700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169</v>
      </c>
      <c r="B143" s="16">
        <v>2</v>
      </c>
      <c r="C143" s="16" t="s">
        <v>44</v>
      </c>
      <c r="D143" s="16">
        <v>24</v>
      </c>
      <c r="E143" s="16" t="s">
        <v>67</v>
      </c>
      <c r="F143" s="16">
        <v>0</v>
      </c>
      <c r="G143" s="16">
        <v>0</v>
      </c>
      <c r="H143" s="16">
        <v>0</v>
      </c>
      <c r="I143" s="16">
        <v>0</v>
      </c>
      <c r="J143" s="16">
        <v>9</v>
      </c>
      <c r="K143" s="16">
        <v>181741.99999999997</v>
      </c>
      <c r="L143" s="16">
        <v>9</v>
      </c>
      <c r="M143" s="16">
        <v>181742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9</v>
      </c>
      <c r="U143" s="16">
        <v>158068.65</v>
      </c>
      <c r="V143" s="16">
        <v>9</v>
      </c>
      <c r="W143" s="16">
        <v>158068.65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ht="390" x14ac:dyDescent="0.25">
      <c r="A144" s="16">
        <v>170</v>
      </c>
      <c r="B144" s="16">
        <v>5</v>
      </c>
      <c r="C144" s="16" t="s">
        <v>63</v>
      </c>
      <c r="D144" s="16">
        <v>24</v>
      </c>
      <c r="E144" s="16" t="s">
        <v>67</v>
      </c>
      <c r="F144" s="16">
        <v>1</v>
      </c>
      <c r="G144" s="16">
        <v>20246.5</v>
      </c>
      <c r="H144" s="16">
        <v>0</v>
      </c>
      <c r="I144" s="16">
        <v>0</v>
      </c>
      <c r="J144" s="16">
        <v>1</v>
      </c>
      <c r="K144" s="16">
        <v>10011.5</v>
      </c>
      <c r="L144" s="16">
        <v>1</v>
      </c>
      <c r="M144" s="16">
        <v>10011.5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1</v>
      </c>
      <c r="U144" s="16">
        <v>6890.62</v>
      </c>
      <c r="V144" s="16">
        <v>1</v>
      </c>
      <c r="W144" s="16">
        <v>6890.62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 t="s">
        <v>68</v>
      </c>
    </row>
    <row r="145" spans="1:34" x14ac:dyDescent="0.25">
      <c r="A145" s="16">
        <v>171</v>
      </c>
      <c r="B145" s="16">
        <v>4</v>
      </c>
      <c r="C145" s="16" t="s">
        <v>37</v>
      </c>
      <c r="D145" s="16">
        <v>9</v>
      </c>
      <c r="E145" s="16" t="s">
        <v>49</v>
      </c>
      <c r="F145" s="16">
        <v>3</v>
      </c>
      <c r="G145" s="16">
        <v>68155</v>
      </c>
      <c r="H145" s="16">
        <v>1</v>
      </c>
      <c r="I145" s="16">
        <v>34930</v>
      </c>
      <c r="J145" s="16">
        <v>0</v>
      </c>
      <c r="K145" s="16">
        <v>0</v>
      </c>
      <c r="L145" s="16">
        <v>1</v>
      </c>
      <c r="M145" s="16">
        <v>34930</v>
      </c>
      <c r="N145" s="16">
        <v>0</v>
      </c>
      <c r="O145" s="16">
        <v>0</v>
      </c>
      <c r="P145" s="16">
        <v>0</v>
      </c>
      <c r="Q145" s="16">
        <v>0</v>
      </c>
      <c r="R145" s="16">
        <v>1</v>
      </c>
      <c r="S145" s="16">
        <v>34930</v>
      </c>
      <c r="T145" s="16">
        <v>0</v>
      </c>
      <c r="U145" s="16">
        <v>0</v>
      </c>
      <c r="V145" s="16">
        <v>1</v>
      </c>
      <c r="W145" s="16">
        <v>34930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172</v>
      </c>
      <c r="B146" s="16">
        <v>8</v>
      </c>
      <c r="C146" s="16" t="s">
        <v>28</v>
      </c>
      <c r="D146" s="16">
        <v>9</v>
      </c>
      <c r="E146" s="16" t="s">
        <v>49</v>
      </c>
      <c r="F146" s="16">
        <v>0</v>
      </c>
      <c r="G146" s="16">
        <v>0</v>
      </c>
      <c r="H146" s="16">
        <v>0</v>
      </c>
      <c r="I146" s="16">
        <v>0</v>
      </c>
      <c r="J146" s="16">
        <v>5</v>
      </c>
      <c r="K146" s="16">
        <v>85098.89</v>
      </c>
      <c r="L146" s="16">
        <v>5</v>
      </c>
      <c r="M146" s="16">
        <v>85098.89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5</v>
      </c>
      <c r="U146" s="16">
        <v>71352</v>
      </c>
      <c r="V146" s="16">
        <v>5</v>
      </c>
      <c r="W146" s="16">
        <v>71352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A147" s="16">
        <v>173</v>
      </c>
      <c r="B147" s="16">
        <v>9</v>
      </c>
      <c r="C147" s="16" t="s">
        <v>29</v>
      </c>
      <c r="D147" s="16">
        <v>9</v>
      </c>
      <c r="E147" s="16" t="s">
        <v>49</v>
      </c>
      <c r="F147" s="16">
        <v>1</v>
      </c>
      <c r="G147" s="16">
        <v>34902.57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174</v>
      </c>
      <c r="B148" s="16">
        <v>10</v>
      </c>
      <c r="C148" s="16" t="s">
        <v>30</v>
      </c>
      <c r="D148" s="16">
        <v>9</v>
      </c>
      <c r="E148" s="16" t="s">
        <v>49</v>
      </c>
      <c r="F148" s="16">
        <v>5</v>
      </c>
      <c r="G148" s="16">
        <v>198112.01</v>
      </c>
      <c r="H148" s="16">
        <v>3</v>
      </c>
      <c r="I148" s="16">
        <v>116757.34</v>
      </c>
      <c r="J148" s="16">
        <v>1</v>
      </c>
      <c r="K148" s="16">
        <v>300000</v>
      </c>
      <c r="L148" s="16">
        <v>4</v>
      </c>
      <c r="M148" s="16">
        <v>416757.34</v>
      </c>
      <c r="N148" s="16">
        <v>0</v>
      </c>
      <c r="O148" s="16">
        <v>0</v>
      </c>
      <c r="P148" s="16">
        <v>0</v>
      </c>
      <c r="Q148" s="16">
        <v>0</v>
      </c>
      <c r="R148" s="16">
        <v>3</v>
      </c>
      <c r="S148" s="16">
        <v>110588.61</v>
      </c>
      <c r="T148" s="16">
        <v>1</v>
      </c>
      <c r="U148" s="16">
        <v>290087.71000000002</v>
      </c>
      <c r="V148" s="16">
        <v>4</v>
      </c>
      <c r="W148" s="16">
        <v>400676.32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175</v>
      </c>
      <c r="B149" s="16">
        <v>11</v>
      </c>
      <c r="C149" s="16" t="s">
        <v>31</v>
      </c>
      <c r="D149" s="16">
        <v>9</v>
      </c>
      <c r="E149" s="16" t="s">
        <v>49</v>
      </c>
      <c r="F149" s="16">
        <v>5</v>
      </c>
      <c r="G149" s="16">
        <v>81196.320000000007</v>
      </c>
      <c r="H149" s="16">
        <v>4</v>
      </c>
      <c r="I149" s="16">
        <v>35268.769999999997</v>
      </c>
      <c r="J149" s="16">
        <v>0</v>
      </c>
      <c r="K149" s="16">
        <v>0</v>
      </c>
      <c r="L149" s="16">
        <v>4</v>
      </c>
      <c r="M149" s="16">
        <v>35268.769999999997</v>
      </c>
      <c r="N149" s="16">
        <v>0</v>
      </c>
      <c r="O149" s="16">
        <v>0</v>
      </c>
      <c r="P149" s="16">
        <v>0</v>
      </c>
      <c r="Q149" s="16">
        <v>0</v>
      </c>
      <c r="R149" s="16">
        <v>4</v>
      </c>
      <c r="S149" s="16">
        <v>31317.82</v>
      </c>
      <c r="T149" s="16">
        <v>0</v>
      </c>
      <c r="U149" s="16">
        <v>0</v>
      </c>
      <c r="V149" s="16">
        <v>4</v>
      </c>
      <c r="W149" s="16">
        <v>31317.82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176</v>
      </c>
      <c r="B150" s="16">
        <v>12</v>
      </c>
      <c r="C150" s="16" t="s">
        <v>40</v>
      </c>
      <c r="D150" s="16">
        <v>9</v>
      </c>
      <c r="E150" s="16" t="s">
        <v>49</v>
      </c>
      <c r="F150" s="16">
        <v>2</v>
      </c>
      <c r="G150" s="16">
        <v>54645</v>
      </c>
      <c r="H150" s="16">
        <v>1</v>
      </c>
      <c r="I150" s="16">
        <v>4959</v>
      </c>
      <c r="J150" s="16">
        <v>0</v>
      </c>
      <c r="K150" s="16">
        <v>0</v>
      </c>
      <c r="L150" s="16">
        <v>1</v>
      </c>
      <c r="M150" s="16">
        <v>4959</v>
      </c>
      <c r="N150" s="16">
        <v>0</v>
      </c>
      <c r="O150" s="16">
        <v>0</v>
      </c>
      <c r="P150" s="16">
        <v>0</v>
      </c>
      <c r="Q150" s="16">
        <v>0</v>
      </c>
      <c r="R150" s="16">
        <v>1</v>
      </c>
      <c r="S150" s="16">
        <v>4959</v>
      </c>
      <c r="T150" s="16">
        <v>0</v>
      </c>
      <c r="U150" s="16">
        <v>0</v>
      </c>
      <c r="V150" s="16">
        <v>1</v>
      </c>
      <c r="W150" s="16">
        <v>4959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A151" s="16">
        <v>177</v>
      </c>
      <c r="B151" s="16">
        <v>13</v>
      </c>
      <c r="C151" s="16" t="s">
        <v>32</v>
      </c>
      <c r="D151" s="16">
        <v>9</v>
      </c>
      <c r="E151" s="16" t="s">
        <v>49</v>
      </c>
      <c r="F151" s="16">
        <v>16</v>
      </c>
      <c r="G151" s="16">
        <v>317157.57</v>
      </c>
      <c r="H151" s="16">
        <v>8</v>
      </c>
      <c r="I151" s="16">
        <v>156478.57999999999</v>
      </c>
      <c r="J151" s="16">
        <v>1</v>
      </c>
      <c r="K151" s="16">
        <v>10000</v>
      </c>
      <c r="L151" s="16">
        <v>9</v>
      </c>
      <c r="M151" s="16">
        <v>166478.57999999999</v>
      </c>
      <c r="N151" s="16">
        <v>0</v>
      </c>
      <c r="O151" s="16">
        <v>0</v>
      </c>
      <c r="P151" s="16">
        <v>0</v>
      </c>
      <c r="Q151" s="16">
        <v>0</v>
      </c>
      <c r="R151" s="16">
        <v>8</v>
      </c>
      <c r="S151" s="16">
        <v>150312.31</v>
      </c>
      <c r="T151" s="16">
        <v>1</v>
      </c>
      <c r="U151" s="16">
        <v>8893</v>
      </c>
      <c r="V151" s="16">
        <v>9</v>
      </c>
      <c r="W151" s="16">
        <v>159205.31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178</v>
      </c>
      <c r="B152" s="16">
        <v>8</v>
      </c>
      <c r="C152" s="16" t="s">
        <v>28</v>
      </c>
      <c r="D152" s="16">
        <v>17</v>
      </c>
      <c r="E152" s="16" t="s">
        <v>34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141000</v>
      </c>
      <c r="L152" s="16">
        <v>1</v>
      </c>
      <c r="M152" s="16">
        <v>141000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179</v>
      </c>
      <c r="B153" s="16">
        <v>3</v>
      </c>
      <c r="C153" s="16" t="s">
        <v>35</v>
      </c>
      <c r="D153" s="16">
        <v>3</v>
      </c>
      <c r="E153" s="16" t="s">
        <v>38</v>
      </c>
      <c r="F153" s="16">
        <v>1</v>
      </c>
      <c r="G153" s="16">
        <v>19987.5</v>
      </c>
      <c r="H153" s="16">
        <v>1</v>
      </c>
      <c r="I153" s="16">
        <v>19987.5</v>
      </c>
      <c r="J153" s="16">
        <v>1</v>
      </c>
      <c r="K153" s="16">
        <v>3990</v>
      </c>
      <c r="L153" s="16">
        <v>2</v>
      </c>
      <c r="M153" s="16">
        <v>23977.5</v>
      </c>
      <c r="N153" s="16">
        <v>0</v>
      </c>
      <c r="O153" s="16">
        <v>0</v>
      </c>
      <c r="P153" s="16">
        <v>0</v>
      </c>
      <c r="Q153" s="16">
        <v>0</v>
      </c>
      <c r="R153" s="16">
        <v>1</v>
      </c>
      <c r="S153" s="16">
        <v>19987.5</v>
      </c>
      <c r="T153" s="16">
        <v>1</v>
      </c>
      <c r="U153" s="16">
        <v>3990</v>
      </c>
      <c r="V153" s="16">
        <v>2</v>
      </c>
      <c r="W153" s="16">
        <v>23977.5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180</v>
      </c>
      <c r="B154" s="16">
        <v>4</v>
      </c>
      <c r="C154" s="16" t="s">
        <v>37</v>
      </c>
      <c r="D154" s="16">
        <v>3</v>
      </c>
      <c r="E154" s="16" t="s">
        <v>38</v>
      </c>
      <c r="F154" s="16">
        <v>1</v>
      </c>
      <c r="G154" s="16">
        <v>39980</v>
      </c>
      <c r="H154" s="16">
        <v>1</v>
      </c>
      <c r="I154" s="16">
        <v>39980</v>
      </c>
      <c r="J154" s="16">
        <v>2</v>
      </c>
      <c r="K154" s="16">
        <v>116800</v>
      </c>
      <c r="L154" s="16">
        <v>3</v>
      </c>
      <c r="M154" s="16">
        <v>156780</v>
      </c>
      <c r="N154" s="16">
        <v>0</v>
      </c>
      <c r="O154" s="16">
        <v>0</v>
      </c>
      <c r="P154" s="16">
        <v>0</v>
      </c>
      <c r="Q154" s="16">
        <v>0</v>
      </c>
      <c r="R154" s="16">
        <v>1</v>
      </c>
      <c r="S154" s="16">
        <v>39980</v>
      </c>
      <c r="T154" s="16">
        <v>2</v>
      </c>
      <c r="U154" s="16">
        <v>101800</v>
      </c>
      <c r="V154" s="16">
        <v>3</v>
      </c>
      <c r="W154" s="16">
        <v>141780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181</v>
      </c>
      <c r="B155" s="16">
        <v>6</v>
      </c>
      <c r="C155" s="16" t="s">
        <v>26</v>
      </c>
      <c r="D155" s="16">
        <v>3</v>
      </c>
      <c r="E155" s="16" t="s">
        <v>38</v>
      </c>
      <c r="F155" s="16">
        <v>8</v>
      </c>
      <c r="G155" s="16">
        <v>429349.64</v>
      </c>
      <c r="H155" s="16">
        <v>8</v>
      </c>
      <c r="I155" s="16">
        <v>429349.64</v>
      </c>
      <c r="J155" s="16">
        <v>4</v>
      </c>
      <c r="K155" s="16">
        <v>155242</v>
      </c>
      <c r="L155" s="16">
        <v>12</v>
      </c>
      <c r="M155" s="16">
        <v>584591.64</v>
      </c>
      <c r="N155" s="16">
        <v>0</v>
      </c>
      <c r="O155" s="16">
        <v>0</v>
      </c>
      <c r="P155" s="16">
        <v>0</v>
      </c>
      <c r="Q155" s="16">
        <v>0</v>
      </c>
      <c r="R155" s="16">
        <v>8</v>
      </c>
      <c r="S155" s="16">
        <v>423194.81</v>
      </c>
      <c r="T155" s="16">
        <v>4</v>
      </c>
      <c r="U155" s="16">
        <v>125574.12</v>
      </c>
      <c r="V155" s="16">
        <v>12</v>
      </c>
      <c r="W155" s="16">
        <v>548768.93000000005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A156" s="16">
        <v>182</v>
      </c>
      <c r="B156" s="16">
        <v>8</v>
      </c>
      <c r="C156" s="16" t="s">
        <v>28</v>
      </c>
      <c r="D156" s="16">
        <v>3</v>
      </c>
      <c r="E156" s="16" t="s">
        <v>38</v>
      </c>
      <c r="F156" s="16">
        <v>0</v>
      </c>
      <c r="G156" s="16">
        <v>0</v>
      </c>
      <c r="H156" s="16">
        <v>0</v>
      </c>
      <c r="I156" s="16">
        <v>0</v>
      </c>
      <c r="J156" s="16">
        <v>6</v>
      </c>
      <c r="K156" s="16">
        <v>80000</v>
      </c>
      <c r="L156" s="16">
        <v>6</v>
      </c>
      <c r="M156" s="16">
        <v>80000</v>
      </c>
      <c r="N156" s="16">
        <v>0</v>
      </c>
      <c r="O156" s="16">
        <v>0</v>
      </c>
      <c r="P156" s="16">
        <v>1</v>
      </c>
      <c r="Q156" s="16">
        <v>3876</v>
      </c>
      <c r="R156" s="16">
        <v>0</v>
      </c>
      <c r="S156" s="16">
        <v>0</v>
      </c>
      <c r="T156" s="16">
        <v>4</v>
      </c>
      <c r="U156" s="16">
        <v>61263.07</v>
      </c>
      <c r="V156" s="16">
        <v>4</v>
      </c>
      <c r="W156" s="16">
        <v>61263.07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ht="409.5" x14ac:dyDescent="0.25">
      <c r="A157" s="16">
        <v>183</v>
      </c>
      <c r="B157" s="16">
        <v>9</v>
      </c>
      <c r="C157" s="16" t="s">
        <v>29</v>
      </c>
      <c r="D157" s="16">
        <v>3</v>
      </c>
      <c r="E157" s="16" t="s">
        <v>38</v>
      </c>
      <c r="F157" s="16">
        <v>9</v>
      </c>
      <c r="G157" s="16">
        <v>347001.94</v>
      </c>
      <c r="H157" s="16">
        <v>9</v>
      </c>
      <c r="I157" s="16">
        <v>347001.94</v>
      </c>
      <c r="J157" s="16">
        <v>3</v>
      </c>
      <c r="K157" s="16">
        <v>133968</v>
      </c>
      <c r="L157" s="16">
        <v>12</v>
      </c>
      <c r="M157" s="16">
        <v>480969.94</v>
      </c>
      <c r="N157" s="16">
        <v>0</v>
      </c>
      <c r="O157" s="16">
        <v>0</v>
      </c>
      <c r="P157" s="16">
        <v>0</v>
      </c>
      <c r="Q157" s="16">
        <v>0</v>
      </c>
      <c r="R157" s="16">
        <v>9</v>
      </c>
      <c r="S157" s="16">
        <v>337073.66</v>
      </c>
      <c r="T157" s="16">
        <v>2</v>
      </c>
      <c r="U157" s="16">
        <v>118968</v>
      </c>
      <c r="V157" s="16">
        <v>11</v>
      </c>
      <c r="W157" s="16">
        <v>456041.66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 t="s">
        <v>139</v>
      </c>
    </row>
    <row r="158" spans="1:34" x14ac:dyDescent="0.25">
      <c r="A158" s="16">
        <v>184</v>
      </c>
      <c r="B158" s="16">
        <v>2</v>
      </c>
      <c r="C158" s="16" t="s">
        <v>44</v>
      </c>
      <c r="D158" s="16">
        <v>26</v>
      </c>
      <c r="E158" s="16" t="s">
        <v>70</v>
      </c>
      <c r="F158" s="16">
        <v>0</v>
      </c>
      <c r="G158" s="16">
        <v>0</v>
      </c>
      <c r="H158" s="16">
        <v>0</v>
      </c>
      <c r="I158" s="16">
        <v>0</v>
      </c>
      <c r="J158" s="16">
        <v>3</v>
      </c>
      <c r="K158" s="16">
        <v>88000</v>
      </c>
      <c r="L158" s="16">
        <v>3</v>
      </c>
      <c r="M158" s="16">
        <v>88000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3</v>
      </c>
      <c r="U158" s="16">
        <v>83864.899999999994</v>
      </c>
      <c r="V158" s="16">
        <v>3</v>
      </c>
      <c r="W158" s="16">
        <v>83864.899999999994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A159" s="16">
        <v>185</v>
      </c>
      <c r="B159" s="16">
        <v>5</v>
      </c>
      <c r="C159" s="16" t="s">
        <v>63</v>
      </c>
      <c r="D159" s="16">
        <v>26</v>
      </c>
      <c r="E159" s="16" t="s">
        <v>70</v>
      </c>
      <c r="F159" s="16">
        <v>2</v>
      </c>
      <c r="G159" s="16">
        <v>42163.5</v>
      </c>
      <c r="H159" s="16">
        <v>1</v>
      </c>
      <c r="I159" s="16">
        <v>20963.5</v>
      </c>
      <c r="J159" s="16">
        <v>1</v>
      </c>
      <c r="K159" s="16">
        <v>60000</v>
      </c>
      <c r="L159" s="16">
        <v>2</v>
      </c>
      <c r="M159" s="16">
        <v>80963.5</v>
      </c>
      <c r="N159" s="16">
        <v>0</v>
      </c>
      <c r="O159" s="16">
        <v>0</v>
      </c>
      <c r="P159" s="16">
        <v>0</v>
      </c>
      <c r="Q159" s="16">
        <v>0</v>
      </c>
      <c r="R159" s="16">
        <v>1</v>
      </c>
      <c r="S159" s="16">
        <v>20750</v>
      </c>
      <c r="T159" s="16">
        <v>1</v>
      </c>
      <c r="U159" s="16">
        <v>53700.5</v>
      </c>
      <c r="V159" s="16">
        <v>2</v>
      </c>
      <c r="W159" s="16">
        <v>74450.5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x14ac:dyDescent="0.25">
      <c r="A160" s="16">
        <v>186</v>
      </c>
      <c r="B160" s="16">
        <v>2</v>
      </c>
      <c r="C160" s="16" t="s">
        <v>44</v>
      </c>
      <c r="D160" s="16">
        <v>34</v>
      </c>
      <c r="E160" s="16" t="s">
        <v>78</v>
      </c>
      <c r="F160" s="16">
        <v>0</v>
      </c>
      <c r="G160" s="16">
        <v>0</v>
      </c>
      <c r="H160" s="16">
        <v>0</v>
      </c>
      <c r="I160" s="16">
        <v>0</v>
      </c>
      <c r="J160" s="16">
        <v>2</v>
      </c>
      <c r="K160" s="16">
        <v>81979.69</v>
      </c>
      <c r="L160" s="16">
        <v>2</v>
      </c>
      <c r="M160" s="16">
        <v>81979.69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2</v>
      </c>
      <c r="U160" s="16">
        <v>79432.72</v>
      </c>
      <c r="V160" s="16">
        <v>2</v>
      </c>
      <c r="W160" s="16">
        <v>79432.72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ht="409.5" x14ac:dyDescent="0.25">
      <c r="A161" s="16">
        <v>187</v>
      </c>
      <c r="B161" s="16">
        <v>5</v>
      </c>
      <c r="C161" s="16" t="s">
        <v>63</v>
      </c>
      <c r="D161" s="16">
        <v>34</v>
      </c>
      <c r="E161" s="16" t="s">
        <v>78</v>
      </c>
      <c r="F161" s="16">
        <v>1</v>
      </c>
      <c r="G161" s="16">
        <v>20246.5</v>
      </c>
      <c r="H161" s="16">
        <v>1</v>
      </c>
      <c r="I161" s="16">
        <v>20246.5</v>
      </c>
      <c r="J161" s="16">
        <v>4</v>
      </c>
      <c r="K161" s="16">
        <v>47987.33</v>
      </c>
      <c r="L161" s="16">
        <v>5</v>
      </c>
      <c r="M161" s="16">
        <v>68233.83</v>
      </c>
      <c r="N161" s="16">
        <v>0</v>
      </c>
      <c r="O161" s="16">
        <v>0</v>
      </c>
      <c r="P161" s="16">
        <v>0</v>
      </c>
      <c r="Q161" s="16">
        <v>0</v>
      </c>
      <c r="R161" s="16">
        <v>1</v>
      </c>
      <c r="S161" s="16">
        <v>19900</v>
      </c>
      <c r="T161" s="16">
        <v>3</v>
      </c>
      <c r="U161" s="16">
        <v>29160.28</v>
      </c>
      <c r="V161" s="16">
        <v>4</v>
      </c>
      <c r="W161" s="16">
        <v>49060.28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 t="s">
        <v>79</v>
      </c>
    </row>
  </sheetData>
  <autoFilter ref="D1:D141" xr:uid="{00000000-0009-0000-0000-000001000000}"/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37</vt:i4>
      </vt:variant>
    </vt:vector>
  </HeadingPairs>
  <TitlesOfParts>
    <vt:vector size="40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iza</cp:lastModifiedBy>
  <dcterms:created xsi:type="dcterms:W3CDTF">2019-02-01T08:24:54Z</dcterms:created>
  <dcterms:modified xsi:type="dcterms:W3CDTF">2019-03-11T11:41:18Z</dcterms:modified>
</cp:coreProperties>
</file>