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en_skoroszyt"/>
  <mc:AlternateContent xmlns:mc="http://schemas.openxmlformats.org/markup-compatibility/2006">
    <mc:Choice Requires="x15">
      <x15ac:absPath xmlns:x15ac="http://schemas.microsoft.com/office/spreadsheetml/2010/11/ac" url="C:\Users\Dell\Desktop\Plan operacyjny 2020-2021\gr\"/>
    </mc:Choice>
  </mc:AlternateContent>
  <xr:revisionPtr revIDLastSave="0" documentId="13_ncr:1_{3A939508-878C-457C-B7B1-49D9CDEE532B}" xr6:coauthVersionLast="45" xr6:coauthVersionMax="45" xr10:uidLastSave="{00000000-0000-0000-0000-000000000000}"/>
  <bookViews>
    <workbookView xWindow="-120" yWindow="-120" windowWidth="29040" windowHeight="15840" tabRatio="851" xr2:uid="{00000000-000D-0000-FFFF-FFFF00000000}"/>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8" r:id="rId8"/>
    <sheet name="SW opolskiego" sheetId="9"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17" r:id="rId17"/>
    <sheet name="MRiRW" sheetId="18" r:id="rId18"/>
    <sheet name="ARiMR" sheetId="20" r:id="rId19"/>
    <sheet name="KOWR" sheetId="19" r:id="rId20"/>
  </sheets>
  <definedNames>
    <definedName name="_xlnm.Print_Area" localSheetId="6">'SW małopolskiego'!$A$3:$S$6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4" i="18" l="1"/>
  <c r="R14" i="20"/>
  <c r="R9" i="19"/>
  <c r="S19" i="17" l="1"/>
  <c r="R14" i="16"/>
  <c r="S12" i="14"/>
  <c r="R15" i="12"/>
  <c r="S12" i="10"/>
  <c r="R16" i="8"/>
  <c r="R12" i="6" l="1"/>
  <c r="S15" i="5"/>
  <c r="D23" i="1" l="1"/>
  <c r="C23" i="1"/>
  <c r="C25" i="1" l="1"/>
  <c r="D24" i="1"/>
  <c r="C24" i="1"/>
  <c r="D22" i="1"/>
  <c r="C22" i="1"/>
  <c r="D21" i="1"/>
  <c r="C21" i="1"/>
  <c r="C20" i="1"/>
  <c r="R15" i="15"/>
  <c r="D20" i="1" s="1"/>
  <c r="D19" i="1"/>
  <c r="C19" i="1"/>
  <c r="R11" i="13"/>
  <c r="D18" i="1" s="1"/>
  <c r="C18" i="1"/>
  <c r="D17" i="1" l="1"/>
  <c r="C17" i="1"/>
  <c r="C16" i="1"/>
  <c r="S14" i="11"/>
  <c r="D16" i="1" s="1"/>
  <c r="R12" i="9"/>
  <c r="D15" i="1"/>
  <c r="C15" i="1"/>
  <c r="D14" i="1" l="1"/>
  <c r="C14" i="1"/>
  <c r="D13" i="1"/>
  <c r="C13" i="1"/>
  <c r="C11" i="1"/>
  <c r="Q14" i="7"/>
  <c r="D11" i="1" s="1"/>
  <c r="D12" i="1"/>
  <c r="C12" i="1"/>
  <c r="C10" i="1"/>
  <c r="R13" i="4"/>
  <c r="D10" i="1" s="1"/>
  <c r="D9" i="1"/>
  <c r="C9" i="1"/>
  <c r="C8" i="1"/>
  <c r="S14" i="3"/>
  <c r="D8" i="1" s="1"/>
  <c r="R17" i="2" l="1"/>
  <c r="D7" i="1" s="1"/>
  <c r="D26" i="1" s="1"/>
  <c r="C7" i="1"/>
  <c r="C26" i="1" s="1"/>
</calcChain>
</file>

<file path=xl/sharedStrings.xml><?xml version="1.0" encoding="utf-8"?>
<sst xmlns="http://schemas.openxmlformats.org/spreadsheetml/2006/main" count="2367" uniqueCount="998">
  <si>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</si>
  <si>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</si>
  <si>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</si>
  <si>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</si>
  <si>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</si>
  <si>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</si>
  <si>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</si>
  <si>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</si>
  <si>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</si>
  <si>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</si>
  <si>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</si>
  <si>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</si>
  <si>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</si>
  <si>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</si>
  <si>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</si>
  <si>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</si>
  <si>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</si>
  <si>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</si>
  <si>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</si>
  <si>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</si>
  <si>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</si>
  <si>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</si>
  <si>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</si>
  <si>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</si>
  <si>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</si>
  <si>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</si>
  <si>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</si>
  <si>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</si>
  <si>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</si>
  <si>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</si>
  <si>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</si>
  <si>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</si>
  <si>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</si>
  <si>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</si>
  <si>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</si>
  <si>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</si>
  <si>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</si>
  <si>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</si>
  <si>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</si>
  <si>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</si>
  <si>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Liczba operacji</t>
  </si>
  <si>
    <t>Kwota operacji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</si>
  <si>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</si>
  <si>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</si>
  <si>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</si>
  <si>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</si>
  <si>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</si>
  <si>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</si>
  <si>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</si>
  <si>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</si>
  <si>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</si>
  <si>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</si>
  <si>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</si>
  <si>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</si>
  <si>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</si>
  <si>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</si>
  <si>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</si>
  <si>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</si>
  <si>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Instytucja Zarządzajaca</t>
  </si>
  <si>
    <t>Agencja Restrukturyzacji i Modernizacji Rolnictwa</t>
  </si>
  <si>
    <t>Krajowy Ośrodek Wsparcia Rolnictwa</t>
  </si>
  <si>
    <t>Razem</t>
  </si>
  <si>
    <t>Dwuletni Plan operacyjny Krajowej Sieci Obszarów Wiejskich na lata 2020-2021 w zakresie działania 8 Plan komunikacyjny.</t>
  </si>
  <si>
    <t>Promowanie włączenia społecznego, zmniejszenia ubóstwa oraz rozwoju gospodarczego na obszarach wiejskich</t>
  </si>
  <si>
    <r>
      <rPr>
        <b/>
        <sz val="9"/>
        <color theme="1"/>
        <rFont val="Calibri"/>
        <family val="2"/>
        <charset val="238"/>
        <scheme val="minor"/>
      </rPr>
      <t xml:space="preserve">Podstawowe usługi i odnowa wsi na obszarach wiejskich  </t>
    </r>
    <r>
      <rPr>
        <sz val="9"/>
        <color theme="1"/>
        <rFont val="Calibri"/>
        <family val="2"/>
        <charset val="238"/>
        <scheme val="minor"/>
      </rPr>
      <t>- Wsparcie na inwestycje w tworzenie, ulepszanie i rozwijanie podstawowych usług lokalnych dla ludności wiejskiej, w tym rekreacji i kultury, i powiązanej infrastruktury</t>
    </r>
  </si>
  <si>
    <t>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</si>
  <si>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</si>
  <si>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Informowanie o PROW na lata 2014-2020 w punkcie informacyjnym</t>
  </si>
  <si>
    <t>Kontakt bezpośredni</t>
  </si>
  <si>
    <t xml:space="preserve">Operacja adresowana jest do beneficjentów oraz potencjalnych beneficjentów. Grupa odbiorców uprawnionych do korzystania ze środków finansowych w ramach PROW 2014-2020 (np.: mieszkańcy obszarów wiejskich). </t>
  </si>
  <si>
    <t>I -IV</t>
  </si>
  <si>
    <t>-</t>
  </si>
  <si>
    <r>
      <rPr>
        <b/>
        <sz val="9"/>
        <color theme="1"/>
        <rFont val="Calibri"/>
        <family val="2"/>
        <charset val="238"/>
        <scheme val="minor"/>
      </rPr>
      <t>Podstawowe usługi i odnowa wsi na obszarach wiejskich                                                                                      -</t>
    </r>
    <r>
      <rPr>
        <sz val="9"/>
        <color theme="1"/>
        <rFont val="Calibri"/>
        <family val="2"/>
        <charset val="238"/>
        <scheme val="minor"/>
      </rPr>
      <t>Wsparcie na inwestycje w tworzenie, ulepszanie i rozwijanie podstawowych usług lokalnych dla ludności wiejskiej, w tym rekreacji i kultury, i powiązanej infrastruktury</t>
    </r>
  </si>
  <si>
    <t>Forum Innowacyjność w Rolnictwie</t>
  </si>
  <si>
    <t>Konferencja</t>
  </si>
  <si>
    <t>Operacja adresowana jest do beneficjentów oraz potencjalnych beneficjentów. Grupa odbiorców uprawnionych do korzystania ze środków finansowych w ramach PROW 2014-2020.</t>
  </si>
  <si>
    <t xml:space="preserve">Konferencja informacyjna o PROW na lata 2014-2020 dotycząca naboru wniosków </t>
  </si>
  <si>
    <t>Konferencja informacyjna o PROW na lata 2014-2020 dotycząca konkursu dla Partnerów KSOW</t>
  </si>
  <si>
    <t>Operacja adresowana jest do beneficjentów PROW 2014-2020.</t>
  </si>
  <si>
    <t>Jednodniowe spotkanie robocze z LGD</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</si>
  <si>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</si>
  <si>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</si>
  <si>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Informowanie o PROW 2014-2020. Utrzymanie strony internetowej oraz konta na facebooku.</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</si>
  <si>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</si>
  <si>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Wykorzystanie Internetu jako skutecznego narzędzia przekazu</t>
  </si>
  <si>
    <t xml:space="preserve">Informowanie o PROW 2014-2020 w TV o zasięgu 
regionalnym
</t>
  </si>
  <si>
    <t>Wykorzystanie TV jako skutecznego narzędzia przekazu</t>
  </si>
  <si>
    <t>I-IV</t>
  </si>
  <si>
    <t>Podniesienie jakości wdrażania PROW             
Informowanie społeczeństwa i potencjalnych beneficjentów o polityce rozwoju obszarów wiejskich i wsparciu finansowym</t>
  </si>
  <si>
    <t>Uczestnicy/ Liczba konferencji/Materiały szkoleniowe</t>
  </si>
  <si>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t>
    </r>
  </si>
  <si>
    <t>Podniesienie jakości wdrażania PROW              
 Informowanie społeczeństwa i potencjalnych beneficjentów o polityce rozwoju obszarów wiejskich i wsparciu finansowym</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</si>
  <si>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</si>
  <si>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8"/>
        <color theme="1"/>
        <rFont val="Calibri"/>
        <family val="2"/>
        <charset val="238"/>
        <scheme val="minor"/>
      </rPr>
      <t>Podstawowe usługi i odnowa wsi na obszarach wiejskich</t>
    </r>
    <r>
      <rPr>
        <sz val="8"/>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color theme="1"/>
        <rFont val="Calibri"/>
        <family val="2"/>
        <charset val="238"/>
        <scheme val="minor"/>
      </rPr>
      <t xml:space="preserve">
</t>
    </r>
    <r>
      <rPr>
        <sz val="8"/>
        <color theme="1"/>
        <rFont val="Calibri"/>
        <family val="2"/>
        <charset val="238"/>
        <scheme val="minor"/>
      </rPr>
      <t xml:space="preserve"> </t>
    </r>
    <r>
      <rPr>
        <b/>
        <sz val="8"/>
        <color theme="1"/>
        <rFont val="Calibri"/>
        <family val="2"/>
        <charset val="238"/>
        <scheme val="minor"/>
      </rPr>
      <t xml:space="preserve">Wsparcie na rozwój lokalny kierowany przez społeczność w ramach LEADER 
 </t>
    </r>
    <r>
      <rPr>
        <sz val="8"/>
        <color theme="1"/>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</si>
  <si>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c) zbudowanie i utrzymanie wysokiej rozpoznawalności EFRROW i PROW 2014-2020 na tle innych programów oraz funduszy europejskich</t>
    </r>
  </si>
  <si>
    <r>
      <rPr>
        <b/>
        <sz val="8"/>
        <color theme="1"/>
        <rFont val="Calibri"/>
        <family val="2"/>
        <charset val="238"/>
        <scheme val="minor"/>
      </rPr>
      <t>Podstawowe usługi i odnowa wsi na obszarach wiejskich</t>
    </r>
    <r>
      <rPr>
        <sz val="8"/>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color theme="1"/>
        <rFont val="Calibri"/>
        <family val="2"/>
        <charset val="238"/>
        <scheme val="minor"/>
      </rPr>
      <t xml:space="preserve">
</t>
    </r>
    <r>
      <rPr>
        <sz val="8"/>
        <color theme="1"/>
        <rFont val="Calibri"/>
        <family val="2"/>
        <charset val="238"/>
        <scheme val="minor"/>
      </rPr>
      <t xml:space="preserve"> </t>
    </r>
    <r>
      <rPr>
        <b/>
        <sz val="8"/>
        <color theme="1"/>
        <rFont val="Calibri"/>
        <family val="2"/>
        <charset val="238"/>
        <scheme val="minor"/>
      </rPr>
      <t xml:space="preserve">Wsparcie na rozwój lokalny kierowany przez społeczność w ramach LEADER 
 </t>
    </r>
    <r>
      <rPr>
        <sz val="8"/>
        <color theme="1"/>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</si>
  <si>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c) zbudowanie i utrzymanie wysokiej rozpoznawalności EFRROW i PROW 2014-2020 na tle innych programów oraz funduszy europejskich</t>
    </r>
  </si>
  <si>
    <t>Liczba wejść na stronę</t>
  </si>
  <si>
    <t>Liczba emisji/Liczba widzów</t>
  </si>
  <si>
    <t>15/20 000</t>
  </si>
  <si>
    <t>Zapewnienie informacji podmiotom zaangażowanym w realizację Strategii.</t>
  </si>
  <si>
    <r>
      <t>Ułatwienie transfer</t>
    </r>
    <r>
      <rPr>
        <sz val="9"/>
        <color rgb="FF000000"/>
        <rFont val="Calibri"/>
        <family val="2"/>
        <charset val="238"/>
        <scheme val="minor"/>
      </rPr>
      <t>u wiedzy i innowacji w rolnictwie i leśnictwie oraz na obszarach wiejskich</t>
    </r>
  </si>
  <si>
    <t>Spotkania/seminaria informacyjne, kalendarze</t>
  </si>
  <si>
    <t>Seminaria informacyjne/Uczestnicy seminariów informacyjnych/kalendarze</t>
  </si>
  <si>
    <t>4/150/400</t>
  </si>
  <si>
    <t>Ogół społeczeństwa, beneficjenci, potencjalni beneficjenci</t>
  </si>
  <si>
    <t>n/d</t>
  </si>
  <si>
    <t xml:space="preserve">Działania medialne (telewizja, radio) </t>
  </si>
  <si>
    <t xml:space="preserve">Cykl spotkań informacyjno - promocyjnych oraz realizacja działań informacyjno - promocyjnych (w tym stoiska informacyjne podczas spotkań oraz kalendarze na 2021 rok)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</si>
  <si>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problemów spowodowanym ociepleniem klimatu itd.</t>
  </si>
  <si>
    <t xml:space="preserve">Audycje radiowe, audycje telewizyjne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</si>
  <si>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</si>
  <si>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</si>
  <si>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</si>
  <si>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Rozwój gospodarstw i działalności gospodarczej</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Działanie rolno- środowiskowo- klimatyczne</t>
    </r>
    <r>
      <rPr>
        <sz val="9"/>
        <rFont val="Calibri"/>
        <family val="2"/>
        <charset val="238"/>
        <scheme val="minor"/>
      </rPr>
      <t xml:space="preserve">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t>
    </r>
    <r>
      <rPr>
        <b/>
        <sz val="9"/>
        <rFont val="Calibri"/>
        <family val="2"/>
        <charset val="238"/>
        <scheme val="minor"/>
      </rPr>
      <t>Płatności na rzecz utrzymania praktyk i metod rolnictwa ekologicznego</t>
    </r>
    <r>
      <rPr>
        <sz val="9"/>
        <rFont val="Calibri"/>
        <family val="2"/>
        <charset val="238"/>
        <scheme val="minor"/>
      </rPr>
      <t xml:space="preserve">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utworzenie i funkcjonowanie krajowej sieci obszarów wiejskich.</t>
    </r>
  </si>
  <si>
    <t>2/2</t>
  </si>
  <si>
    <t>Ułatwienie transferu wiedzy i innowacji w rolnictwie i leśnictwie oraz na obszarach wiejskich</t>
  </si>
  <si>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</si>
  <si>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</si>
  <si>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</si>
  <si>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</si>
  <si>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</si>
  <si>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100</t>
  </si>
  <si>
    <t>Ogół społeczeństwa, potencjalni beneficjenci, instytucje zaangażowane pośrednio i bezpośrednio we wdrażanie Programu</t>
  </si>
  <si>
    <t xml:space="preserve">Prowadzenie działań na stronie internetowej </t>
  </si>
  <si>
    <t xml:space="preserve">Artykuły internetowe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</si>
  <si>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</si>
  <si>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Artykuły internetowe/
Odsłona artykułów internetowych</t>
  </si>
  <si>
    <t>25/2000</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</si>
  <si>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sz val="9"/>
        <rFont val="Calibri"/>
        <family val="2"/>
        <charset val="238"/>
        <scheme val="minor"/>
      </rPr>
      <t>-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</si>
  <si>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t>
    </r>
  </si>
  <si>
    <t>120 osób/ 1/120</t>
  </si>
  <si>
    <r>
      <rPr>
        <b/>
        <sz val="9"/>
        <rFont val="Calibri"/>
        <family val="2"/>
        <charset val="238"/>
        <scheme val="minor"/>
      </rPr>
      <t>Podstawowe usługi i odnowa wsi na obszarach wiejskich                                                                                      -</t>
    </r>
    <r>
      <rPr>
        <sz val="9"/>
        <rFont val="Calibri"/>
        <family val="2"/>
        <charset val="238"/>
        <scheme val="minor"/>
      </rPr>
      <t>Wsparcie na inwestycje w tworzenie, ulepszanie i rozwijanie podstawowych usług lokalnych dla ludności wiejskiej, w tym rekreacji i kultury, i powiązanej infrastruktury</t>
    </r>
  </si>
  <si>
    <t>70 soób/1/70</t>
  </si>
  <si>
    <t>Uczestnicy/  Liczba szkoleń/Materiały szkoleniowe</t>
  </si>
  <si>
    <t>40 osób/ 1/40</t>
  </si>
  <si>
    <t>II,III</t>
  </si>
  <si>
    <t>Podniesienie jakości wdrażania PROW,-Zapewnienie pewnej, aktualnej i przejrzystej informacji o PROW 2014-2020 dla ogółu 
interesariuszy oraz promowanie Programu jako instrumentu wspierającego rozwój rolnictwa 
i obszarów wiejskich w Polsce,-Zwiększenie poziomu wiedzy ogólnej i szczegółowej dotyczącej PROW 2014-2020, zbudowanie i utrzymanie wysokiej rozpoznawalności EFRROW i PROW 2014-2020 na tle in-nych programów oraz funduszy europejskich</t>
  </si>
  <si>
    <t>Inwestycje w środki trwałe -Wsparcie na inwestycje w infrastrukturę związane z rozwojem, modernizacją i dostosowaniem sektora leśnego,  Podstawowe usługi i odnowa wsi na obszarach wiejskich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</si>
  <si>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Podniesienie jakości wdrażania PROW
- Informowanie społeczeństwa i potencjalnych beneficjentów o polityce rozwoju obszarów wiejskich i wsparciu finansowym</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</si>
  <si>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</si>
  <si>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 xml:space="preserve">Punkt informacyjny PROW 2014-2020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</si>
  <si>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</si>
  <si>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 xml:space="preserve">Punkt informacyjny PROW 2014-2020
Drukowane materiały informacyjne i promocyjne:
- kalendarze na 2021 rok dla beneficjentów i potencjalnych beneficjentów PROW 2014-2020, ogółu społeczeństwa
</t>
  </si>
  <si>
    <t>1. Udzielone konsultacje w punkcie informacyjnym PROW 2014-2020 (wartość szacunkowa) 2.Materiały promocyjne (kalendarze)</t>
  </si>
  <si>
    <t>1. 3000                                                               2. 90.000 zł</t>
  </si>
  <si>
    <t>beneficjenci, potencjalni beneficjenci PROW 2014-2020, ogół społeczeństwa</t>
  </si>
  <si>
    <t xml:space="preserve">Urząd Marszałkowski  Województwa Mazowieckiego w Warszawie </t>
  </si>
  <si>
    <t>Podniesienie jakości wdrażania PROW.
Informowanie społeczeństwa i potencjalnych beneficjentów o polityce rozwoju obszarów wiejskich i wsparciu finansowym</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</si>
  <si>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</si>
  <si>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Zapewnienie odpowiedniej wizualizacji PROW 2014-2020</t>
  </si>
  <si>
    <t xml:space="preserve"> Wkładki tematyczne do 6 gazet regionalnych  </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</si>
  <si>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dwie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t>
  </si>
  <si>
    <t xml:space="preserve">2 x kampania informacyjna, działanie edukacyjne w mediach
(2 wkładki tematyczne 4-stronicowe, kolorowe w formie artykułów prasowych do 6 gazet regionalnych obejmujących zasięgiem województwo mazowieckie)
</t>
  </si>
  <si>
    <t>Artykuły/wkładki w prasie i internecie (artykuły w prasie)</t>
  </si>
  <si>
    <t xml:space="preserve">12 (2 wkładki 
w 6 gazetach)/ koszt - 50.000 zł
</t>
  </si>
  <si>
    <t>beneficjenci, potencjalni beneficjenci, ogół społeczeństwa</t>
  </si>
  <si>
    <t>Podniesienie jakości wdrażania PROW.
Informowanie społeczeństwa i potencjalnych beneficjentów o polityce rozwoju obszarów wiejskich  i wsparciu finansowym</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</si>
  <si>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-Zbudowanie i utrzymanie wysokiej rozpoznawalności EFRROW i PROW 2014 - 2020 na tle innych programów oraz funduszy europejskich
</t>
    </r>
  </si>
  <si>
    <t>Elementy wizualizacji PROW 2014-2020</t>
  </si>
  <si>
    <t>Operacja ma na celu dotarcie z informacją o KSOW i przedsięwzięciach KSOW w ramach PROW 2014-2020 do jak największej liczby beneficjentów, potencjalnych beneficjentów i ogółu społeczeństwa</t>
  </si>
  <si>
    <t xml:space="preserve">Konkurs wiedzy o PROW 2014-2020  
- nagrody w postaci materiałów promocyjnych
- wykonanie elementów wizualizacji PROW 2014-2020 (np.: naklejki z logo, teczki z gumką, banery, papier z logo do pakowania nagród/materiałów promocyjnych, koperty z logo, torby papierowe z logo, notesy, długopisy, smycze), które będą wykorzystane podczas imprez plenerowych oraz w bieżącej korespondencji i spotkaniach z beneficjentami i potencjalnymi beneficjentami PROW 2014-2020
</t>
  </si>
  <si>
    <t>1.Materiały promocyjne (elementy wizualizacji i nagrody w konkursach na imprezach targowych) 2.Konkursy 3. Uczestnicy konkursów</t>
  </si>
  <si>
    <t>1. 40.000,00  2. 3 3. 1000 osób</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</si>
  <si>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 Zmiana w świadomości mieszkańców kraju funkcjonowania PROW jako programu głównie lub wyłącznie wspierającego rolników/rolnictwo
</t>
    </r>
  </si>
  <si>
    <t xml:space="preserve">XIV Mazowiecki Kongres Rozwoju Obszarów Wiejskich  </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</si>
  <si>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PROW 2014-2020 jak i zwiększy grupę zainteresowanych Programem. Celem realizacji operacji jest przeprowadzenie konferencji pn. XIV Mazowiecki Kongres Rozwoju Obszarów Wiejskich
</t>
  </si>
  <si>
    <t xml:space="preserve">Jednodniowa Konferencja 
W ramach przedmiotowej operacji planuje się:
- wynajem jednej sali konferencyjnej wraz z obsługą techniczną dla około 250 osób, wyposażonej w ekran, rzutnik, laptop, dwa mikrofony, nagłośnienie, z ustawieniem teatralnym siedzeń,
- wyżywienie: 1x serwis kawowy, 1x obiad (około 250 osób),
- materiały informacyjne i promocyjne dla uczestników
</t>
  </si>
  <si>
    <t xml:space="preserve">1. Konferencje 2. Uczestnicy konferencji  3. Materiały promocyjne </t>
  </si>
  <si>
    <t xml:space="preserve">1. 1/koszt: 
50.000 zł 2.250 osób                      3. 10.000 zł
</t>
  </si>
  <si>
    <t>beneficjenci i potencjalni beneficjenci PROW 2014-2020</t>
  </si>
  <si>
    <t>III-IV</t>
  </si>
  <si>
    <t>Wspieranie organizacji łańcucha żywnościowego</t>
  </si>
  <si>
    <t xml:space="preserve">Organizacja stoiska informacyjno-promocyjnego podczas Dożynek  Prezydenckich - SPAŁA 2020          </t>
  </si>
  <si>
    <t>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t>
  </si>
  <si>
    <t xml:space="preserve">Targi, wystawy, imprezy o charakterze rolniczym:
jedno stoisko informacyjno-promocyjne podczas imprezy o charakterze rolniczym z degustacją potraw tradycyjnych i regionalnych.
Konkurs wiedzy o PROW 2014-2020  z nagrodami w postaci materiałów promocyjnych
</t>
  </si>
  <si>
    <t xml:space="preserve">1. Targi, wystawy, imprezy lokalne, regionalne, krajowe i międzynarodowe (stoisko) 2. Konkursy 3. Uczestnicy konkursów 4. Materiały promocyjne </t>
  </si>
  <si>
    <t xml:space="preserve">1. 1/ koszt:
20.000 zł 2. 1                                            3. 400 osób 4. 10.000 zł 
</t>
  </si>
  <si>
    <t>uczestnicy Dożynek Prezydenckich w Spale – beneficjenci i potencjalni beneficjenci PROW 2014-2020</t>
  </si>
  <si>
    <t xml:space="preserve">                               </t>
  </si>
  <si>
    <t>Organizacja stoiska informacyjno-promocyjnego podczas Dożynek Województwa Mazowieckiego</t>
  </si>
  <si>
    <t>uczestnicy Dożynek Województwa Mazowieckiego – beneficjenci i potencjalni beneficjenci PROW 2014-2020</t>
  </si>
  <si>
    <t xml:space="preserve">Kampania promocyjna „WIEŚci z Mazowsza”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</si>
  <si>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 cyklu audycji pod nazwą "WIEŚci z Mazowsza" na kanale YouTube oraz Facebook; 
- cyklu audycji pod nazwą "WIEŚci z Mazowsza" w rozgłośniach radiowych – o zasięgu województwa mazowieckiego 
</t>
  </si>
  <si>
    <t>Audycje pod nazwą "WIEŚci z Mazowsza" na kanale YouTube, Facebook oraz w radiu</t>
  </si>
  <si>
    <t>1. Audycje, programy, spoty w radio, telewizji i internecie 2. Słuchalność/oglądalność audycji, programów, spotów (wartość szacunkowa) 3. Fora internetowe, media społecznościowe itp. 4. Unikalni użytkownicy forów internetowych, mediów społecznościowych itp. (wartość szacunkowa)</t>
  </si>
  <si>
    <t xml:space="preserve">1. Minimum 20 maksimum 40 2. 300 000 3. 2                                                 4. 20 000    </t>
  </si>
  <si>
    <t xml:space="preserve">Prowadzenie działań na stronie internetowej poprzez publikację aktualnych informacji i dokumentów dotyczących Programu                                                       </t>
  </si>
  <si>
    <t>Strona internetowa</t>
  </si>
  <si>
    <t xml:space="preserve">1. Strony internetowe 2. Unikalni użytkownicy strony internetowej </t>
  </si>
  <si>
    <t xml:space="preserve">1. 2                                                                      2. 28.000 osób </t>
  </si>
  <si>
    <t>beneficjenci i potencjalni beneficjenci PROW 2014-2020, ogół społeczeństwa</t>
  </si>
  <si>
    <t>Promowanie włączenia społecznego, ograniczenia ubóstwa i rozwoju gospodarczego na obszarach wiejskich</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</si>
  <si>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</si>
  <si>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t xml:space="preserve">Podniesienie jakości wdrażania PROW,
Informowanie społeczeństwa i potencjalnych beneficjentów o polityce rozwoju obszarów wiejskich i o możliwościach finansowania.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</si>
  <si>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</si>
  <si>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t>Upowszechnienie wiedzy ogólnej i szczegółowej na temat PROW 2014-2020, rezultatów jego realizacji oraz informowanie o wkładzie UE w realizację PROW 2014-2020</t>
  </si>
  <si>
    <t>Spotkania informacyjno-konsultacyjne/
szkolenia dla beneficjentów/
potencjalnych beneficjentów w ramach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</si>
  <si>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</si>
  <si>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Spotkanie/
szkolenie, materiały promocyjne</t>
  </si>
  <si>
    <t>Instytucje zaangażowane  pośrednio we wdrażanie Programu: Lokalne Grupy Działania oraz 
potencjalni beneficjenci i beneficjenci PROW 2014-2020</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</si>
  <si>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</si>
  <si>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t>Informowanie społeczeństwa i potencjalnych beneficjentów o polityce rozwoju obszarów wiejskich i o możliwościach finansowania</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</si>
  <si>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t>
    </r>
  </si>
  <si>
    <t>Operacje o charakterze wystawienniczym w ramach PROW 2014-2020</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</si>
  <si>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t>
  </si>
  <si>
    <t>Punkt informacyjny PROW 2014-2020, elementy wizualizacji PROW 2014-2020, materiały promocyjne</t>
  </si>
  <si>
    <t>Liczba targów/imprez regionalnych</t>
  </si>
  <si>
    <t>3</t>
  </si>
  <si>
    <t xml:space="preserve">- ogół społeczeństwa, 
- instytucje zaangażowane pośrednio we wdrażanie Programu, 
- potencjalni beneficjenci i beneficjenci PROW 2014-2020 </t>
  </si>
  <si>
    <t>II-IV</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</si>
  <si>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</si>
  <si>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t xml:space="preserve"> Informowanie społeczeństwa i potencjalnych beneficjentów o polityce rozwoju obszarów wiejskich i o możliwościach finansowania</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</si>
  <si>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</si>
  <si>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Najważniejszym działaniem jest przekazywanie ogółowi społeczeństwa, instytucją zaangażowane pośrednio we wdra-żanie Programu, potencjalnym beneficjentom i beneficjentom PROW 2014-2020 oraz przedstawicielom mediów wie-dzy ogólnej na temat Programu, informowanie o jego rezultatach, o wkładzie Wspólnoty podmiotów zaangażowa-nych w jego realizację, a także zapewnienie odpowiedniej wizualizacji Programu. Ponadto stawia się również za cel upowszechnienie szczegółowych informacji dotyczących warunków i zasad udzielania pomocy. 
Cele operacji realizują priorytet PROW, cel KSOW oraz są zgodne z celami zamierzonymi do osiągnięcia w ramach operacji z celem głównym i szczegółowym określonym w Strategii. Zamieszczanie informacji w mediach społeczno-ściowych oraz na stronie internetowej Samorządu Województwa Opolskiego przyczynia się do zapewnienia szybkiego dostępu do informacji.</t>
  </si>
  <si>
    <t xml:space="preserve">Strona internetowa podmiotu wdrażającego (zakładka), media społecznościowe </t>
  </si>
  <si>
    <t>Liczba odwiedzin strony internetowej</t>
  </si>
  <si>
    <t>- ogół społeczeństwa, 
- instytucje zaangażowane pośrednio we wdrażanie Programu, 
- potencjalni beneficjenci i beneficjenci PROW 2014-2020 oraz 
- przedstawiciele mediów.</t>
  </si>
  <si>
    <t>Podniesienie jakości wdrażania PROW;
Informowanie społeczeństwa i potencjalnych beneficjentów o polityce rozwoju obszarów wiejskich i o możliwościach finansowania</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</si>
  <si>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zbudowanie i utrzymanie wysokiej rozpoznawalności EFRROW i PROW 2014-2020 na tle innych programów oraz funduszy europejskich.</t>
    </r>
  </si>
  <si>
    <t>Punkt informacyjny w ramach PROW 2014-2020</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</si>
  <si>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</si>
  <si>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</si>
  <si>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Liczba konsultacji</t>
  </si>
  <si>
    <t>Publikacja</t>
  </si>
  <si>
    <t>r</t>
  </si>
  <si>
    <t xml:space="preserve">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</si>
  <si>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t>
  </si>
  <si>
    <t xml:space="preserve">  Upowszechnianie wiedzy ogólnej i szczegółowej na temat PROW 2014-2020, rezultatów jego realizacji oraz informowanie o wkładzie UE w realizację PROW 2014-2020</t>
  </si>
  <si>
    <t xml:space="preserve">Prowadzenie działań na stronie internetowej poznajprow.pl poprzez publikację aktualnych informacji i dokumentów dot. Programu, w tym obsługa powiązanych mediów społecznościowych oraz Współpraca ze środkami masowego przekazu. </t>
  </si>
  <si>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</si>
  <si>
    <t>Strona internetowa, media społecznościowe, audycje/spoty w radio i/lub TV, ogłoszenia/banery informacyjne w internecie</t>
  </si>
  <si>
    <t xml:space="preserve">Strony internetowe;
Odwiedziny strony internetowej;
Audycje/spoty w radio lub TV;
Ogłoszenia/banery promocyjne w internecie
</t>
  </si>
  <si>
    <t xml:space="preserve">1
min. 3 000
min. 1
min. 3
</t>
  </si>
  <si>
    <t>Potencjalni beneficjenci, beneficjenci, przedstawiciele mediów</t>
  </si>
  <si>
    <t xml:space="preserve"> Podniesienie jakości wdrażania PROW;
 Informowanie społeczeństwa i potencjalnych beneficjentów o polityce rozwoju obszarów wiejskich i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</si>
  <si>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</si>
  <si>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Zapewnienie informacji pracownikom punktów informacyjnych, PIFE oraz doradcom i LGD</t>
  </si>
  <si>
    <t>Prowadzenie punktów informacyjnych PROW 2014-2020 w woj. podlaskim, w tym przekazywanie informacji o PROW 2014 - 2020 pracownikom punktów informacyjnych oraz podmiotom doradczym i LGD</t>
  </si>
  <si>
    <t>Spotkanie koordynacyjne/ Konsultacje w punkcie informacyjnym</t>
  </si>
  <si>
    <t xml:space="preserve">Udzielone konsultacje w punkcie informacyjnym PROW 2014-2020; 
Spotkanie koordynacyjne pracowników punktów informacyjnych i podmiotów doradczych;
Uczestnicyspotkania koordynacyjnego pracowników punktów informacyjnych i podmiotów doradczych
</t>
  </si>
  <si>
    <t>min. 20
min. 1
min. 10</t>
  </si>
  <si>
    <t>Beneficjenci PROW 2014-2020, potencjalni beneficjenci, doradcy, podmioty uczestniczące we wdrażaniu PROW 2014-2020</t>
  </si>
  <si>
    <t>Podniesienie jakości wdrażania PROW; Informowanie społeczeństwa i potencjalnych beneficjentów o polityce rozwoju obszarów wiejskih i o możliwościach finansowania</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</si>
  <si>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</si>
  <si>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 Upowszechnianie wiedzy ogólnej i szczegółowej na temat PROW 2014-2020, rezultatów jego realizacji oraz informowanie o wkładzie UE w realizację PROW 2014-2020.</t>
  </si>
  <si>
    <t>Cykl spotkań informacyjno/szkoleniowych potencjalnym beneficjentom i beneficjentom PROW 2014-2020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</si>
  <si>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</si>
  <si>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</si>
  <si>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</si>
  <si>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min. 3      min. 80</t>
  </si>
  <si>
    <t>Potencjalni beneficjenci/beneficjenci oraz podmioty zaanga-żowane we wdrażanie PROW 2014-2020</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</si>
  <si>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</si>
  <si>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Upowszechnianie wiedzy ogólnej i szczegółowej na temat PROW 2014-2020, rezultatów jego realizacji oraz informowanie o wkładzie UE w realizację PROW 2014-2020.</t>
  </si>
  <si>
    <t>Wsparcie działań informacyjno-promocyjnych PROW 2014-2020 - Mobilne punkty PROW podczas wydarzeń plenerowych</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</si>
  <si>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</si>
  <si>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Mobilne punkty PROW podczas wydarzeń plenero-wych</t>
  </si>
  <si>
    <t xml:space="preserve">Udzielone konsultacje w punkcie informacyjnym PROW 2014 - 2020
/Materiały promocyjne
</t>
  </si>
  <si>
    <t>min. 60                                          min. 500</t>
  </si>
  <si>
    <t xml:space="preserve">Ogół społeczeństwa, potencjalni beneficjenci, beneficjenci, 
media
</t>
  </si>
  <si>
    <t xml:space="preserve">Inwestycje w środki trwałe
- Wsparcie na inwestycje w infrastrukturę związane z rozwojem, modernizacją i dostosowywaniem sektora leśnego Działanie: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t>
  </si>
  <si>
    <t>Wsparcie działań informacyjno-promocyjnych PROW 2014-2020 na obszarze woj. podlaskiego - Konkurs dotyczący PROW 2014-2020</t>
  </si>
  <si>
    <t xml:space="preserve">1. Przekazanie mieszkańcom woj. podlaskiego informacji nt. PROW oraz prezentacja możliwości związanych z szeroko rozumianym rozwojem obszarów wiejskich. 2. Zapewnienie zintegrowanego źródła informacji o PROW 2014-2020 w ramach zadań realizowanych przez Samorząd Województwa Podlaskiego. 
</t>
  </si>
  <si>
    <t>Konkurs</t>
  </si>
  <si>
    <t xml:space="preserve">Liczba konkursów
Uczestnicy konkursu
</t>
  </si>
  <si>
    <t xml:space="preserve">                      min. 1                            min. 30                    </t>
  </si>
  <si>
    <t xml:space="preserve">Ogół społeczeństwa, 
</t>
  </si>
  <si>
    <t>Wsparcie działań informacyjno-promocyjnych PROW 2014-2020 - Wykonanie kalendarzy oraz czeków/tablic promocyjnych</t>
  </si>
  <si>
    <t>Materiały promocyjne</t>
  </si>
  <si>
    <t xml:space="preserve">Podniesienie jakości wdrażania PROW
 Informowanie społeczeństwa i potencjalnych beneficjentów o polityce rozwoju obszarów wiejskich i o wsparciu finansowym
</t>
  </si>
  <si>
    <t xml:space="preserve">Zapewnienie pewnej, aktualnej i przejrzystej informacji o PROW 2014-2020 dla ogółu interesariuszy oraz promowanie Programu, jako instrumentu wspierającego rozwój rolnictwa i obszarów wiejskich w Polsce/a)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</si>
  <si>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 Upowszechnianie wiedzy ogólnej i szczegółowej na temat PROW 2014-2020, rezultatów jego realizacji oraz informowanie o wkładzie UE w realizację PROW 2014-2020</t>
  </si>
  <si>
    <t xml:space="preserve">Konferencja podsumowująca wdrażanie działań delegowanych PROW 2014-2020     
</t>
  </si>
  <si>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składanie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</si>
  <si>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konferencja</t>
  </si>
  <si>
    <t>Konferencje
Uczestnicy konferencji</t>
  </si>
  <si>
    <t>1
Około 80 -180 osób</t>
  </si>
  <si>
    <t>Potencjalni beneficjenci, beneficjenci, instytucje zaangażowane pośrednio we wdrażanie Programu, media</t>
  </si>
  <si>
    <t xml:space="preserve">Spotkanie informacyjne dla Lokalnych Grup Działania            </t>
  </si>
  <si>
    <t>W wyniku realizacji operacji zostanie podniesiona i usystematyzowana szczegółowa wiedza beneficjentów – Lokalnych Grup Działania na temat wymienionych poddziałań. Przyczyni się to do upowszechnienia szczegółowej wiedzy na temat Programu a przede wszystkim sprawniejszego wdrażania PROW 2014-2020, efektywnej realizacji Lokalnych Strategii Rozwoju, mniejszej liczby nieprawidłowości w projektach. Spotkanie będzie miało również wpływ na wykreowanie pozytywnego nastawienia beneficjentów do PROW 2014-2020.</t>
  </si>
  <si>
    <t>spotkanie</t>
  </si>
  <si>
    <t>Szkolenia/seminaria/inne formy szkoleniowe dla potencjalnych beneficjentów i beneficjentów
Uczestnicy szkoleń/seminariów/innych form szkoleniowych dla potencjalnych beneficjentów i beneficjentów</t>
  </si>
  <si>
    <t xml:space="preserve">1
35-65
</t>
  </si>
  <si>
    <t>Beneficjenci - Lokalne Grupy Działania</t>
  </si>
  <si>
    <t xml:space="preserve">Podniesienie jakości wdrażania PROW
 Informowanie społeczeństwa i potencjalnych beneficjentów o polityce rozwoju obszarów wiejskich i wsparciu finansowym
</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</si>
  <si>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</si>
  <si>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spocie będzie mowa na temat różnych rodzajów operacji, na które można uzyskać dofinansowanie (infrastruktura sportowa, kultura, infrastruktura wodociągowo-kanalizacyjna,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spotu będzie również przełamanie negatywnych stereotypów dotyczących życia na wsi poprzez pokazanie wsi jako miejsca, w którym bardzo dużo się dzieje.</t>
  </si>
  <si>
    <t>media</t>
  </si>
  <si>
    <t>Audycje, programy, spoty w radio, telewizji i Internecie
Słuchalność/oglądalność audycji, programów, spotów</t>
  </si>
  <si>
    <t>350-380
3 000 000- 3 500 000</t>
  </si>
  <si>
    <t>Potencjalni beneficjenci, beneficjenci, instytucje zaangażowane pośrednio we wdrażanie Programu, ogół społeczeństwa</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</si>
  <si>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</si>
  <si>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</si>
  <si>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</si>
  <si>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</si>
  <si>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Potencjalni beneficjenci, beneficjenci, instytucje zaangażowane pośrednio we wdrażanie Programu, ogół społeczeństwa, media</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</si>
  <si>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</si>
  <si>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</si>
  <si>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</si>
  <si>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</si>
  <si>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40-80
</t>
  </si>
  <si>
    <t>potencjalni beneficjenci i beneficjenci, instytucje zaangażowane pośrednio we wdrażanie Programu, ogół społeczeństwa</t>
  </si>
  <si>
    <t>Podniesienie jakości wdrażania PROW; Informowanie społeczeństwa i potencjalnych beneficjentów o polityce rozwoju obszarów wiejskich i wsparciu finansowym</t>
  </si>
  <si>
    <t xml:space="preserve">Produkcja i emisja spotu radiowego promującego PROW 2014-2020         </t>
  </si>
  <si>
    <t xml:space="preserve">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społeczeństwo województwa dolnośląskiego przestanie kojarzyć PROW jako program skierowany głównie do rolników. </t>
  </si>
  <si>
    <t>media-radio</t>
  </si>
  <si>
    <t>65-70
60 000 -100 000</t>
  </si>
  <si>
    <t xml:space="preserve">Publikacja artykułów promujących PROW 2014-2020 w prasie         </t>
  </si>
  <si>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iż w artykułach prasowych zostaną pokazane różne rodzaje operacji, na które można uzyskać wsparcie społeczeństwo województwa dolnośląskiego przestanie kojarzyć PROW jako program skierowany głównie do rolników Celem sponsorowanych artykułów będzie również przełamanie negatywnych stereotypów dotyczących życia na wsi.</t>
  </si>
  <si>
    <t>media-prasa</t>
  </si>
  <si>
    <t xml:space="preserve">Artykuły/wkładki w prasie i w Internecie 
</t>
  </si>
  <si>
    <t xml:space="preserve">Wojewódzki konkurs wiedzy na temat PROW 2014-2020 na Dolnym Śląsku       </t>
  </si>
  <si>
    <t>W wyniku realizacji operacji zostanie upowszechniona wiedza wśród społeczeństwa na temat PROW 2014-2020, zostanie pokazana rola UE we współfinansowaniu rozwoju obszarów wiejskich. Celem operacji jest promocja PROW 2014-2020 w ujęciu horyzontalnym, Unii Europejskiej, Europejskiego Funduszu Rolnego na rzecz Rozwoju Obszarów Wiejskich oraz zwiększenie świadomości i pogłębienie wiedzy wśród mieszkańców na temat PROW 2014-2020 oraz UE. Ważnym aspektem konkursu jest edukacja obywatelska – uczestnicy konkursu poznają możliwości rozwoju swoich środowisk lokalnych poprzez pozyskiwanie i wykorzystywanie środków z PROW 2014-2020.</t>
  </si>
  <si>
    <t>konkurs</t>
  </si>
  <si>
    <t xml:space="preserve">Konkursy
Uczestnicy konkursów
Artykuły/wkładki w prasie i w internecie 
</t>
  </si>
  <si>
    <t xml:space="preserve">1
20-50
1
</t>
  </si>
  <si>
    <t xml:space="preserve"> ogół społeczeństwa</t>
  </si>
  <si>
    <t xml:space="preserve"> Promowanie włączenia społecznego, zmniejszenia ubóstwa oraz rozwoju gospodarczego na obszarach wiejskich</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</si>
  <si>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</si>
  <si>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</si>
  <si>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</si>
  <si>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(8), spotkania (5)</t>
  </si>
  <si>
    <t>Szkolenia/ Spotkania/ Uczestnicy szkoleń i spotkań</t>
  </si>
  <si>
    <t>8/5/565</t>
  </si>
  <si>
    <t>Potencjalni beneficjenci, beneficjenci, instytucje zaangażowane pośrednio we wdrażanie programu</t>
  </si>
  <si>
    <t>Przekazywanie informacji nt. PROW 2014-2020 poprzez sieć punktów PIFE</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</si>
  <si>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</si>
  <si>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 xml:space="preserve">Konsulcajce (kontakt bezpośredni, telefoniczny, e-mailowy) </t>
  </si>
  <si>
    <t>Liczba udzielonych konsultacji</t>
  </si>
  <si>
    <t>Beneficjenci, potencjalni beneficjenci PROW 2014 - 2020</t>
  </si>
  <si>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</si>
  <si>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</si>
  <si>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</si>
  <si>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</si>
  <si>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</si>
  <si>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</si>
  <si>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Podniesienie jakości wdrażania PROW Informowanie społeczeństwa i potencjalnych beneficjentów o polityce rozwoju obszarów wiejskich i wsparciu finansowym</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</si>
  <si>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</si>
  <si>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Współpraca z mediami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</si>
  <si>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</si>
  <si>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Przygotowanie i przekazanie informacji w ramach PROW 2014-2020 do biura prasowego</t>
  </si>
  <si>
    <t>Liczba przekazanych informacji do biura prasowego</t>
  </si>
  <si>
    <t xml:space="preserve">Ułatwienie transferu wiedzy i innowacji w rolnictwie i leśnictwie oraz na obszarach wiejskich; 
</t>
  </si>
  <si>
    <r>
      <rPr>
        <b/>
        <sz val="8"/>
        <color theme="1"/>
        <rFont val="Calibri"/>
        <family val="2"/>
        <charset val="238"/>
        <scheme val="minor"/>
      </rPr>
      <t>Inwestycje w środki trwałe</t>
    </r>
    <r>
      <rPr>
        <sz val="8"/>
        <color theme="1"/>
        <rFont val="Calibri"/>
        <family val="2"/>
        <charset val="238"/>
        <scheme val="minor"/>
      </rPr>
      <t xml:space="preserve">
 - Wsparcie na inwestycje w infrastrukturę związane z rozwojem, modernizacją i dostosowywaniem sektora leśnego, 
</t>
    </r>
    <r>
      <rPr>
        <b/>
        <sz val="8"/>
        <color theme="1"/>
        <rFont val="Calibri"/>
        <family val="2"/>
        <charset val="238"/>
        <scheme val="minor"/>
      </rPr>
      <t xml:space="preserve"> Podstawowe usługi i odnowa wsi na obszarach wiejskich</t>
    </r>
    <r>
      <rPr>
        <sz val="8"/>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8"/>
        <color theme="1"/>
        <rFont val="Calibri"/>
        <family val="2"/>
        <charset val="238"/>
        <scheme val="minor"/>
      </rPr>
      <t>Wsparcie na rozwój lokalny kierowany przez społeczność w ramach LEADER</t>
    </r>
    <r>
      <rPr>
        <sz val="8"/>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</si>
  <si>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wsparciu finansowym
</t>
  </si>
  <si>
    <r>
      <rPr>
        <b/>
        <sz val="8"/>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</si>
  <si>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Upowszechnianie wiedzy ogólnej na temat PROW 2014-2020, rezultatów jego realizacji oraz informowanie o wkładzie UE w realizację PROW 2014-2020</t>
  </si>
  <si>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</si>
  <si>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</si>
  <si>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</si>
  <si>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Liczba udzielonych konsultacji w ramach punktu informacyjnego</t>
  </si>
  <si>
    <t>2 000</t>
  </si>
  <si>
    <t>Ogół społeczeństwa, beneficjenci i potencjalni beneficjenci PROW 2014-2020</t>
  </si>
  <si>
    <t xml:space="preserve">Ułatwienie transferu wiedzy i innowacji w rolnictwie i leśnictwie oraz na obszarach wiejskich;
</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</si>
  <si>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</si>
  <si>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</si>
  <si>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Strona internetowa poświęcona PROW 2014-2020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</si>
  <si>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</si>
  <si>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</si>
  <si>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Liczba odwiedzin portalu internetowego dotyczącego PROW 2014-2020, w tym: zakładek, podzakładek, stron poświęconych Programowi w danym przedziale czasowym
Liczba unikalnych odsłon strony internetowej
</t>
  </si>
  <si>
    <t>80 000/30 000</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</si>
  <si>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</si>
  <si>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</si>
  <si>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</si>
  <si>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Udział w spotkaniach, seminariach informacyjnych, imprezach wystawienniczych w celu informowania i promowania PROW 2014-2020</t>
  </si>
  <si>
    <t>Spotkanie, seminarium informacyjne, terenowe punkty informacyjne</t>
  </si>
  <si>
    <t>Liczba spotkań, seminariów informacyjnych/Liczba imprez o charakterze wystawienniczym</t>
  </si>
  <si>
    <t>38/2</t>
  </si>
  <si>
    <t>Ogół społeczeństwa, beneficjenci i potecjalni beneficjenci oraz osoby zainteresowane rozwojem obszarów wiejskich</t>
  </si>
  <si>
    <t xml:space="preserve">Ułatwienie transferu wiedzy i innowacji w rolnictwie i leśnictwie oraz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</si>
  <si>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zbudowanie i utrzymanie wysokiej rozpoznawalności EFRROW i PROW 2014-2020 na tle innych programów oraz funduszy europejskich
</t>
    </r>
  </si>
  <si>
    <t>Zakup nośników promocyjnych PROW 2014-2020</t>
  </si>
  <si>
    <t>Celem działania jest zwiększenie świadomości społeczeństwa na temat realizacji Programu oraz zabudowanie wyskokiej rozpoznawalności marki PROW 2014-2020 na tle innych programów oraz funduszy europejskich, promowanie PROW 2014-2020 jako instrumentu wspierającego rozwój obszarów wiejskich</t>
  </si>
  <si>
    <t>nośniki promocyjne</t>
  </si>
  <si>
    <t>Liczba zakupionych nośników promocyjnych</t>
  </si>
  <si>
    <t>4</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</si>
  <si>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</si>
  <si>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8"/>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</si>
  <si>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t>Spot reklamowy poświęcony PROW 
2014-2020</t>
  </si>
  <si>
    <t>Celem działania jest upowszechnienie wiedzy ogólnej na temat PROW 2014-2020, zwiększenie świadomości społeczeństwa na temat realizacji działań PROW 2014-2020 wdrażanych na terenie województwa łódzkiego oraz pomocy udzielanej z EFRROW , a także ukazanie jak środki unijne zmieniają krajobraz polskiej wsi w wyniku realizacji działań w ramach poszczególnych instrumentów wsparcia PROW 2014-2020</t>
  </si>
  <si>
    <t>spot/film reklamowy</t>
  </si>
  <si>
    <t>Liczba wyprodukowanych spotów/Łączna liczba emisji spotu/Liczba stron internetowych na których zostanie zamieszczony spot</t>
  </si>
  <si>
    <t>1/30/2</t>
  </si>
  <si>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t>
    </r>
    <r>
      <rPr>
        <b/>
        <sz val="8"/>
        <rFont val="Calibri"/>
        <family val="2"/>
        <charset val="238"/>
        <scheme val="minor"/>
      </rPr>
      <t xml:space="preserve">
Wsparcie na rozwój lokalny kierowany przez społeczność w ramach LEADER</t>
    </r>
    <r>
      <rPr>
        <sz val="8"/>
        <rFont val="Calibri"/>
        <family val="2"/>
        <charset val="238"/>
        <scheme val="minor"/>
      </rPr>
      <t xml:space="preserve">
 - Wsparcie na realizację operacji w ramach strategii lokalnego rozwoju kierowanego przez społeczność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</si>
  <si>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</si>
  <si>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Szkolenia i spotkania informacyjne dla beneficjentów PROW 
2014-2020</t>
  </si>
  <si>
    <t>Celem działania jest zwiększenie poziomu wiedzy ogolnej i szczegółowej dotyczącej PROW 2014-2020 wśród beneficjentów w szczególności w ramach działania "Podstawowe usługi i odnowa wsi na obszarach wiejskich " oraz "Wsparcie na rozwój lokalny kierowany przez społeczność w ramach LEADER"</t>
  </si>
  <si>
    <t>spotkanie informacyjne</t>
  </si>
  <si>
    <t>Liczba spotkań informacyjnych dla beneficjentów PROW 2014-2020/Liczba uczestników spotkań informacyjnych dla beneficjentów PROW 2014-2020</t>
  </si>
  <si>
    <t>2/120</t>
  </si>
  <si>
    <t xml:space="preserve"> Beneficjenci i potecjalni beneficjenci PROW 2014-2020 </t>
  </si>
  <si>
    <t xml:space="preserve">Liczba </t>
  </si>
  <si>
    <t>Kwota</t>
  </si>
  <si>
    <t>Budżet PT PROW 2014-2020 operacji 
(brutto w zł)</t>
  </si>
  <si>
    <t>Udział w spotkaniach związanych z rozwojem obszarów wiejskich</t>
  </si>
  <si>
    <t>Celem operacji jest zapewnienie aktualnej, rzetelnej i bezpośredniej wiedzy na temat PROW 2014-2020 dla ogółu interesariuszy oraz promowanie Programu,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informacji  nt. trybu i warunków przyznawania, wypłaty pomocy , jak również praktycznej wiedzy nt. Programu. Udział w spotkaniach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</si>
  <si>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</si>
  <si>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</si>
  <si>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beneficjenci/potencjalni beneficjenci, ogół społeczeństwa, instytucje zaangażowane pośrednio/bezpośrednio we wdrażanie Programu</t>
  </si>
  <si>
    <t xml:space="preserve">Organizacja spotkań szkoleniowych dla beneficjentów /potencjalnych beneficjentów PROW 2014-2020.  </t>
  </si>
  <si>
    <t>Operacja ma na celu przekazanie potencjalnym beneficjentom/beneficjentom wiedzy niezbędnej do aplikowania o przyznanie pomocy oraz przygotowanie dokumentacji do rozliczenia zrealizowanej operacji zgodnie z obowiązującymi przepisami prawa w tym przepisów prawa zamówień publicznych  dotyczącymi realizacji poszczególnych działań  oraz analizę najczęściej pojawiających się pytań związanych z przyznaniem pomocy i jej rozliczaniem.</t>
  </si>
  <si>
    <t>Spotkania szkoleniowe</t>
  </si>
  <si>
    <t>liczba spotkań szkoleniowych /liczba uczestników spotkań szkoleniowych</t>
  </si>
  <si>
    <t>3 szt. / 150 os.</t>
  </si>
  <si>
    <t>beneficjenci/potencjalni beneficjenci</t>
  </si>
  <si>
    <t>Promowanie włączenia społecznego, zmniejszenia ubóstwa oraz rozwoju gospodarczego na obszarach wiejskich.</t>
  </si>
  <si>
    <t xml:space="preserve">Organizacja spotkania szkoleniowego dla pomorskich lokalnych grup działania       </t>
  </si>
  <si>
    <t xml:space="preserve">Operacja ma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 </t>
  </si>
  <si>
    <t>Spotkanie szkoleniowe</t>
  </si>
  <si>
    <t>liczba szkoleń/liczba uczestników szkolenia</t>
  </si>
  <si>
    <t>1 szt. / 50 os.</t>
  </si>
  <si>
    <t>beneficjenci/potencjalni beneficjenci, w tym lokalne grupy działania</t>
  </si>
  <si>
    <t>Organizacja konferencji podsumowującej PROW 2014-2020.</t>
  </si>
  <si>
    <t>Operacja ma na celu podsumowanie realizacji PROW 2014-2020 w zakresie działań wdrażanych przez Samorząd Województwa Pomorskiego, w tym przedstawienie efektów oraz wniosków z realizacji poszczególnych rodzajów operacji, a także analizę problemów związanych z wdrażaniem i rozliczaniem operacji w ramach PROW w związku z kończącą się perspektywą finansową. Organizacja konferencji będzie też okazją do pokazania, w jaki sposób zrealizowane operacje wpłynęły na rozwój regionu, przedstawienie operacji modelowych oraz wskazania obszarów, które można rozwijać poprzez realizację operacji w ramach PROW.</t>
  </si>
  <si>
    <t xml:space="preserve">liczba konferencji / liczba uczestników konferencji </t>
  </si>
  <si>
    <t>1 szt. / 100 os.</t>
  </si>
  <si>
    <t>Informowanie społeczeństwa i potencjalnych beneficjentów o polityce rozwoju obszarów wiejskich i wsparciu finansowym.</t>
  </si>
  <si>
    <t>Operacja ma na celu przekazanie praktycznej, rzetelnej informacji/wiedzy na temat działań wdrażanych przez SW w ramach PROW 2014-2020.</t>
  </si>
  <si>
    <t>Kontakt bezpośredni, telefoniczny, elektroniczny</t>
  </si>
  <si>
    <t>liczba udzielonych konsultacji</t>
  </si>
  <si>
    <t>Strona internetowa/portale społecznościowe.</t>
  </si>
  <si>
    <t xml:space="preserve">Operacja swym zakresem obejmuje zadania związane z realizacją strony internetowej DPROW UMWP oraz umieszczaniem informacji w mediach społecznościowych i ma na celu przekazanie bieżących, rzetelnych i szczegółowych informacji na temat działań wdrażanych przez Samorząd Województwa w ramach PROW 2014-2020. W celu wzmocnienia przekazu dotyczącego działań realizowanych przez SW w ramach PROW 2014-2020 strona internetowa i portale społecznościowe pełnią rolę przekazywania niezbędnych informacji beneficjentom/ potencjalnym beneficjentom m.in. na temat stanu realizacji Programu, informacji na temat zasad wdrażania działań, dokumentów związanych z aplikowaniem i rozliczaniem operacji, a także informacji związanych z organizowanymi szkoleniami, konferencjami itp. </t>
  </si>
  <si>
    <t>strona internetowa, publikacja informacji w mediach społecznościowych</t>
  </si>
  <si>
    <t>10 000 / 8000</t>
  </si>
  <si>
    <t>beneficjenci/potencjalni beneficjenci, ogół społeczeństwa</t>
  </si>
  <si>
    <t>Promocja PROW w środkach masowego przekazu</t>
  </si>
  <si>
    <t>Celem operacji jest informowanie o Programie Rozwoju Obszarów Wiejskich, w tym ukazanie zmian jakie dokonały się w województwie pomorskim dzięki wykorzystaniu środków EFROW, a także pokazanie korzyści wynikających z wdrażania działań PROW 2014-2020 dla beneficjentów oraz ogółu społeczeństwa. Dzięki zaprezentowaniu rzeczywistych efektów oraz zmian, jakie miały miejsce na obszarach wiejskich, zaplanowany w ramach operacji cykl audycji radiowych przyczyni się do promocji i upowszechniania wiedzy na temat pozyskiwania wsparcia z Programu Rozwoju Obszarów Wiejskich.</t>
  </si>
  <si>
    <t>cykl audycji w radiu</t>
  </si>
  <si>
    <t xml:space="preserve">liczba audycji / liczba słuchaczy radiowych  </t>
  </si>
  <si>
    <t>5 szt. / 130 000 os.</t>
  </si>
  <si>
    <t>Zwiększenie rentowności gospodarstw i konkurencyjność.                                                                     Promowanie włączenia społecznego, zmniejszenia ubóstwa oraz rozwoju gospodarczego na obszarach wiejskich</t>
  </si>
  <si>
    <t>Działania informacyjno-promocyjne</t>
  </si>
  <si>
    <t xml:space="preserve">Celem operacji jest promocja efektów Programu przez pokazanie dobrych praktyk, tj. przykładów operacji zrealizowanych w ramach działań PROW 2014-2020.  </t>
  </si>
  <si>
    <t>Audycje telewizyjne (14 audycji), i audycje radiowe (20 audycji)</t>
  </si>
  <si>
    <t>Audycje, programy, spoty w radio, telewizji I internecie</t>
  </si>
  <si>
    <t>34</t>
  </si>
  <si>
    <t>Ogół społeczeństwa, Beneficjenci i potencjalni beneficjenci</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</si>
  <si>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</si>
  <si>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</si>
  <si>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</si>
  <si>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 Upowszechnianie wiedzy ogólnej i szczegółowej na temat PROW 2014-2020, rezulta-tów jego realizacji oraz informowanie o wkładzie UE w realizację PROW 2014-2020</t>
  </si>
  <si>
    <t>Regionalny Punkt Informacyjny</t>
  </si>
  <si>
    <t>Przekazanie wiedzy ogólnej i szczegółowej dotyczącej PROW 2014 -2020 beneficjentom, potencjalnym beneficjentom</t>
  </si>
  <si>
    <t>Punkt informacyjny</t>
  </si>
  <si>
    <t>Udzielone konsultacje w punkcie informacyjnym PROW 2014 -2020</t>
  </si>
  <si>
    <t>1 300</t>
  </si>
  <si>
    <t>Potencjalni beneficjenci i beneficjenci PROW</t>
  </si>
  <si>
    <t xml:space="preserve"> - Ułatwienie tranferu wiedzy i innowacji w rolnictwie i leśnictwie oraz na obszarach wiejskich</t>
  </si>
  <si>
    <t xml:space="preserve">Informowanie społeczeństwa i potencjalnych beneficjentów o polityce rozwoju obszarów wiejskich i o możliwości finansowania </t>
  </si>
  <si>
    <t>Strona internetowa dot. PROW 2014-2020.</t>
  </si>
  <si>
    <t>Liczba odwiedzin strony/ Liczba unikalnych użytkowników strony</t>
  </si>
  <si>
    <t>21 000/13 000</t>
  </si>
  <si>
    <t>ogół społeczeństwa, potencjalni beneficjenci i beneficjenci PROW</t>
  </si>
  <si>
    <t>Podniesienie jakości wdrażania PROW, Informowanie społeczeństwa i potencjalnych beneficjentów o polityce rozwoju obszarów wiejskich i wsparciu finansowym.</t>
  </si>
  <si>
    <t>Działania prowadzone poprzez stronę internetową</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</si>
  <si>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</si>
  <si>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Ogół społeczeństwa, potencjalni beneficjenci, beneficjenci</t>
  </si>
  <si>
    <t>Podniesienie jakości wdrażania PROW, Informowanie społeczeństwa i potencjalnych beneficjentów o polityce rozwoju obszarów wiejskich i wsparciu finansowym</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</si>
  <si>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</si>
  <si>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</si>
  <si>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</si>
  <si>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Liczba udzielonych konsultacji, liczba kalendarzy</t>
  </si>
  <si>
    <t>Potencjalni beneficjenci, beneficjenci, ogół społeczeństwa</t>
  </si>
  <si>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</si>
  <si>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</si>
  <si>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Filmy, spoty</t>
  </si>
  <si>
    <t>Ogół społeczeństwa</t>
  </si>
  <si>
    <t>II,III,IV</t>
  </si>
  <si>
    <t>Podniesienie jakości wdrażania PROW</t>
  </si>
  <si>
    <t xml:space="preserve">Spotkania informacyjno-szkoleniowe z Lokalnymi Grupami Działania </t>
  </si>
  <si>
    <t xml:space="preserve">Zwiększenie poziomu wiedzy nt. prawidłowej realizacji zadań w ramach PROW 2014-2020.     </t>
  </si>
  <si>
    <t>Członkowie zarządu i pracownicy LGD Województwa Świętokrzyskiego</t>
  </si>
  <si>
    <t>II, IV</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</si>
  <si>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</si>
  <si>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 xml:space="preserv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</si>
  <si>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</si>
  <si>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Ogół społeczeństwa
Beneficjenci PROW 2014-2020
Potencjalni beneficjenci PROW 2014-2020
</t>
  </si>
  <si>
    <t>I,II,III,IV</t>
  </si>
  <si>
    <t xml:space="preserve">
Prowadzenie działań na stronie internetowej poprzez publikację aktualnych informacji i dokumentów dotyczących Programu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</si>
  <si>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</si>
  <si>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strona internetowa</t>
  </si>
  <si>
    <t xml:space="preserve">Liczba wejść na stronę
</t>
  </si>
  <si>
    <t>5000</t>
  </si>
  <si>
    <t xml:space="preserve"> Ogół społeczeństwa
</t>
  </si>
  <si>
    <t>I,II,III, IV</t>
  </si>
  <si>
    <t>Podniesienie jakości wdrażania PROW, Informowanie społeczeństwa i  potencjalnych beneficjentów o polityce rozwoju obszarów wiejskich i wsparciu finansowym</t>
  </si>
  <si>
    <t xml:space="preserve">Organizacja spotkania szkoleniowego dla Lokalnych Grup Działania </t>
  </si>
  <si>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Programu.Dodatkowym celem realizacji operacji jest zakup materiałów promocyjnych, oznakowanych zgodnie z Księgą Wizualizacji Znaku PROW 2014-2020, użytecznych podczas organizowanego spotkania.</t>
  </si>
  <si>
    <t>spotkanie dwudniowe, materiały promocyjne (teczka, notes, długopis)</t>
  </si>
  <si>
    <t>spotkanie, ilość osób, materiały promocyjne (długopis, notes, teczka)</t>
  </si>
  <si>
    <t>1, 60,180</t>
  </si>
  <si>
    <t xml:space="preserve">Beneficjenci PROW 2014-2020
Instytucje zaangażowane pośrednio we wdrażanie Programu
</t>
  </si>
  <si>
    <t>I, II,III,IV</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</si>
  <si>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Zbudowanie i utrzymanie wysokiej rozpoznawalności EFRROW i PROW 2014-2020 na tle innych programów oraz funduszy europejskich. </t>
    </r>
    <r>
      <rPr>
        <b/>
        <sz val="9"/>
        <rFont val="Calibri"/>
        <family val="2"/>
        <charset val="238"/>
        <scheme val="minor"/>
      </rPr>
      <t xml:space="preserve"> </t>
    </r>
    <r>
      <rPr>
        <sz val="9"/>
        <rFont val="Calibri"/>
        <family val="2"/>
        <charset val="238"/>
        <scheme val="minor"/>
      </rPr>
      <t xml:space="preserve">                                                                                                                                                 - Zmiana w świadomości mieszkańców kraju funkcjonowania PROW jako programu głównie lub wyłącznie wspierającego rolników/rolnictwo
                          </t>
    </r>
  </si>
  <si>
    <t>powszechnienie wiedzy ogólnej i szczegółowej na temat PROW 2014-2020, rezultatów jego realizacji oraz informowanie o wkładzie UE w realizację PROW 2014-2020</t>
  </si>
  <si>
    <t xml:space="preserve">
Współpraca ze środkami masowego przekazu
</t>
  </si>
  <si>
    <t xml:space="preserve">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t>
  </si>
  <si>
    <t>Kampanie informacyjne w prasie</t>
  </si>
  <si>
    <t>Artykuł/ogłoszenie w prasie regionalnej</t>
  </si>
  <si>
    <t>1</t>
  </si>
  <si>
    <t xml:space="preserve">Ogół społeczeństwa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</si>
  <si>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</si>
  <si>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Kampania informacyjna w mediach</t>
  </si>
  <si>
    <t>Celem realizacji operacji jest wzrost wiedzy na temat możliwości finansowania operacji ze środków PROW 2014-2020 oraz poszerzenie grupy podmiotów zainteresowanych Programem.W wyniku realizacji operacji informacja na temat PROW na lata 2014-2020 dotrze do szerokiego grona odbiorców, zgodnie z grupą docelową. Efektem długofalowym realizacji operacji może być zwiększona ilość beneficjentów zainteresowana PROW na lata 2014-2020.</t>
  </si>
  <si>
    <t>Emisja filmów promocyjnych PROW 2014-2020.</t>
  </si>
  <si>
    <t>Emisja filmów</t>
  </si>
  <si>
    <t>20</t>
  </si>
  <si>
    <t>Konferencja podsumowująca PROW 2014-2020</t>
  </si>
  <si>
    <t>Celem realizacji operacji jest podsumowanie i przekazanie informacji na temat dotychczasowego etapu wdrażania Programu.</t>
  </si>
  <si>
    <t>Beneficjenci PROW 2014-2020, Potencjalni beneficjenci PROW 2014-2020, Instytucje zaangażowane pośrednio we wdrażaniu Programu</t>
  </si>
  <si>
    <t>Zapewnienie pewnej, aktualnej i przejrzystej informacji o PROW 2014-2020 dla ogółu interesariuszy oraz promowanie Programu, jako instrumentu wspieającego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</si>
  <si>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Spotkanie robocze dotyczące PROW 2014-2020</t>
  </si>
  <si>
    <t>Celem realizacji operacji jest wzrost wiedzy na temat możliwości finansowania operacji ze środków PROW 2014-2020, wymiana doświadczeń, poszerzenie grupy podmiotów zaintereowanych Programem a także pogłębienie wiedzy dotyczącej programowania na lata 2014-2020 pod kątem mozliwości aplikowania o środki finansowe Unii Europejskiej oraz warunków i zasad korzystania z dofinansowania jak również zasad prawidłowego rozliczania tych środków.</t>
  </si>
  <si>
    <t>Spotkanie</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</si>
  <si>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</si>
  <si>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 Upowszechnianie wiedzy ogólnej i szczegółowej na temat PROW 2014-2020, rezulta-tów jego realizacji oraz informowanie o wkładzie UE w realizację PROW 2014-2020</t>
  </si>
  <si>
    <t>Spotkania dla doradców rolnośrodowiskowych w ramach PROW 2014-2020</t>
  </si>
  <si>
    <t>Spotkanie ma na celu przekazanie informacji z zakresu obowiązujących przepisów, w tym wprowadzonych zmian w w ramach Działania rolno-środowiskowo-klimatycznego PROW 2014-2020 . 
Szkolenie umożliwi także wymianę doświadczeń wyniesionych z procesu wdrażania Działania rolno-środowiskowo-klimatycznego.</t>
  </si>
  <si>
    <t>Spotkanie/    Konferencja</t>
  </si>
  <si>
    <t xml:space="preserve">                                                                                             150 osób,                                                                                          2 spotkania</t>
  </si>
  <si>
    <t xml:space="preserve">Doradcy rolnośrodowiskowi i instytucje zaangażowane w proces wdrażania działań środowiskowych PROW 2014-2020 </t>
  </si>
  <si>
    <t>III</t>
  </si>
  <si>
    <t xml:space="preserve">                                                                                             100 osób,                                                                                          1 spotkanie</t>
  </si>
  <si>
    <t>I</t>
  </si>
  <si>
    <t>Zapewnienie informacji podmiotom zaangażowanym w realizację Strategii</t>
  </si>
  <si>
    <t>Seminarium dotyczące działań leśnych PROW</t>
  </si>
  <si>
    <t xml:space="preserve">Przedmiotem operacji jest organizacja jednodniowego seminarium dotyczącego działań leśnych dla grupy ok. 50 osób. Seminarium ma na celu omówienie procesu wdrażania działań leśnych PROW 2014-2020 oraz przekazanie informacji z zakresu obowiązujących przepisów, w tym wprowadzanych zmian. Spotkanie  umożliwi także wymianę doświadczeń wyniesionych z procesu wdrażania. 
.
</t>
  </si>
  <si>
    <t xml:space="preserve">                                                                                             50 osób,                                                                                          1 spotkanie</t>
  </si>
  <si>
    <t xml:space="preserve">Przedstawiciele różnych podmiotów zaangażowanych w realizację działań leśnych PROW. </t>
  </si>
  <si>
    <t>II</t>
  </si>
  <si>
    <t>1. Ułatwienie transferu wiedzy i innowacji w rolnictwie i leśnictwie oraz na obszarach wiejskich
3. Wspieranie organizacji łańcucha żywnościowego</t>
  </si>
  <si>
    <t>Wsparcie na inwestycje związane z tworzeniem, ulepszaniem lub rozbudową wszystkich rodzajów małej infrastruktury, w tym inwestycje w energię odnawialną i w oszczędzanie energii
Wsparcie na realizację operacji w ramach strategii lokalnego rozwoju kierowanego przez społeczność
Wsparcie na koszty bieżące i aktywizację</t>
  </si>
  <si>
    <t>Organizacja  szkoleń dla potencjalnych beneficjentów i beneficjentów</t>
  </si>
  <si>
    <t>Zwiększenie świadomości i wiedzy wśród potencjalnych beneficjentów/ beneficjentów PROW 2014-2020;Poszerzenie grupy zainteresowanych PROW 2014-2020;Przełamanie negatywnych stereotypów dotyczą-cych życia na obszarach wiejskich;</t>
  </si>
  <si>
    <t>Szkolenia, seminaria, warsztaty</t>
  </si>
  <si>
    <t>Potencjalni beneficjenci i beneficjenci</t>
  </si>
  <si>
    <t>Szkolenia/ seminaria informacyjne
Uczestnicy szkoleń/ seminariów informacyjnych</t>
  </si>
  <si>
    <t>3/450</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</si>
  <si>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</si>
  <si>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</si>
  <si>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Organizacja stoisk informacyjno-promocyjnych PROW 2014-2020</t>
  </si>
  <si>
    <t>Imprezy regionalnym o charakterze rolniczym
Uczestnicy imprez regionalnym o charakterze rolniczym</t>
  </si>
  <si>
    <t>6/2000</t>
  </si>
  <si>
    <t xml:space="preserve">Ułatwienie transferu wiedzy i innowacji w rolnictwie i leśnictwie oraz na obszarach wiejskich
Wspieranie organizacji łańcucha żywnościowego
</t>
  </si>
  <si>
    <t>Organizacja spotkań informacyjno-promocyjnych w siedzibie  Departamentu Rozwoju Obszarów Wiejskich oraz stoisk informacyjno-promocyjnych dla potencjalnych beneficjentów i beneficjentów</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</si>
  <si>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</si>
  <si>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</si>
  <si>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</si>
  <si>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Seminaria informacyjne
Uczestnicy seminariów informacyjnych
Inne  materiały informacyjne - nakład
Inne  materiały informacyjne - dystrybucja
Imprezy lokalne o charakterze rolniczym
Uczestnicy imprez lokalnych o charakterze rolniczym
Inne materiały promocyjne</t>
  </si>
  <si>
    <t>20
3000
600
600
20
3000
100</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</si>
  <si>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</si>
  <si>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</si>
  <si>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Odwiedziny strony internetowej
Unikalni użytkownicy strony internetowej</t>
  </si>
  <si>
    <t>70 000
50 000</t>
  </si>
  <si>
    <t>Współpraca Departamentu Rozwoju Obszarów Wiejskich  ze środkami masowego przekazu</t>
  </si>
  <si>
    <t>Audycje, programy w radio i telewizji</t>
  </si>
  <si>
    <t>Audycja, programy w radio i telewizji
Słuchalność/ oglądalność audycji i programów</t>
  </si>
  <si>
    <t>50/3000</t>
  </si>
  <si>
    <t>Prowadzenie działań na stronie internetowej www.dprow.umww.pl – publikacja aktualnych informacji i 
dokumentów dotyczących PROW 2014-2020</t>
  </si>
  <si>
    <t>Beneficjenci i potencjalni beneficjenci PROW 2014-2020 w 
województwie wielkopolskim, ogół społeczeństwa, media</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</si>
  <si>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</si>
  <si>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	Upowszechnianie wiedzy ogólnej i szczegółowej na temat PROW 2014-2020, rezulta-tów jego realizacji oraz informowanie o wkładzie UE w realizację PROW 2014-2020</t>
  </si>
  <si>
    <t>Liczba stron internetowych</t>
  </si>
  <si>
    <t>Pełnienie roli punktu informacyjnego Programu Rozwoju 
Obszarów Wiejskich 2014-2020 oraz zakup materiałów infor-macyjno-promocyjnych: drukowanych i gadżetów</t>
  </si>
  <si>
    <t>Kontakt telefoniczny, osobisty lub mailowy/listowny;
Materiały informacyjno-promocyjne: drukowane i gadżety</t>
  </si>
  <si>
    <t>2. Podniesienie jakości wdrażania PROW
3. Informowanie społeczeństwa i potencjalnych beneficjentów o polityce rozwoju obszarów wiejskich i wsparciu finansowym</t>
  </si>
  <si>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t>
  </si>
  <si>
    <t xml:space="preserve">Liczba udzielonych konsultacji w ramach punktów informacyjnych
Materiały promocyjne drukowane – nakład 
Materiały promocyjnych gadżety – nakład </t>
  </si>
  <si>
    <t>100
400
100</t>
  </si>
  <si>
    <t>Szkolenia i spotkania dla Lokalnych Grup Działania</t>
  </si>
  <si>
    <t>Szkolenie/spotkanie</t>
  </si>
  <si>
    <t xml:space="preserve">Beneficjenci PROW 2014-2020 – przedstawiciele Lokalnych Grup Działania </t>
  </si>
  <si>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</si>
  <si>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Przygotowanie szkoleń/spotkań dla Lokalnych Grup Działania wynika z konieczności przeka-zania LGD bieżących informacji niezbędnych do prawidłowej realizacji działań oraz ze zgła-szanych potrzeb przez ich przedstawicieli, a także ewentualnie z rekomendacji dot. szko-leń/spotkań wystawionej przez Grupę Tematyczną ds. Leader działającą przy Grupie Robo-czej ds. KSOW. Planowane są dwa szkolenia/spotkania dla łącznej szacowanej liczby 100 uczestników.</t>
  </si>
  <si>
    <t>Liczba szkoleń/spotkań
Liczba uczestników</t>
  </si>
  <si>
    <t>2
100</t>
  </si>
  <si>
    <t>Beneficjenci i potencjalni beneficjenci PROW 2014-2020 w zakresie działań wdrażanych przez Samorząd Województwa Wielkopolskiego</t>
  </si>
  <si>
    <t>3. Informowanie społeczeństwa i potencjalnych beneficjentów o polityce rozwoju obszarów wiejskich i wsparciu finansowym</t>
  </si>
  <si>
    <t>Upowszechnianie w regionalnych rozgłośniach radiowych i telewizyjnych wiedzy o Programie Rozwoju Obszarów Wiejskich na lata 2014-2020</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</si>
  <si>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</si>
  <si>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 xml:space="preserve">Kampania informacyjna w mediach (telewizja, radio)
Audycja telewizyjna: 10
Audycje radiowe: 2
</t>
  </si>
  <si>
    <t>audycje telewizyjne/audycje radiowe</t>
  </si>
  <si>
    <t>10/2</t>
  </si>
  <si>
    <t>Ogół Społeczeństwa</t>
  </si>
  <si>
    <t>4. Zapewnienie odpowiedniej wizualizacji PROW 2014-2020</t>
  </si>
  <si>
    <t>Informacja i promocja PROW 2014-2020 poprzez zapewnienie odpowiedniej wizualizacji Programu podczas wydarzeń związanych z wspieraniem obszarów wiejskich.</t>
  </si>
  <si>
    <t xml:space="preserve">Targi, wystawy, imprezy lokalne, regionalne, krajowe i międzynarodowe/
Materiały promocyjne
</t>
  </si>
  <si>
    <t>20/ok. 4 000</t>
  </si>
  <si>
    <t>75 374,55</t>
  </si>
  <si>
    <t>Prowadzenie punktu informacyjnego poprzez doposażenie w materiały informacyjne identyfikujące markę PROW 2014-2020 oraz materiały promocyjne.</t>
  </si>
  <si>
    <t>Udzielone konsultacje w punkcie informacyjnym PROW 2014-2020/materiały promocyjne</t>
  </si>
  <si>
    <t>Informowanie i promocja o Programie Rozwoju Obszarów Wiejskich na lata 2014 -2020 poprzez stronę internetową</t>
  </si>
  <si>
    <t>Przekazanie informacji dotyczących PROW 2014- 2020, realizowanych projektów, możliwości aplikowania, warunków i trybu przyznawania pomocy.</t>
  </si>
  <si>
    <t>Ilość artykułów zamieszczonych na stronie internetowej informacyjnych lub promocyjnych</t>
  </si>
  <si>
    <t xml:space="preserve">Celem operacji jest dostarczenie informacji oraz wiedzy i praktycznych umiejętności w zakre-sie przygotowywania projektów i wniosków w ramach poszczególnych działań PROW 2014-2020, 
w tym KSOW, wdrażanych przez Samorząd Województwa Wielkopolskiego. </t>
  </si>
  <si>
    <t>3
150</t>
  </si>
  <si>
    <t xml:space="preserve">Kampania informacyjna w mediach (prasa, Internet, telewi-zja)
</t>
  </si>
  <si>
    <t>Artykuły w prasie, artykuły na portalach internetowych, spoty telewizyjne</t>
  </si>
  <si>
    <t>Ogół społeczeństwa, potencjalni beneficjenci, beneficjenci, 
media</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</si>
  <si>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</si>
  <si>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spotach uwidoczniona zostanie rola Wspólnoty we współfinansowaniu rozwoju obszarów wiejskich w Polsce.</t>
  </si>
  <si>
    <t>Liczba artykułów w prasie lokalnej
Liczba artykułów w Internecie
Liczba spotów telewizyjnych</t>
  </si>
  <si>
    <t>10
4
1</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</si>
  <si>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t>
  </si>
  <si>
    <t>Kampania informacyjno-edukacyjna w telewizji ogólnopolskiej</t>
  </si>
  <si>
    <t xml:space="preserve">2020 rok:
1.	Emisja ok. 30 audycji informujących o pomocy z PROW 2014 - 2020
2.	Emisja ok. 150 materiałów informacyjno-promocyjnych dotyczących PROW 
2021 rok:
1.	Emisja ok. 30 audycji dotyczących PROW </t>
  </si>
  <si>
    <t xml:space="preserve">	Potencjalni beneficjenci i beneficjenci działań PROW 2014 - 2020 lub PROW 2021 - 2027, a szczególnie ob-sługiwanych przez ARiMR;
	mieszkańcy wsi i terenów wiejskich;
	całe społeczeństwo. </t>
  </si>
  <si>
    <t>ARiMR</t>
  </si>
  <si>
    <t>2. Zwiększenie rentowności gospodarstw i konkurencyjność</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</si>
  <si>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</si>
  <si>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Rok 2020: Wskaźnik oglądalności wszystkich audycji - 19 000 000
Rok 2021: Wskaźnik oglądalności wszystkich audycji 7 000 000</t>
  </si>
  <si>
    <t xml:space="preserve">Łączna liczba audycji wyemitowanych w telewizji ogólnopolskiej 
Oglądalność audycji </t>
  </si>
  <si>
    <t>210
26 000 000</t>
  </si>
  <si>
    <t xml:space="preserve">Rok 2020: emisja ok. 12 audycji informujących o pomocy z PROW 2014 - 2020
Rok 2021: emisja ok. 12 audycji dotyczących PROW </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</si>
  <si>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t>
    </r>
  </si>
  <si>
    <t>Rok 2020: Wskaźnik oglądalności wszystkich audycji - 500 000
Rok 2021: Wskaźnik oglądalności wszystkich audycji - 500 000</t>
  </si>
  <si>
    <t xml:space="preserve">Łączna liczba audycji wyemitowanych w telewizji
Oglądalność audycji </t>
  </si>
  <si>
    <t>Kampania informacyjno-edukacyjna w ogólnopolskiej stacji radiowej</t>
  </si>
  <si>
    <t xml:space="preserve">Rok 2020: emisja ok. 30 audycji informujących o pomocy z PROW 2014 - 2020 lub PROW 2021 - 2027
Rok 2021: emisja ok. 30 audycji dotyczących PROW </t>
  </si>
  <si>
    <t>Rok 2020: Wskaźnik słuchalności wszystkich audycji - 10 000 000
Rok 2021: Wskaźnik słuchalności wszystkich audycji - 10 000 000</t>
  </si>
  <si>
    <t xml:space="preserve">Łączna liczba audycji wyemitowanych w ogólnopolskim radio
Słuchalność audycji </t>
  </si>
  <si>
    <t>60
20 000 000</t>
  </si>
  <si>
    <t>Rok 2020: emisja 16 audycji informujących o pomocy z PROW 2014 - 2020 lub PROW 2021 - 2027 oraz 16 powtórek w każdej z 16 stacji wchodzących w skład rozgłośni regional-nych (łącznie 512 audycji).
Rok 2021: emisja 16 audycji dotyczących PROW oraz 16 po-wtórek w każdej ze stacji wchodzących w skład 16 rozgłośni regionalnych (łącznie 512 audycji).</t>
  </si>
  <si>
    <t>Rok 2020: Wskaźnik słuchalności wszystkich audycji - 300 000
Rok 2021: Wskaźnik słuchalności wszystkich audycji - 300 000</t>
  </si>
  <si>
    <t>Łączna liczba audycji wyemitowanych w rozgłośniach regionalnych w 2020 roku
Słuchalność audycji w 2020 roku
Łączna liczba audycji wyemitowanych w rozgłośniach regionalnych w 2021 roku
Słuchalność audycji w 2021 roku</t>
  </si>
  <si>
    <t>Kampania informacyjna w dzienniku ogólnopolskim</t>
  </si>
  <si>
    <t>Rok 2020: publikacja 10 artykułów informujących o pomocy z PROW 2014 - 2020 lub PROW 2021 - 2027 
Rok 2021: publikacja  10 artykułów informujących o pomocy z PROW</t>
  </si>
  <si>
    <t>Rok 2020: Łączny nakład dzienników, w których zamieszczone zostały artykuły o PROW 
- 800 000
Rok 2021: Łączny nakład dzienników, w których zamieszczone zostały artykuły o PROW
- 800 000</t>
  </si>
  <si>
    <t xml:space="preserve">Łączna liczba opublikowanych artykułów
Łączny nakład gazet w których zostaną opublikowane artykuły </t>
  </si>
  <si>
    <t>20
1 600 000</t>
  </si>
  <si>
    <t>Kampania informacyjna w tygodniku ogólnopolskim</t>
  </si>
  <si>
    <t>Rok 2020: publikacja 10 artykułów informujących o pomocy z PROW 2014 - 2020 lub PROW 2021 - 2027</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</si>
  <si>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t>
    </r>
  </si>
  <si>
    <t>Rok 2020: Łączny nakład tygodników, w których zamieszczone zostały artykuły o PROW 
- 1 000 000</t>
  </si>
  <si>
    <t xml:space="preserve">Łączna liczba opublikowanych artykułów
Łączny nakład tygodników w których zostaną opublikowane artykuły </t>
  </si>
  <si>
    <t>10
1000000</t>
  </si>
  <si>
    <t>1000,400, 4,2</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</si>
  <si>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</si>
  <si>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Działania informacyjne i promocyjne realizowane w ramach PROW 2014-2020</t>
  </si>
  <si>
    <r>
      <rPr>
        <b/>
        <sz val="9"/>
        <rFont val="Calibri"/>
        <family val="2"/>
        <charset val="238"/>
        <scheme val="minor"/>
      </rPr>
      <t>Systemy jakości produktów rolnych i środków spożywczych</t>
    </r>
    <r>
      <rPr>
        <sz val="9"/>
        <rFont val="Calibri"/>
        <family val="2"/>
        <charset val="238"/>
        <scheme val="minor"/>
      </rPr>
      <t xml:space="preserve">
Wsparcie na koszty przystępowania do systemów jakości
Wsparcie na działania informacyjne i promocyjne realizowane przez grupy producentów na rynku wewnętrznym</t>
    </r>
  </si>
  <si>
    <t>1.	Potencjalni beneficjenci poddziałań: 3.1 „Wparcie na przystępowanie do systemów jakości”, 3.2 „Wsparcie działań informacyjnych i promocyjnych realizowanych przez grupy producentów na rynku wewnętrznym”
2.	Rolnicy i ich grupy;
3.	Przedstawiciele instytucji lub jednostek naukowych;
4.	Przedstawiciele uczelni;
5.	Przedstawiciele organizacji branżowych i międzybranżowych;
6.	Przedsiębiorcy sektora rolnego lub rolnospożywczego;
7.	Przedstawiciele instytucji związanych z doradztwem i obsługą przedsiębiorców rolnych;
8.	Przedstawiciele jednostek samorządu terytorialnego i administracji rządowej w województwach;
9.	Przedstawiciele szkolnictwa o profilu rolniczym;
10.	Przedstawiciele organizacji pozarządowych związanych 
   z rolnictwem</t>
  </si>
  <si>
    <t>KOWR</t>
  </si>
  <si>
    <t xml:space="preserve">	
1
10
17
1
1
1
2
7
17
1
1
1</t>
  </si>
  <si>
    <t>Celem realizacji operacji jest upowszechnienie wiedzy ogólnej na temat Programu Rozwoju Obszarów Wiejskich 2014-2020 a także informowanie o nowym okresie programowania 2021-2027. Realizowane w ramach operacji działania mają na celu zapewnienie odpowiedniego poziomu wiedzy o PROW 2014-2020. Informacje przekazywane będą poprzez stronę internetową KOWR, rozmowy konsultantów infolinii KOWR (tzw. Telefoniczny Punkt Informacyjny) z potencjalnymi wnioskodawcami, artykuły adresowane do potencjalnych beneficjentów działań lub też artykuły informujące o przebiegu realizacji poddziałań. Celem operacji jest upowszechnienie wiedzy praktycznej o możliwości ubiegania się o wsparcie w ramach działań PROW 2014-2020 administrowanych przez KOWR, informowanie  o zasadach ubiegania się o wsparcie. Działania mają na celu poinformowanie potencjalnych beneficjentów Programu o możliwości otrzymania wsparcia w ramach środków PROW 2014-2020, ponadto mają zachęcić do składania wniosków o przyznanie pomocy. Działania mają na celu zbudowanie i utrzymanie wysokiej rozpoznawalności EFRROW i PROW 2014-2020 na tle innych programów oraz funduszy europejskich.</t>
  </si>
  <si>
    <t xml:space="preserve">W roku 2020 planowane są następujące działania: 1 ogłoszenie prasowe, 10 publikacji prasowych, 1 informacja radiowa (produkcja i emisja), 17 szkoleń / punktów informacyjnych dla wnioskodawców, prowadzenie strony internetowej, prowadzenie infolinii (Telefoniczny Punkt Informacyjny). 
W roku 2021 planowane są następujące działania: 2 ogłoszenia prasowe, 7 publikacji prasowych,  1 informacja radiowa, 17 szkoleń / punktów informacyjnych dla wnioskodawców, prowadzenie strony internetowej, prowadzenie infolinii (Telefoniczny Punkt Informacyjny). </t>
  </si>
  <si>
    <r>
      <rPr>
        <b/>
        <sz val="9"/>
        <rFont val="Calibri"/>
        <family val="2"/>
        <charset val="238"/>
        <scheme val="minor"/>
      </rPr>
      <t>2020</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
</t>
    </r>
    <r>
      <rPr>
        <b/>
        <sz val="9"/>
        <rFont val="Calibri"/>
        <family val="2"/>
        <charset val="238"/>
        <scheme val="minor"/>
      </rPr>
      <t>2021</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</si>
  <si>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</si>
  <si>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t xml:space="preserve">Potencjalni beneficjenci i beneficjenci działań PROW 2014 - 2020 lub PROW 2021 - 2027, a szczególnie obsługiwanych przez ARiMR;
	mieszkańcy wsi i terenów wiejskich;
	całe społeczeństwo.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</si>
  <si>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</si>
  <si>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</si>
  <si>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</si>
  <si>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</si>
  <si>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t>
  </si>
  <si>
    <t xml:space="preserve">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</si>
  <si>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przygotowawcze
-Wsparcie na realizację operacji w ramach strategii lokalnego rozwoju kierowanego przez społeczność
-Przygotowanie i realizacja działań w zakresie współpracy z lokalną grupą działania
-Wsparcie na koszty bieżące i aktywizację
</t>
  </si>
  <si>
    <t>Rozwój gospodarstw i działalności gospodarczej
-Wsparcie na rozpoczęcie pozarolniczej działalności gospodarczej na obszarach wiejskich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t>
  </si>
  <si>
    <t>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-Wsparcie na koszty bieżące i aktywizację</t>
  </si>
  <si>
    <t>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t>
  </si>
  <si>
    <t>Wsparcie na inwestycje związane z tworzeniem, ulepszaniem lub rozbudową wszystkich rodzajów małej infrastruktury, w tym inwestycje w energię odnawialną i w oszczędzanie energii
Wsparcie przygotowawcze
Wsparcie na realizację operacji w ramach strategii lokalnego rozwoju kierowanego przez społeczność
Przygotowanie i realizacja działań w zakresie współpracy z lokalną grupą działania
Wsparcie na koszty bieżące i aktywizację</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</si>
  <si>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</si>
  <si>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</si>
  <si>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</si>
  <si>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 xml:space="preserve">Dotarcie do ogółu społeczeństwa a informacjami na temat efektów Programu. Pokazanie, że inwestycje z udziałem PROW, nie są przeznaczone wyłącznie dla Samorządów a efekty wdrażania są odczuwalne również dla potencjalnego mieszkańca obszarów wiejskich. Podsumowanie Programu, jego działań. Przekazanie informacji na temat działalności Krajowej Sieci Obszarów Wiejskich, jako narzędzia do współpracy i promocji  PROW. </t>
  </si>
  <si>
    <t xml:space="preserve"> 1. Upowszechnianie wiedzy ogólnej i szczegółowej na temat PROW 2014-2020, rezultatów jego realizacji oraz informowanie o wkładzie UE w realizację PROW 2014-2020</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</si>
  <si>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</si>
  <si>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 targi, wystawy, J 8 imprezy o charakterze rolniczym,
- materiały promocyjne
</t>
  </si>
  <si>
    <t xml:space="preserve">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 
Wsparcie na realizację operacji w ramach strategii lokalnego rozwoju kierowanego przez społeczność 
Przygotowanie i realizacja działań w zakresie współpracy z lokalną grupą działania/Wsparcie na koszty bieżące i aktywizację
Wsparcie na utworzenie i funkcjonowanie krajowej sieci obszarów wiejskich. </t>
  </si>
  <si>
    <t xml:space="preserve"> 1. Upowszechnianie wiedzy ogólnej i szczegółowej na temat PROW 2014-2020, rezultatów jego realizacji oraz informowanie o wkładzie UE w realizację PROW 2014-2020, 4.Zapewnienie odpowiedniej wizualizacji PROW 2014-2020</t>
  </si>
  <si>
    <t xml:space="preserve">Informowanie i promocja Programu Rozwoju Obszarów Wiejskich na lata 2014-2020 poprzez prowadzenie punktu informacyjnego i jego doposażenie w materiały informacyjno- promocyjne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</si>
  <si>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</si>
  <si>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Artykuły w czasopismach ODR, internet – strony ODR i CDR</t>
  </si>
  <si>
    <t>Przedstawiciele ODR: autorzy artykułów i publikacji, redaktorzy naczelni czasopism, kadra zarządzająca ODR, przedstawiciele mediów, MRiRW,</t>
  </si>
  <si>
    <t>IV</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</si>
  <si>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</si>
  <si>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t>
    </r>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Rozwój gospodarstw i działalności gospodarcze</t>
    </r>
    <r>
      <rPr>
        <sz val="9"/>
        <rFont val="Calibri"/>
        <family val="2"/>
        <charset val="238"/>
        <scheme val="minor"/>
      </rPr>
      <t xml:space="preserve">j
Wsparcie na rozpoczęcie pozarolniczej działalności gospodarczej na obszarach wiejskich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Podstawowe usługi i odnowa wsi na obszarach wiejskic</t>
    </r>
    <r>
      <rPr>
        <sz val="9"/>
        <rFont val="Calibri"/>
        <family val="2"/>
        <charset val="238"/>
        <scheme val="minor"/>
      </rPr>
      <t xml:space="preserve">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</si>
  <si>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t xml:space="preserve">1.Zwiększenie udziału zainteresowanych stron  we wdrażaniu programów rozwoju obszarów wiejskich.
2.Podniesienie jakości wdrażania PROW 2014-2020 i przepływu informacji o założeniach PS WPR na lata 2021 -2027.
3.Informowanie społeczeństwa i potencjalnych beneficjentów o polityce rozwoju obszarów wiejskich i możliwościach finansowania
4.Wspieranie innowacji w rolnictwie, produkcji żywności, leśnictwie i na obszarach wiejskich
5.Aktywizacja mieszkańców wsi na rzecz podejmowania inicjatyw w zakresie rozwoju obszarów wiejskich, w tym kreowania miejsc pracy na terenach wiejskich. </t>
  </si>
  <si>
    <t>Liczba redakcji, uczestniczących w konkursie ma najlepsze wydawnictwo ODR łącznie
Liczba podmiotów uczestniczących w konkursie „Sposób na sukces”</t>
  </si>
  <si>
    <t xml:space="preserve">
32
100</t>
  </si>
  <si>
    <t xml:space="preserve">
Organizacja szkoleń dla doradców rolniczych</t>
  </si>
  <si>
    <t xml:space="preserve">Internet, pisma </t>
  </si>
  <si>
    <t>Doradcy wpisani na listy, prowadzone przez dyrektora CDR lub osoby ubiegające się o wpis na listy doradców</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</si>
  <si>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</si>
  <si>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Transfer wiedzy i działalność informacyjna</t>
    </r>
    <r>
      <rPr>
        <sz val="9"/>
        <rFont val="Calibri"/>
        <family val="2"/>
        <charset val="238"/>
        <scheme val="minor"/>
      </rPr>
      <t xml:space="preserve">
Wsparcia na szkolenia doradców</t>
    </r>
  </si>
  <si>
    <t>1.Podniesienie jakości wdrażania PROW 2014-2020 
2.Wspieranie innowacji w rolnictwie, produkcji żywności, leśnictwie i na obszarach wiejskich</t>
  </si>
  <si>
    <t xml:space="preserve">Liczba uczestników szkoleń </t>
  </si>
  <si>
    <t>2000</t>
  </si>
  <si>
    <t>Organizacja 2 konkursów: na najlepsze czasopismo i wydawnictwo ODR oraz przedsięwzięcie pozarolnicze, promujące osiągnięcia i informujące o PROW 2014 -2020 oraz informujące  o założeniach w okresie  programowania 2021-2027</t>
  </si>
  <si>
    <t>Wykonanie materiałów informacyjno-promocyjnych z logo
 rolnictwa ekologicznego na rok 2020 i 2021 rok (gadżety).</t>
  </si>
  <si>
    <t>Wykonanie materiałów informacyjno-promocyjnych z logo 
rolnictwa ekologicznego</t>
  </si>
  <si>
    <t>Ogół społeczeństwa, potencjalni beneficjenci, beneficjenci, konsumenci, producenci, rolnicy.</t>
  </si>
  <si>
    <t xml:space="preserve"> Informowanie społeczeństwa i potencjalnych beneficjentów o polityce rozwoju obszarów wiejskich i wsparciu finansowym</t>
  </si>
  <si>
    <t>Łączna liczba wykonanych materiałów informacyjno-promocyjnych z logo rolnictwa ekologicznego w 2020 r.
Łączna liczba wykonanych materiałów informacyjno-promocyjnych z logo rolnictwa ekologicznego w 2021 r.</t>
  </si>
  <si>
    <t>20 000
20 000</t>
  </si>
  <si>
    <t>Produkcja i emisja materiałów dotyczących PROW 2014-2020 zamieszczanych w audycjach radiowych.</t>
  </si>
  <si>
    <t>Produkcja i emisja materiałów zamieszczanych w audycjach.  
Rozgłośnie regionalne. Długość materiału: min. 5 minut.</t>
  </si>
  <si>
    <t xml:space="preserve">Rolnicy i osoby zainteresowane tematyką rolnictwa i obszarów wiejskich.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</si>
  <si>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</si>
  <si>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Transfer wiedzy i działalność informacyjna
Inwestycje w środki trwałe
Rozwój gospodarstw i działalności gospodarczej
Tworzenie grup i organizacji producentów
Współpraca
Wsparcie na rozwój lokalny kierowany przez społeczność w ramach LEADER</t>
  </si>
  <si>
    <t xml:space="preserve">Zakładanym celem operacji jest zwiększenie poziomu wiedzy ogólnej i szczegółowej dotyczącej warunków przyznawania pomocy w ramach PROW 2014-2020 oraz poszerzenie grupy zaineresowanych PROW. Ponadto celem jest zwiększenie rozpoznawalności PROW 2014-2020 oraz możliwość pozyskania nowych beneficjentów Programu. </t>
  </si>
  <si>
    <t xml:space="preserve">Produkcja materiału
Emisje materiałów </t>
  </si>
  <si>
    <t>16/2020
16/2021
128/2020
128/2021</t>
  </si>
  <si>
    <t>Odtwarzanie, ochrona i wzbogacanie ekosystemów</t>
  </si>
  <si>
    <t>Ułatwienie transferu wiedzy i innowacji w rolnictwie i leśnictwie oraz na obszarach wiejskich
 Zwiększenie rentowności gospodarstw i konkurencyjność
Wspieranie organizacji łańcucha żywnościowego</t>
  </si>
  <si>
    <t>Wydanie publikacji informacyjnej z zakresu systemu Chronionych Nazw Pochodzenia (ChNP), Chronionych Oznaczeń Geograficznych (ChOG), Gwarantowanych Tradycyjnych Specjalności (GTS) z przepisami kulinarnymi w języku polskim (I publikacja) (2020 i 2021 r.) oraz publikacji z opisami produktów ChNP, ChOG i GTS w języku angielskim (II publikacja) (2020 r.)</t>
  </si>
  <si>
    <t xml:space="preserve">Publikacja w nakładzie:
2020 r. - 5 000 egzemplarzy I publikacji oraz 15 000 egzemplarzy II publikacji 
2021 r. - 5 000 egzemplarzy I publikacji </t>
  </si>
  <si>
    <t>Ogół społeczeństwa, konsumenci, rolnicy i producenci odwiedzjący targi i inne imprezy</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</si>
  <si>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</si>
  <si>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Liczba tytułów wydanych publikacji w 2020 r.
Liczba tytułów wydanych publikacji w 2021 r.
Nakład publikacji w 2020 r.
Nakład publikacji w 2021 r.</t>
  </si>
  <si>
    <t>2
1
20 000 egz.
5 000 egz.</t>
  </si>
  <si>
    <t>Wydanie gry planszowej dotyczącej systemu Chronionych Nazw Pochodzenia, Chronionych Oznaczeń Geograficznych, Gwarantowanych Tradycyjnych Specjalności.</t>
  </si>
  <si>
    <t xml:space="preserve">1500 sztuk w 2020 r. </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</si>
  <si>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</si>
  <si>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Liczba gier planszowych wykonanych w 2020 r.</t>
  </si>
  <si>
    <t>1500</t>
  </si>
  <si>
    <t>Wykonanie materiałów informacyjno-promocyjnych (gadżety).</t>
  </si>
  <si>
    <t xml:space="preserve">Wykonanie materiałów informacyjno-promocyjnych </t>
  </si>
  <si>
    <t>Liczba materiałów informacyjno-promocyjnych wykonanych w 2020 r.
Liczba materiałów informacyjno-promocyjnych wykonanych w 2021 r.</t>
  </si>
  <si>
    <t>25000
25000</t>
  </si>
  <si>
    <t>Zamieszczenie w ,,Kalendarzu Rolników” na rok 2021 
i 2022 rok materiału informacyjno-promocyjnego MRiRW doty-czącego PROW 2014-2020</t>
  </si>
  <si>
    <t>140 000 egz. w 2020 r. (Kalendarz Rolników na 2021 r.)
-140 000 egz. w 2021 r. (Kalendarz Rolników na 2022r.)</t>
  </si>
  <si>
    <t xml:space="preserve">Ogół społeczeństwa, potencjalni beneficjenci, beneficjenci, 
instytucje zaangażowane bezpośrednio we wdrożenie 
Programu, instytucje zaangażowane pośrednio we wdrożenie Programu.
</t>
  </si>
  <si>
    <t>II-III</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</si>
  <si>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Wsparcie na rozwój lokalny kierowany przez społeczność w ramach LEADER
</t>
  </si>
  <si>
    <t xml:space="preserve">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 
</t>
  </si>
  <si>
    <t>Łączna liczba zamieszczanych materiałów informacyjno-promocyjnych dot. PROW 2014-2020 w Kalendarzu Rolnika w złotówkach w 2020 r.
Łączna liczba zamieszczanych materiałów informacyjno-promocyjnych dot. PROW 2014-2020 w Kalendarzu Rolnika w złotówkach w 2021 r.
Koszt zamieszczenia materiału informacyjno-promocyjnego dot. PROW 2014-2020 w Kalendarzu Rolników na rok 2021 w 2020 r.
Koszt zamieszczenia materiału informacyjno-promocyjnego dot. PROW 2014-2020 w Kalendarzu Rolników na rok 2022 w 2021 r.
Nakład Kalendarza Rolników w 2020 r.
Nakład Kalendarza Rolników w 2021 r.</t>
  </si>
  <si>
    <t>1/2020 r.
1/2021 r.
60 000/2020
60 000/2021
140 000 egz.
140 000 egz.</t>
  </si>
  <si>
    <t xml:space="preserve">
Organizacja stoisk informacyjno – promocyjnych dot. PROW 2014-2020 podczas targów 
i wystaw</t>
  </si>
  <si>
    <t>targi, wystawy, imprezy na poziomie krajowym 
Wykonanie materiałów promocyjnych PROW 2014-2020 
w ilości</t>
  </si>
  <si>
    <t xml:space="preserve">Ogół społeczeństwa, potencjalni beneficjenci, beneficjenci,
 instytucje zaangażowane bezpośrednio we wdrożenie 
Programu, instytucje zaangażowane pośrednio we wdrożenie Programu. 
</t>
  </si>
  <si>
    <t>Podniesienie jakości wdrażania PROW
Informowanie społeczeństwa i potencjalnych beneficjentów o polityce rozwoju obszarów wiejskich i wsparciu finansowym</t>
  </si>
  <si>
    <t>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t>
  </si>
  <si>
    <t>Łączna liczba targów, wystaw, imprez  na poziomie krajowym w 2020 r.
Łączna liczba targów, wystaw, imprez  na poziomie krajowym w 2021 r.
Koszty wydarzeń w 2020 r.
Koszty wydarzeń w 2021 r.
Łączna liczba materiałów informacyjno-promocyjnych w 2020 r.
Łączna liczba materiałów informacyjno-promocyjnych w 2021 r.
Koszty wykonania materiałów informacyjno-promocyjnych w 2020 r.
Koszty wykonania materiałów informacyjno-promocyjnych w 2021 r.</t>
  </si>
  <si>
    <t xml:space="preserve">
9
9
195 000 zł 
195 000 zł
 40 000 szt.
 40 000 szt.
200 000 zł
200 000 zł</t>
  </si>
  <si>
    <t>Punkt informacyjny PROW 2014-2020</t>
  </si>
  <si>
    <t>Punkt informacyjny PROW 2014-2020, kalendarze na rok 2021,stolik/lada,krzesło</t>
  </si>
  <si>
    <t>I, II,III, IV</t>
  </si>
  <si>
    <t>Konferencja,Materiały promocyjne(teczka ,notes,dłuopis)</t>
  </si>
  <si>
    <t>Konferencja,ilość osób, materiały promocyjne</t>
  </si>
  <si>
    <t>1/110/300</t>
  </si>
  <si>
    <t>3/150/450</t>
  </si>
  <si>
    <t>Emisja spotu promującego PROW 2014-2020 w telewizji</t>
  </si>
  <si>
    <t xml:space="preserve">1
5 000- 10 000
3 000- 4 500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</si>
  <si>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</si>
  <si>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przygotowawcze
Wsparcie na realizację operacji w ramach strategii lokalnego rozwoju kierowanego przez społeczność
Przygotowanie i realizacja działań w zakresie współpracy z lokalną grupą działania
Wsparcie na koszty bieżące i aktywizację
</t>
  </si>
  <si>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przygotowawcze
Wsparcie na realizację operacji w ramach strategii lokalnego rozwoju kierowanego przez społeczność
Przygotowanie i realizacja działań w zakresie współpracy z lokalną grupą działania
Wsparcie na koszty bieżące i aktywizację
</t>
  </si>
  <si>
    <t>Organizacja szkolenia dla pracowników punktów informacyjnych i doradców</t>
  </si>
  <si>
    <t>Szkolenia</t>
  </si>
  <si>
    <t>Pracownicy punktów informacyjnych</t>
  </si>
  <si>
    <t>1. Ułatwienie transferu wiedzy i innowacji w rolnictwie i leśnictwie oraz na obszarach wiejskich
3. Wspieranie organizacji łańcucha żywnościowego
6. Promowanie włączenia społecznego, zmniejszenia ubóstwa oraz rozwoju gospodarczego na obszarach wiejskich</t>
  </si>
  <si>
    <t>Działanie: Zapewnienie informacji pracownikom punktów informacyjnych, PIFE oraz doradcom i LGD</t>
  </si>
  <si>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przygotowawcze
Wsparcie na realizację operacji w ramach strategii lokalnego rozwoju kierowanego przez społeczność
Przygotowanie i realizacja działań w zakresie współpracy z lokalną grupą działania
Wsparcie na koszty bieżące i aktywizację</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</si>
  <si>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</si>
  <si>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Szkolenie dla pracowników punktów informacyjnych i doradców
Uczestnicy szkoleń dla pracowników punktów informacyjnych i doradców</t>
  </si>
  <si>
    <t>1
50</t>
  </si>
  <si>
    <t>Uczestnicy
Przedsięwzięcia, w których zostanie utworzony punkt informacyjny PROW
Liczba udzielonych informacji 
Element wizualizacji-ścianka reklamowa PROW-KSOW
Materiały informacyjne</t>
  </si>
  <si>
    <t>500 osób  
3 szt. 
500 osób
1 szt.
8083 szt.</t>
  </si>
  <si>
    <r>
      <t xml:space="preserve">Uczestnicy
Liczba konferencji
</t>
    </r>
    <r>
      <rPr>
        <sz val="9"/>
        <rFont val="Calibri"/>
        <family val="2"/>
        <charset val="238"/>
        <scheme val="minor"/>
      </rPr>
      <t>Materiały szkoleniowe</t>
    </r>
  </si>
  <si>
    <t>120 osób  
1 szt. 
120 szt.</t>
  </si>
  <si>
    <t>Podniesienie jakości wdrażania PROW,-Zapewnienie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</si>
  <si>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r>
      <t xml:space="preserve">Transfer wiedzy i działalność informacyjna  
</t>
    </r>
    <r>
      <rPr>
        <sz val="9"/>
        <rFont val="Calibri"/>
        <family val="2"/>
        <charset val="238"/>
        <scheme val="minor"/>
      </rPr>
      <t xml:space="preserve">-Wsparcie kształcenia zawodowego i nabywania umiejętności 
</t>
    </r>
    <r>
      <rPr>
        <b/>
        <sz val="9"/>
        <rFont val="Calibri"/>
        <family val="2"/>
        <charset val="238"/>
        <scheme val="minor"/>
      </rPr>
      <t>Podstawowe usługi i odnowa wsi na obszarach wiejskich 
-</t>
    </r>
    <r>
      <rPr>
        <sz val="9"/>
        <rFont val="Calibri"/>
        <family val="2"/>
        <charset val="238"/>
        <scheme val="minor"/>
      </rPr>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t>
    </r>
    <r>
      <rPr>
        <b/>
        <sz val="9"/>
        <rFont val="Calibri"/>
        <family val="2"/>
        <charset val="238"/>
        <scheme val="minor"/>
      </rPr>
      <t xml:space="preserve"> 
</t>
    </r>
    <r>
      <rPr>
        <sz val="9"/>
        <rFont val="Calibri"/>
        <family val="2"/>
        <charset val="238"/>
        <scheme val="minor"/>
      </rPr>
      <t>-Wsparcie na inwestycje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 
</t>
    </r>
    <r>
      <rPr>
        <sz val="9"/>
        <rFont val="Calibri"/>
        <family val="2"/>
        <charset val="238"/>
        <scheme val="minor"/>
      </rPr>
      <t xml:space="preserve">-Tworzenie grup producentów i organizacji producentów w sektorze rolnym i leśnym
</t>
    </r>
    <r>
      <rPr>
        <b/>
        <sz val="9"/>
        <rFont val="Calibri"/>
        <family val="2"/>
        <charset val="238"/>
        <scheme val="minor"/>
      </rPr>
      <t>Działanie rolno-środowiskowo- klimatyczne
-</t>
    </r>
    <r>
      <rPr>
        <sz val="9"/>
        <rFont val="Calibri"/>
        <family val="2"/>
        <charset val="238"/>
        <scheme val="minor"/>
      </rPr>
      <t>Płatności w ramach zobowiązań rolno-środowiskowo-klimatycznyc</t>
    </r>
    <r>
      <rPr>
        <b/>
        <sz val="9"/>
        <rFont val="Calibri"/>
        <family val="2"/>
        <charset val="238"/>
        <scheme val="minor"/>
      </rPr>
      <t xml:space="preserve">h 
</t>
    </r>
    <r>
      <rPr>
        <sz val="9"/>
        <rFont val="Calibri"/>
        <family val="2"/>
        <charset val="238"/>
        <scheme val="minor"/>
      </rPr>
      <t xml:space="preserve">-Wsparcie na rzecz ochrony i zrównoważonego wykorzystania i rozwoju zasobów genetycznych w rolnictwie
</t>
    </r>
    <r>
      <rPr>
        <b/>
        <sz val="9"/>
        <rFont val="Calibri"/>
        <family val="2"/>
        <charset val="238"/>
        <scheme val="minor"/>
      </rPr>
      <t>Rolnictwo ekologiczne
-</t>
    </r>
    <r>
      <rPr>
        <sz val="9"/>
        <rFont val="Calibri"/>
        <family val="2"/>
        <charset val="238"/>
        <scheme val="minor"/>
      </rPr>
      <t>Płatności na rzecz przejścia na praktyki i metody rolnictwa ekologicznego</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</si>
  <si>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t>6000</t>
  </si>
  <si>
    <t>liczba spotkań /szkoleń
liczba uczestników</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</si>
  <si>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</si>
  <si>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zbudowanie i utrzymanie wysokiej rozpoznawalności EFRROW i PROW 2014-2020 na tle innych programów oraz funduszy europejskich
d) zmiana w świadomości mieszkańców  kraju funkcjonowania PROW jako programu głównie lub wyłącznie wspierającego rolników/rolnictwo </t>
  </si>
  <si>
    <t>min. 3 tygodniowo/ok 2500 szt</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</si>
  <si>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</si>
  <si>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1. Upowszechnianie wiedzy ogólnej i szczegółowej na temat PROW 2014-2020, rezulta-tów jego realizacji oraz informowanie o wkładzie UE w realizację PROW 2014-2020</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</si>
  <si>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</si>
  <si>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11
450</t>
  </si>
  <si>
    <t xml:space="preserve">Publikacja aktualnych informacji i dokumentów dotyczących PROW 2014-2020 na stronach internetowych podmiotu wdrażającego </t>
  </si>
  <si>
    <t>Inwestycje w środki trwałe
- Wsparcie na inwestycje w infrastrukturę związane z rozwojem, modernizacją i dostosowywaniem sektora leśnego Działanie: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</si>
  <si>
    <t xml:space="preserve">Inwestycje w środki trwałe
- Wsparcie na inwestycje w infrastrukturę związane z rozwojem, modernizacją i dostosowywaniem sektora leśnego Działanie: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t>
  </si>
  <si>
    <t xml:space="preserve"> 
 Informowanie społeczeństwa i potencjalnych beneficjentów o polityce rozwoju obszarów wiejskich i wsparciu finansowym.
</t>
  </si>
  <si>
    <t xml:space="preserve">Liczba materiałów promocyjnych 
Łączny koszt wykonania materiałów promocyjnych
</t>
  </si>
  <si>
    <t>min. 750
max. 14 500,00 zł</t>
  </si>
  <si>
    <t>Podniesienie jakości wdrażania PROW.                
 Informowanie społeczeństwa i potencjalnych beneficjentów o polityce rozwoju obszarów wiejskich i wsparciu finansowym.                              Wspieranie innowacji w rolnictwie, produkcji żywności, leśnictwie i na obszarach wiejskich.</t>
  </si>
  <si>
    <t>Uławtwianie transferu wiedzy i innowacji w rolnictwie i leśnictwie oraz na obszarach wiejskich.
Wspieranie organizacji łańcucha żywnościowego.                              
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</si>
  <si>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</si>
  <si>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</si>
  <si>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5</t>
  </si>
  <si>
    <t xml:space="preserve">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</si>
  <si>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</si>
  <si>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funduszy europejskich oraz programów,                                              </t>
    </r>
  </si>
  <si>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</si>
  <si>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Podniesienie jakości wdrażania PROW.                       
 Informowanie społeczeństwa i potencjalnych beneficjentów o polityce rozwoju obszarów wiejskich i wsparciu finansowym.</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</si>
  <si>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</si>
  <si>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t>
    </r>
  </si>
  <si>
    <t>Ułatwianie transferu wiedzy i innowacji w rolnictwie i leśnictwie oraz na obszarach wiejskich.                   
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</si>
  <si>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</si>
  <si>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r>
      <rPr>
        <b/>
        <sz val="9"/>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</si>
  <si>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</si>
  <si>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</si>
  <si>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</si>
  <si>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Promowanie efektywnego gospodarowania zasobami i wspieranie  przechodzenia w sektorach rolnym, spożywczym i leśnym na gospodarke niskoemisyjną i odporną na zmiane klimatu. 
Promowanie włączenia społecznego, zmniejszenia ubóstwa oraz rozwoju gospodarczego na obszarach wiejskich.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</si>
  <si>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</si>
  <si>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</si>
  <si>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liczba odsłon strony internetowej/liczba odsłon postów na portalach społecznościowych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</si>
  <si>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 rolnictwo.</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</si>
  <si>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</si>
  <si>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t>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</si>
  <si>
    <t>Liczba odwiedzin strony</t>
  </si>
  <si>
    <t>16 427</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</si>
  <si>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</si>
  <si>
    <t xml:space="preserve">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t>
  </si>
  <si>
    <t>1200/1800</t>
  </si>
  <si>
    <t>Zapewnienie pewnej, aktualnej i przejrzystej informacji o PROW 2014-2020 dla ogółu interesariuszy oraz promowanie Programu, jako instrumentu wspierającego rozwój rolnictwa i obszarów wiejskich w Polsce.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</si>
  <si>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</si>
  <si>
    <t>Liczba filmów
Liczba emisji filmów
Oglądalność telewizji 
Liczba spotów
Liczba emisji spotów
Słuchalność radia (zasięg tygodniowy w tysiącach)</t>
  </si>
  <si>
    <t>4
30
472 113
5
40
74 000</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</si>
  <si>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</si>
  <si>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</si>
  <si>
    <t>Spotkanie informacyjno-szkoleniowe
Uczestnicy spotkań</t>
  </si>
  <si>
    <t>2
60</t>
  </si>
  <si>
    <t>Liczba udzielonych konsultacji w ramach punktu informacyjnego, kalendarze, krzesło, stolik/lada</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</si>
  <si>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</si>
  <si>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</si>
  <si>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</si>
  <si>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Zapewnienie pewnej, aktualnej i przejrzystej informacji o PROW 2014-2020 dla ogółu interesariuszy oraz promowanie Programu, jako instrumentu wspieającego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</si>
  <si>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spotkanie
Ilość osób
Materiały promocyjne (teczka, notes, długopis)</t>
  </si>
  <si>
    <r>
      <rPr>
        <b/>
        <sz val="9"/>
        <rFont val="Calibri"/>
        <family val="2"/>
        <charset val="238"/>
        <scheme val="minor"/>
      </rPr>
      <t>Inwestycje w środki trwał</t>
    </r>
    <r>
      <rPr>
        <sz val="9"/>
        <rFont val="Calibri"/>
        <family val="2"/>
        <charset val="238"/>
        <scheme val="minor"/>
      </rPr>
      <t xml:space="preserve">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</si>
  <si>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1.	Upowszechnianie wiedzy ogólnej i szczegółowej na temat PROW 2014-2020, rezultatów jego realizacji oraz informowanie o wkładzie UE w realizację PROW 2014-2020</t>
  </si>
  <si>
    <t xml:space="preserve">Celem realizacji operacji jest zapewnienie odpowiedniego narzędzia internetowego, które będzie rzetelnym źródłem informacji i dokumentów dotyczących możliwości realizacji projektów i wdrażania PROW 2014-2020 w województwie wielkopolskim.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</si>
  <si>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</si>
  <si>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</si>
  <si>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</si>
  <si>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Szkolenia i spotkania dla potencjalnych beneficjentów, beneficjentów i partnerów KSOW</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</si>
  <si>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</si>
  <si>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</si>
  <si>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</si>
  <si>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</si>
  <si>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Informowanie społeczeństwa i potencjalnych beneficjentów o polityce rozwoju obszarów wiejskich i o możliwościach finansowania.</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</si>
  <si>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</si>
  <si>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</si>
  <si>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</si>
  <si>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</si>
  <si>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</si>
  <si>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</si>
  <si>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</si>
  <si>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Szkolenie dla wnioskodawców/potencjalnych beneficjentów KSOW</t>
  </si>
  <si>
    <t>Szkolenie</t>
  </si>
  <si>
    <t>Partnerzy Krajowej Sieci Obszarów Wiejskich - potencjalni wnioskodawcy</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</si>
  <si>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</si>
  <si>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</si>
  <si>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Szkolenie z wniosku o przyznanie pomocy w ramach działania Podstawowe usługi i odnowa wsi na obszarach wiejskich</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</si>
  <si>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</si>
  <si>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2/ 100</t>
  </si>
  <si>
    <t>Beneficjenci i potencjalni beneficjenci PROW 2014-2020</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</si>
  <si>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</si>
  <si>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</si>
  <si>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Stoisko informacyjno - promocyjne</t>
  </si>
  <si>
    <t>2/ 200</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</si>
  <si>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t>
    </r>
  </si>
  <si>
    <t>Realizacja operacji przyczyni się do stworzenia korzystnej atmosfery społecznej dla wdrażania PROW 2014 -2020 i popularyzacji modelu wielofunkcyjności obszarów wiejskich</t>
  </si>
  <si>
    <t>Spotkania informacyjno - promocyjne</t>
  </si>
  <si>
    <t>Liczba osób uczestniczących w spotkaniach</t>
  </si>
  <si>
    <t>250</t>
  </si>
  <si>
    <t>Beneficjenci działań wdrażanych przez Samorząd Województwa</t>
  </si>
  <si>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 Wsparcie na utworzenie i funkcjonowanie krajowej sieci obszarów wiejskich</t>
    </r>
  </si>
  <si>
    <t>Zapewnienie informacji pracownikom punktów informacyjnych PROW 2014-2010, PIFE oraz podmiotom doradczym i LGD</t>
  </si>
  <si>
    <t>2/60</t>
  </si>
  <si>
    <t>Beneficjenci - członkowie organów/pracownicy biur lokalnych grup działania, potencjalni beneficjenci</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</si>
  <si>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 Wsparcie na utworzenie i funkcjonowanie krajowej sieci obszarów wiejskich,</t>
    </r>
  </si>
  <si>
    <t>Organizacja konferencji pn.: „Teraźniejszość i przyszłość. Podsumowanie dotychczasowego stanu wdrażania PROW 2014 – 2020 oraz plany na nowy okres programowania 2021 – 2027”</t>
  </si>
  <si>
    <t>realizacja operacji przyczyni się do wymiany doświadczeń między beneficjentami PROW i umożliwi nawiązywanie kontaktów umożliwiających przyszłą współpracę</t>
  </si>
  <si>
    <t>Liczba konferencji/ liczba uczestników konferencji</t>
  </si>
  <si>
    <t>1/ 85</t>
  </si>
  <si>
    <t>konferencja/seminarium</t>
  </si>
  <si>
    <t>1/ 130</t>
  </si>
  <si>
    <t>Szkolenie dla pracowników punktów informacyjnych i doradców</t>
  </si>
  <si>
    <t>szkolenie</t>
  </si>
  <si>
    <t>Liczba szkoleń/liczba uczestników szkoleń</t>
  </si>
  <si>
    <t>1/20</t>
  </si>
  <si>
    <t>Pracownicy punktów informacyjnych i doradcy</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</si>
  <si>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</si>
  <si>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</si>
  <si>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Główny Punkt Informacyjny funduszy europejskich UMWZ</t>
  </si>
  <si>
    <t>W wyniku realizacji operacji nastąpi wzrost świadomości i wiedzy potencjalnych beneficjentów z zakresu działań wdrażanych w ramach PROW 2014 - 2020.</t>
  </si>
  <si>
    <t>Udzielone konsultacje w punkcie informacyjnym</t>
  </si>
  <si>
    <t>200</t>
  </si>
  <si>
    <t>Potencjalni beneficjenci PROW 2014-2020</t>
  </si>
  <si>
    <t xml:space="preserve">I-IV </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</si>
  <si>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</si>
  <si>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</si>
  <si>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Kwota </t>
  </si>
  <si>
    <t>II- IV</t>
  </si>
  <si>
    <t>W wyniku realizacji operacji przeszkolonych zostanie 35 osób. Przeprowadzone szkolenie pozwoli na opracowanie wysokiej jakości pod względem merytorycznym wniosków o wybór operacji do realizacji w ramach Planu działania Krajowej Sieci Obszarów Wiejskich na lata 2014 – 2020.</t>
  </si>
  <si>
    <t>Liczba przeszkolonych potencjalnych wnioskodawców/Liczba szkoleń/</t>
  </si>
  <si>
    <t>70/2</t>
  </si>
  <si>
    <t>Szkolenia informacyjne dla potencjalnych beneficjentów i beneficjentów/ Liczba przeszkolonych potencjalnych wnioskodawców</t>
  </si>
  <si>
    <t>Stoiska informacyjno-promocyjne PROW/KSOW podczas imprez plenerowych</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</si>
  <si>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b) uwidocznienie roli Wspólnoty we współfinansowaniu rozwoju obszarów wiejskich w Polsce
d) zmiana w świadomości mieszkańców kraju funkcjonowania PROW jako programu głównie lub wyłącznie wspierającego rolników/rolnictwo</t>
    </r>
  </si>
  <si>
    <t>Impreza regionalna plenerowa
Szacunkowa liczba osób, którym udzielono informacji dot. PROW 2014 – 2020</t>
  </si>
  <si>
    <t>Spotkania informacyjno-promocyjne</t>
  </si>
  <si>
    <t>Cykl spotkań z lokalnymi grupami działania</t>
  </si>
  <si>
    <t xml:space="preserve">II-IV </t>
  </si>
  <si>
    <t>W wyniku realizacji operacji przeszkolonych zostanie kilkudziesięciu (planowane są 2 spotkania dla 30 osób każde) pracowników Ii przedstawicieli biur LGD. Przeprowadzone spotkania pozwolą na bieżącą współpracę z lokalnymi grupami działania i przekazywanie im potrzebnych informacji oraz wyjaśnień.</t>
  </si>
  <si>
    <t>Liczba spotkań szkoleniowych
Liczba przedstawicieli LGD uczestniczących w spotkaniach</t>
  </si>
  <si>
    <t xml:space="preserve">I </t>
  </si>
  <si>
    <t>Organizacja konferencji/seminarium</t>
  </si>
  <si>
    <t xml:space="preserve">II - IV </t>
  </si>
  <si>
    <t xml:space="preserve">III - IV </t>
  </si>
  <si>
    <t>1. Upowszechnianie wiedzy ogólnej i szczegółowej na temat PROW 2014-2020, rezultatów jego realizacji oraz informowanie o wkładzie UE w realizację PROW 2014-2020</t>
  </si>
  <si>
    <t>Liczba zorganizowanych konferencji/seminariów
Liczba uczestników konferencji/seminarium</t>
  </si>
  <si>
    <t xml:space="preserve"> Zapewnienie informacji pracownikom punktów informacyjnych, PIFE oraz doradcom i LGD</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</si>
  <si>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</si>
  <si>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r>
      <t xml:space="preserve">Inwestycje w środki trwałe
</t>
    </r>
    <r>
      <rPr>
        <sz val="9"/>
        <rFont val="Calibri"/>
        <family val="2"/>
        <charset val="238"/>
        <scheme val="minor"/>
      </rPr>
      <t>Wsparcie na inwestycje w gospodarstwach rolnych
Wsparcie na inwestycje w zakresie przetwórstwa i wprowadzania do obrotu lub rozwoju produktów rolnych
Wsparcie na inwestycje w infrastrukturę związane z rozwojem, modernizacją i dostosowywaniem sektora leśnego</t>
    </r>
    <r>
      <rPr>
        <b/>
        <sz val="9"/>
        <rFont val="Calibri"/>
        <family val="2"/>
        <charset val="238"/>
        <scheme val="minor"/>
      </rPr>
      <t xml:space="preserve">
Przywracanie potencjału produkcji rolnej zniszczonego w wyniku klęsk żywiołowych i katastrof oraz wprowadzanie odpowiednich środków zapobiegawczych
</t>
    </r>
    <r>
      <rPr>
        <sz val="9"/>
        <rFont val="Calibri"/>
        <family val="2"/>
        <charset val="238"/>
        <scheme val="minor"/>
      </rPr>
      <t>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Wsparcie dla młodych rolników na rozpoczęcie działalności
</t>
    </r>
    <r>
      <rPr>
        <sz val="9"/>
        <rFont val="Calibri"/>
        <family val="2"/>
        <charset val="238"/>
        <scheme val="minor"/>
      </rPr>
      <t>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t>
    </r>
    <r>
      <rPr>
        <sz val="9"/>
        <rFont val="Calibri"/>
        <family val="2"/>
        <charset val="238"/>
        <scheme val="minor"/>
      </rPr>
      <t>i	
	Płatności kompensacyjne dla obszarów górskich
	Płatności kompensacyjne dla obszarów charakteryzujących się znaczącymi ograniczeniami naturalnymi
	Płatności kompensacyjne dla obszarów charakteryzujących się szczególnymi ograniczeniami</t>
    </r>
  </si>
  <si>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</si>
  <si>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</si>
  <si>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Kampania informacyjno-promocyjna w regionalnych rozgłośniach radiowych </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</si>
  <si>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 zmiana w świadomości mieszkańców kraju funkcjonowania PROW jako programu głównie lub wyłącznie wspierającego rolników/rolnictwo</t>
  </si>
  <si>
    <t>II,IV</t>
  </si>
  <si>
    <t>Departament Klimatu i Środowiska w MRiRW</t>
  </si>
  <si>
    <t>Departament Strategii, Transferu Wiedzy i Innowacji w MRiRW</t>
  </si>
  <si>
    <t>Działanie rolno- środowiskowo- klimatyczne: 
Płatności w ramach zobowiązań rolno-środowiskowo-klimatycznych, Wsparcie na rzecz ochrony i zrównoważonego wykorzystania i rozwoju zasobów genetycznych w rolnictwie.</t>
  </si>
  <si>
    <t>Liczba: uczestników,  Liczba spotkań</t>
  </si>
  <si>
    <r>
      <t xml:space="preserve">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t>
    </r>
    <r>
      <rPr>
        <sz val="9"/>
        <color rgb="FF000000"/>
        <rFont val="Calibri"/>
        <family val="2"/>
        <charset val="238"/>
        <scheme val="minor"/>
      </rPr>
      <t xml:space="preserve">promocja znaku PROW 2014-2020, </t>
    </r>
    <r>
      <rPr>
        <sz val="9"/>
        <rFont val="Calibri"/>
        <family val="2"/>
        <charset val="238"/>
        <scheme val="minor"/>
      </rPr>
      <t xml:space="preserve">wzrost rozpoznawalności logotypu PROW 2014-2020 oraz </t>
    </r>
    <r>
      <rPr>
        <sz val="9"/>
        <color rgb="FF000000"/>
        <rFont val="Calibri"/>
        <family val="2"/>
        <charset val="238"/>
        <scheme val="minor"/>
      </rPr>
      <t>wzrost liczby producentów zainteresowanych skorzystaniem ze wsparcia w ramach PROW 2014-2020.</t>
    </r>
  </si>
  <si>
    <t>Działanie rolno- środowiskowo- klimatyczne: Płatności w ramach zobowiązań rolno-środowiskowo-klimatycznych, 
Wsparcie na rzecz ochrony i zrównoważonego wykorzystania i rozwoju zasobów genetycznych w rolnictwie.</t>
  </si>
  <si>
    <t xml:space="preserve"> Seminarium </t>
  </si>
  <si>
    <t>Inwestycje w rozwój obszarów leśnych i poprawę żywotności lasów
Wsparcie na zalesianie i tworzenie terenu zalesionego
Wsparcie na inwestycje zwiększające odporność ekosystemów leśnych i ich wartość dla środowiska</t>
  </si>
  <si>
    <t>Departament Jakości Żywności i Bezpieczeństwa Produkcji Roślinnej w MRiRW</t>
  </si>
  <si>
    <t>Departament Komunikacji i Promocji w MRiRW</t>
  </si>
  <si>
    <t xml:space="preserve">Promocja PROW 2014-2020 ze szczególnym uwzględnieniem wizualizacji znaku Programu
</t>
  </si>
  <si>
    <t>Wizualizacja PROW 2014-2020</t>
  </si>
  <si>
    <t>Ogół społeczeństwa, potencjalni beneficjenci, przedstawiciele instytucji pośrednio i/lub bezpośrednio zaangażowane w realizację PROW 2014-2020 oraz w konsultacje społeczne Planu Strategicznego dla Wspólnej Polityki Rolnej na lata 2021-2027.</t>
  </si>
  <si>
    <t>Departament Wspólnej Poltyki Rolnej w MRiRW</t>
  </si>
  <si>
    <t>1. Ułatwienie transferu wiedzy i innowacji w rolnictwie i leśnictwie oraz na obszarach wiejskich
2. Zwiększenie rentowności gospodarstw i konkurencyjność
3. Wspieranie organizacji łańcucha żywnościowego
4. Odtwarzanie, ochrona i wzbogacanie ekosystemów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</si>
  <si>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</si>
  <si>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Wsparcia na szkolenia doradców
</t>
    </r>
    <r>
      <rPr>
        <b/>
        <sz val="9"/>
        <rFont val="Calibri"/>
        <family val="2"/>
        <charset val="238"/>
        <scheme val="minor"/>
      </rPr>
      <t>Systemy jakości produktów rolnych i środków spożywczych</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Przywracanie potencjału produkcji rolnej zniszczonego w wyniku klęsk żywiołowych i katastrof oraz wprowadzanie odpowiednich środków zapobiegawczych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Rozwój gospodarstw i działalności gospodarczej</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Inwestycje w rozwój obszarów leśnych i poprawę żywotności lasów	
	Wsparcie na zalesianie i tworzenie terenu zalesionego
Tworzenie grup i organizacji producentów	
	Tworzenie grup producentów i organizacji producentów w sektorze rolnym i leśnym
Działanie rolno- środowiskowo- klimatyczne	
	Płatności w ramach zobowiązań rolno-środowiskowo-klimatycznych
	Wsparcie na rzecz ochrony i zrównoważonego wykorzystania i rozwoju zasobów genetycznych w rolnictwie
Rolnictwo ekologiczne	
	Płatności na rzecz przejścia na praktyki i metody rolnictwa ekologicznego
	Płatności na rzecz utrzymania praktyk i metod rolnictwa ekologicznego
Płatności dla obszarów z ograniczeniami naturalnymi lub innymi szczególnymi ograniczeniami	
	Płatności kompensacyjne dla obszarów górskich
	Płatności kompensacyjne dla obszarów charakteryzujących się znaczącymi ograniczeniami naturalnymi
	Płatności kompensacyjne dla obszarów charakteryzujących się szczególnymi ograniczeniami
Współpraca	
	Wsparcie na ustanawianie i funkcjonowanie grup operacyjnych EPI na rzecz wydajnego i zrównoważonego rolnictwa
Wsparcie na rozwój lokalny kierowany przez społeczność w ramach LEADER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</si>
  <si>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Promowanie informacji o PROW 2014-2020 wśród szerokiej grupy odbiorców, poprzez materiały informacyjne prezentujące PROW 2014-2020 ze szczególnym uwzględnieniem wizualizacji znaku Programu.</t>
  </si>
  <si>
    <t>25 000</t>
  </si>
  <si>
    <t xml:space="preserve">
Konferencje/seminaria/spotkania/fora dyskusyjne on-lin
</t>
  </si>
  <si>
    <t>Informacje na stronie internetowej KSOW</t>
  </si>
  <si>
    <t xml:space="preserve">Ogół społeczeństwa, potencjalni beneficjenci, przedstawiciele instytucji pośrednio i/lub bezpośrednio zaangażowane w konsultacje społeczne Planu Strategicznego dla Wspólnej Polityki Rolnej na lata 2021-2027.
</t>
  </si>
  <si>
    <t>3. Informowanie społeczeństwa i potencjalnych beneficjentów o polityce rozwoju obszarów wiejskich i wsparciu finansowym
4. Wspieranie innowacji w rolnictwie, produkcji żywności, leśnictwie i na obszarach wiejskich</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</si>
  <si>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d) zmiana w świadomości mieszkańców kraju funkcjonowania PROW jako programu głównie lub wyłącznie wspierającego rolników/rolnictwo</t>
  </si>
  <si>
    <t>Działanie: Zapewnienie informacji o nowym okresie programowania 2021-2027</t>
  </si>
  <si>
    <t xml:space="preserve">
Zapoznanie szerokiej grupy odbiorców z aktualnymi informacjami dotyczącymi PROW 2014-2020 oraz przekazanie informacji dotyczących nowego okresu programowania.</t>
  </si>
  <si>
    <t>Uczestnicy</t>
  </si>
  <si>
    <t>≤500</t>
  </si>
  <si>
    <t xml:space="preserve">
Materiały informacyjne (druk publikacji dot. PROW 2014-2020 oraz SP WPR 2021-2027)</t>
  </si>
  <si>
    <t>Wersja drukowana oraz wersja elektroniczna publikacji zamieszczona na stronie resortu oraz KSOW.</t>
  </si>
  <si>
    <t xml:space="preserve">
Zapoznanie szerokiej grupy odbiorców z aktualnymi informacjami dotyczącymi PROW 2014-2020 oraz z efektami jego realizacji, dobrymi praktykami oraz informacjami dotyczącymi nowej perspektywy finansowej, tj. Planu Strategicznego dla Wspólnej Polityki Rolnej na lata 2021-2027.</t>
  </si>
  <si>
    <t>5 000</t>
  </si>
  <si>
    <t>Działania informacyjno-promocyjne w ramach PROW 2014-2020 z ukierunkowaniem na KSOW</t>
  </si>
  <si>
    <t>Departament Wsparcia Rolników w MRiRW</t>
  </si>
  <si>
    <t xml:space="preserve">Beneficjenci i potencjalni beneficjenci PROW  w tym  partnerzy  i potencjalni partnerzy KSOW
</t>
  </si>
  <si>
    <t>Spotkania,szkolenia</t>
  </si>
  <si>
    <t>1. Ułatwienie transferu wiedzy i innowacji w rolnictwie i leśnictwie oraz na obszarach wiejskich
2. Zwiększenie rentowności gospodarstw i konkurencyjność
3. Wspieranie organizacji łańcucha żywnościowego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t>
  </si>
  <si>
    <t>2. Podniesienie jakości wdrażania PROW
3. Informowanie społeczeństwa i potencjalnych beneficjentów o polityce rozwoju obszarów wiejskich i wsparciu finansowym
4. Wspieranie innowacji w rolnictwie, produkcji żywności, leśnictwie i na obszarach wiejskich</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</si>
  <si>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</si>
  <si>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r>
      <rPr>
        <b/>
        <sz val="9"/>
        <rFont val="Calibri"/>
        <family val="2"/>
        <charset val="238"/>
        <scheme val="minor"/>
      </rPr>
      <t>Wsparcie na rozwój lokalny kierowany przez społeczność w ramach LEADE</t>
    </r>
    <r>
      <rPr>
        <sz val="9"/>
        <rFont val="Calibri"/>
        <family val="2"/>
        <charset val="238"/>
        <scheme val="minor"/>
      </rPr>
      <t>R
Wsparcie na utworzenie i funkcjonowanie krajowej sieci obszarów wiejskich.</t>
    </r>
  </si>
  <si>
    <t>Celem realizacji operacji jest przekazanie niezbędnych informacji dotyczących  prawidłowego wypełnienia przez partnerów KSOW wniosków o wybór operacji oraz udzielenia odpowiedzi na pytania dotyczące wypełniania ww. wniosków, a także promocja PROW 2014-2020 z ukierunkowaniem na KSOW, podczas spotkań z beneficjentami i potencjalnymi beneficjentami PROW.</t>
  </si>
  <si>
    <t xml:space="preserve">  </t>
  </si>
  <si>
    <t>Szkolenia/seminaria/inne formy szkoleniowe
Liczba uczestników</t>
  </si>
  <si>
    <t>10/1150</t>
  </si>
  <si>
    <t xml:space="preserve">SW podlaskiego  </t>
  </si>
  <si>
    <t xml:space="preserve">Urząd Marszałkowski  Województwa Mazowieckiego w Warszawie  </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</si>
  <si>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</si>
  <si>
    <t>24
1 000 000</t>
  </si>
  <si>
    <t>2020: 512
300 000
2020: 512
300 000</t>
  </si>
  <si>
    <r>
      <rPr>
        <sz val="9"/>
        <color theme="1"/>
        <rFont val="Calibri"/>
        <family val="2"/>
        <charset val="238"/>
        <scheme val="minor"/>
      </rPr>
      <t>Upowszechnianie wiedzy ogólnej i szczegółowej na temat PROW 2014-2020,</t>
    </r>
    <r>
      <rPr>
        <sz val="9"/>
        <color rgb="FF000000"/>
        <rFont val="Calibri"/>
        <family val="2"/>
        <charset val="238"/>
        <scheme val="minor"/>
      </rPr>
      <t xml:space="preserve"> rezultatów jego realizacji oraz informowanie o wkładzie UE w realizację PROW 2014-2020</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</si>
  <si>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</si>
  <si>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t>
    </r>
    <r>
      <rPr>
        <sz val="9"/>
        <rFont val="Calibri"/>
        <family val="2"/>
        <charset val="238"/>
        <scheme val="minor"/>
      </rPr>
      <t>e
d) zmiana w świadomości mieszkańców kraju funkcjonowania PROW jako programu głównie lub wyłącznie wspierającego rolników/rolnictwo</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</si>
  <si>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</si>
  <si>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</si>
  <si>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</si>
  <si>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</si>
  <si>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 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u/>
        <sz val="9"/>
        <color theme="1"/>
        <rFont val="Calibri"/>
        <family val="2"/>
        <charset val="238"/>
        <scheme val="minor"/>
      </rPr>
      <t xml:space="preserve">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</si>
  <si>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</si>
  <si>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u/>
        <sz val="9"/>
        <color theme="1"/>
        <rFont val="Calibri"/>
        <family val="2"/>
        <charset val="238"/>
        <scheme val="minor"/>
      </rPr>
      <t xml:space="preserve">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</si>
  <si>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</si>
  <si>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2014 - 2020 na tle innych programów oraz funduszy europejskich                                                                                            -Zmiana w świadomości mieszkańców kraju funkcjonowania PROW jako programu głównie lub wyłącznie wspierającego rolników/rolnictwo</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</si>
  <si>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Działanie: 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 Wsparcie na koszty bieżące i aktywizację 
-</t>
    </r>
    <r>
      <rPr>
        <u/>
        <sz val="9"/>
        <rFont val="Calibri"/>
        <family val="2"/>
        <charset val="238"/>
        <scheme val="minor"/>
      </rPr>
      <t xml:space="preserve"> </t>
    </r>
    <r>
      <rPr>
        <sz val="9"/>
        <rFont val="Calibri"/>
        <family val="2"/>
        <charset val="238"/>
        <scheme val="minor"/>
      </rPr>
      <t xml:space="preserve"> Wsparcie na utworzenie i funkcjonowanie krajowej sieci obszarów wiejskich</t>
    </r>
  </si>
  <si>
    <r>
      <t>Z</t>
    </r>
    <r>
      <rPr>
        <sz val="9"/>
        <rFont val="Calibri"/>
        <family val="2"/>
        <charset val="238"/>
        <scheme val="minor"/>
      </rPr>
      <t xml:space="preserve">apewnienie pewnej, aktualnej i przejrzystej informacji o PROW 2014 - 2020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</si>
  <si>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sz val="9"/>
        <rFont val="Calibri"/>
        <family val="2"/>
        <charset val="238"/>
        <scheme val="minor"/>
      </rPr>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r>
    <r>
      <rPr>
        <i/>
        <sz val="9"/>
        <color indexed="10"/>
        <rFont val="Calibri"/>
        <family val="2"/>
        <charset val="238"/>
        <scheme val="minor"/>
      </rPr>
      <t xml:space="preserve">
</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</si>
  <si>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t>
    </r>
    <r>
      <rPr>
        <u/>
        <sz val="9"/>
        <rFont val="Calibri"/>
        <family val="2"/>
        <charset val="238"/>
        <scheme val="minor"/>
      </rPr>
      <t xml:space="preserve"> </t>
    </r>
    <r>
      <rPr>
        <sz val="9"/>
        <rFont val="Calibri"/>
        <family val="2"/>
        <charset val="238"/>
        <scheme val="minor"/>
      </rPr>
      <t xml:space="preserve"> Wsparcie na utworzenie i funkcjonowanie krajowej sieci obszarów wiejskich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</si>
  <si>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</si>
  <si>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</si>
  <si>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t>Plan operacyjny KSOW na lata 2020-2021 dla działania 8 Plan komunikacyjny - SAMORZĄD WOJEWÓDZTWA DOLNOŚLĄSKIEGO -  maj 2020 r.</t>
  </si>
  <si>
    <t>Plan operacyjny KSOW na lata 2020-2021 dla działania 8 Plan komunikacyjny - Samorząd Województwa Kujawsko-Pomorskiego - maj 2020 r.</t>
  </si>
  <si>
    <t>Plan operacyjny KSOW na lata 2020-2021 dla działania 8 Plan komunikacyjny - Samorząd Województwa Lubelskiego - maj 2020 r.</t>
  </si>
  <si>
    <t>Plan operacyjny KSOW na lata 2020-2021 dla działania 8 Plan komunikacyjny - Samorząd Województwa Lubuskiego - maj 2020 r.</t>
  </si>
  <si>
    <t>Plan operacyjny KSOW na lata 2020-2021 dla działania 8 Plan komunikacyjny - Samorząd Województwa Małopolskiego - maj 2020 r.</t>
  </si>
  <si>
    <t>Plan operacyjny KSOW na lata 2020-2021 dla działania 8 Plan komunikacyjny - Samorząd Województwa Łódzkiego - maj 2020 r.</t>
  </si>
  <si>
    <t>Plan operacyjny KSOW na lata 2020-2021 dla działania 8 Plan komunikacyjny - Samorząd Województwa Mazowieckiego - maj 2020 r.</t>
  </si>
  <si>
    <t>Plan operacyjny KSOW na lata 2020-2021 dla działania 8 Plan komunikacyjny - Samorząd Województwa Opolskiego - maj 2020 r.</t>
  </si>
  <si>
    <t>Plan operacyjny KSOW na lata 2020-2021 dla działania 8 Plan komunikacyjny - Samorząd Województwa Podkarpackiego - maj 2020 r.</t>
  </si>
  <si>
    <t>Plan operacyjny KSOW na lata 2020-2021 dla działania 8 Plan komunikacyjny - Samorząd Województwa Podlaskiego - maj 2020 r.</t>
  </si>
  <si>
    <t>Plan operacyjny KSOW na lata 2020-2021 dla działania 8 Plan komunikacyjny - Samorząd Województwa Pomorskiego - maj 2020 r.</t>
  </si>
  <si>
    <t>Plan operacyjny KSOW na lata 2020-2021 dla działania 8 Plan komunikacyjny - Samorząd Województwa Ślaskiego - maj 2020 r.</t>
  </si>
  <si>
    <t>Plan operacyjny KSOW na lata 2020-2021 dla działania 8 Plan komunikacyjny - Samorząd Województw Świętokrzyskiego - maj 2020 r.</t>
  </si>
  <si>
    <t>Plan operacyjny KSOW na lata 2020-2021 dla działania 8 Plan komunikacyjny - Samorząd Województwa Warmińsko-mazurskiego - maj 2020 r.</t>
  </si>
  <si>
    <t>Plan operacyjny KSOW na lata 2020-2021 dla działania 8 Plan komunikacyjny - Samorząd Województwa Wielkopolskiego - maj 2020 r.</t>
  </si>
  <si>
    <t>Plan operacyjny KSOW na lata 2018-2019 dla działania 8 Plan komunikacyjny - Samorząd Województwa Zachodniopomorskiego - maj 2020 r.</t>
  </si>
  <si>
    <t>Plan operacyjny KSOW na lata 2020-2021 dla działania 8 Plan komunikacyjny - Ministerstwo Rolnictwa i Rozwoju Wsi - maj 2020 r.</t>
  </si>
  <si>
    <t>Plan operacyjny KSOW na lata 2020-2021 dla działania 8 Plan komunikacyjny - Agencja Restrukturyzacji i Modernizacji Rolnictwa - maj 2020 r.</t>
  </si>
  <si>
    <t>Plan operacyjny KSOW na lata 2020-2021 dla działania 8 Plan komunikacyjny - Krajowy Ośrodek Wsparcia Rolnictwa - maj 2020 r.</t>
  </si>
  <si>
    <t>Załącznik  nr 1 do uchwały nr 50 Grupy Roboczej do spraw Krajowej Sieci Obszarów Wiejskich z dnia 02 czerwca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</si>
</sst>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quot;zł&quot;"/>
    <numFmt numFmtId="165" formatCode="#,##0.00_ ;\-#,##0.00\ "/>
    <numFmt numFmtId="166" formatCode="#,##0_ ;\-#,##0\ "/>
    <numFmt numFmtId="167" formatCode="#,##0.00\ _z_ł"/>
  </numFmts>
  <fonts count="34">
    <font>
      <sz val="11"/>
      <color theme="1"/>
      <name val="Calibri"/>
      <family val="2"/>
      <charset val="238"/>
      <scheme val="minor"/>
    </font>
    <font>
      <b/>
      <sz val="12"/>
      <name val="Calibri"/>
      <family val="2"/>
      <charset val="238"/>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8"/>
      <color theme="1"/>
      <name val="Calibri"/>
      <family val="2"/>
      <charset val="238"/>
      <scheme val="minor"/>
    </font>
    <font>
      <b/>
      <sz val="8"/>
      <color theme="1"/>
      <name val="Calibri"/>
      <family val="2"/>
      <charset val="238"/>
      <scheme val="minor"/>
    </font>
    <font>
      <sz val="9"/>
      <color rgb="FFFF0000"/>
      <name val="Calibri"/>
      <family val="2"/>
      <charset val="238"/>
      <scheme val="minor"/>
    </font>
    <font>
      <sz val="9"/>
      <color rgb="FF000000"/>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u/>
      <sz val="11"/>
      <name val="Calibri"/>
      <family val="2"/>
      <charset val="238"/>
      <scheme val="minor"/>
    </font>
    <font>
      <b/>
      <sz val="8"/>
      <name val="Calibri"/>
      <family val="2"/>
      <charset val="238"/>
      <scheme val="minor"/>
    </font>
    <font>
      <sz val="9"/>
      <color theme="1"/>
      <name val="Calibri "/>
      <charset val="238"/>
    </font>
    <font>
      <sz val="9"/>
      <name val="Calibri "/>
      <charset val="238"/>
    </font>
    <font>
      <sz val="12"/>
      <name val="Calibri"/>
      <family val="2"/>
      <charset val="238"/>
      <scheme val="minor"/>
    </font>
    <font>
      <sz val="12"/>
      <color theme="1"/>
      <name val="Calibri"/>
      <family val="2"/>
      <charset val="238"/>
      <scheme val="minor"/>
    </font>
    <font>
      <sz val="14"/>
      <color theme="1"/>
      <name val="Calibri"/>
      <family val="2"/>
      <charset val="238"/>
      <scheme val="minor"/>
    </font>
    <font>
      <u/>
      <sz val="9"/>
      <color theme="1"/>
      <name val="Calibri"/>
      <family val="2"/>
      <charset val="238"/>
      <scheme val="minor"/>
    </font>
    <font>
      <i/>
      <sz val="9"/>
      <name val="Calibri"/>
      <family val="2"/>
      <charset val="238"/>
      <scheme val="minor"/>
    </font>
    <font>
      <b/>
      <sz val="9"/>
      <color indexed="8"/>
      <name val="Calibri"/>
      <family val="2"/>
      <charset val="238"/>
      <scheme val="minor"/>
    </font>
    <font>
      <u/>
      <sz val="9"/>
      <name val="Calibri"/>
      <family val="2"/>
      <charset val="238"/>
      <scheme val="minor"/>
    </font>
    <font>
      <i/>
      <sz val="9"/>
      <color rgb="FFFF0000"/>
      <name val="Calibri"/>
      <family val="2"/>
      <charset val="238"/>
      <scheme val="minor"/>
    </font>
    <font>
      <i/>
      <sz val="9"/>
      <color indexed="10"/>
      <name val="Calibri"/>
      <family val="2"/>
      <charset val="238"/>
      <scheme val="minor"/>
    </font>
    <font>
      <sz val="10"/>
      <color rgb="FFFF0000"/>
      <name val="Calibri"/>
      <family val="2"/>
      <charset val="238"/>
      <scheme val="minor"/>
    </font>
  </fonts>
  <fills count="7">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C5D9F1"/>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8" fillId="0" borderId="0"/>
    <xf numFmtId="43" fontId="16" fillId="0" borderId="0" applyFont="0" applyFill="0" applyBorder="0" applyAlignment="0" applyProtection="0"/>
  </cellStyleXfs>
  <cellXfs count="268">
    <xf numFmtId="0" fontId="0" fillId="0" borderId="0" xfId="0"/>
    <xf numFmtId="49" fontId="3" fillId="2"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49" fontId="5" fillId="0" borderId="6"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0" xfId="0" applyFont="1" applyFill="1"/>
    <xf numFmtId="0" fontId="0" fillId="0" borderId="0" xfId="0" applyAlignment="1">
      <alignment horizontal="right"/>
    </xf>
    <xf numFmtId="0" fontId="2" fillId="3" borderId="6" xfId="0" applyFont="1" applyFill="1" applyBorder="1" applyAlignment="1">
      <alignment horizontal="center" vertical="center"/>
    </xf>
    <xf numFmtId="0" fontId="2" fillId="3" borderId="6" xfId="0" applyFont="1" applyFill="1" applyBorder="1" applyAlignment="1">
      <alignment horizontal="center" wrapText="1"/>
    </xf>
    <xf numFmtId="0" fontId="0" fillId="4" borderId="6" xfId="0" applyFont="1" applyFill="1" applyBorder="1" applyAlignment="1">
      <alignment horizontal="center" vertical="center"/>
    </xf>
    <xf numFmtId="164" fontId="0" fillId="4" borderId="6" xfId="0" applyNumberFormat="1" applyFont="1" applyFill="1" applyBorder="1" applyAlignment="1">
      <alignment horizontal="center" vertical="center"/>
    </xf>
    <xf numFmtId="0" fontId="0" fillId="0" borderId="0" xfId="0" applyAlignment="1">
      <alignment horizontal="center"/>
    </xf>
    <xf numFmtId="0" fontId="0" fillId="3" borderId="6" xfId="0" applyFont="1" applyFill="1" applyBorder="1" applyAlignment="1">
      <alignment horizontal="center" vertical="center"/>
    </xf>
    <xf numFmtId="0" fontId="5" fillId="0"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8" fillId="0" borderId="0" xfId="1"/>
    <xf numFmtId="0" fontId="0" fillId="2" borderId="8" xfId="0" applyFill="1" applyBorder="1" applyAlignment="1">
      <alignment horizontal="center" vertical="center"/>
    </xf>
    <xf numFmtId="0" fontId="0" fillId="2" borderId="9" xfId="0" applyFill="1" applyBorder="1"/>
    <xf numFmtId="0" fontId="7" fillId="0" borderId="10" xfId="0" applyFont="1" applyBorder="1" applyAlignment="1">
      <alignment horizontal="center" vertical="center" wrapText="1"/>
    </xf>
    <xf numFmtId="4" fontId="7" fillId="0" borderId="11" xfId="0" applyNumberFormat="1" applyFont="1" applyBorder="1" applyAlignment="1">
      <alignment horizontal="center" vertical="center" wrapText="1"/>
    </xf>
    <xf numFmtId="0" fontId="0" fillId="2" borderId="12" xfId="0" applyFill="1" applyBorder="1"/>
    <xf numFmtId="0" fontId="7" fillId="4" borderId="13" xfId="0" applyFont="1" applyFill="1" applyBorder="1" applyAlignment="1">
      <alignment horizontal="center" vertical="center"/>
    </xf>
    <xf numFmtId="4" fontId="7" fillId="4" borderId="14" xfId="0" applyNumberFormat="1" applyFont="1" applyFill="1" applyBorder="1" applyAlignment="1">
      <alignment horizontal="center" vertical="center"/>
    </xf>
    <xf numFmtId="0" fontId="0" fillId="4" borderId="13" xfId="0" applyFill="1" applyBorder="1" applyAlignment="1">
      <alignment horizontal="center" vertical="center"/>
    </xf>
    <xf numFmtId="4" fontId="0" fillId="4" borderId="14" xfId="0" applyNumberFormat="1" applyFill="1" applyBorder="1" applyAlignment="1">
      <alignment horizontal="center" vertical="center"/>
    </xf>
    <xf numFmtId="0" fontId="0" fillId="2" borderId="12" xfId="0" applyFill="1" applyBorder="1" applyAlignment="1">
      <alignment wrapText="1"/>
    </xf>
    <xf numFmtId="0" fontId="0" fillId="2" borderId="15" xfId="0" applyFill="1" applyBorder="1"/>
    <xf numFmtId="0" fontId="0" fillId="0" borderId="16" xfId="0" applyBorder="1" applyAlignment="1">
      <alignment horizontal="center" vertical="center"/>
    </xf>
    <xf numFmtId="4" fontId="0" fillId="0" borderId="17" xfId="0" applyNumberFormat="1" applyBorder="1" applyAlignment="1">
      <alignment horizontal="center" vertical="center"/>
    </xf>
    <xf numFmtId="0" fontId="5"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10" fillId="4" borderId="6"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1" fillId="4" borderId="6" xfId="0" applyFont="1" applyFill="1" applyBorder="1" applyAlignment="1">
      <alignment horizontal="center" vertical="center" wrapText="1"/>
    </xf>
    <xf numFmtId="4" fontId="10" fillId="4" borderId="6" xfId="0" applyNumberFormat="1" applyFont="1" applyFill="1" applyBorder="1" applyAlignment="1">
      <alignment horizontal="center" vertical="center" wrapText="1"/>
    </xf>
    <xf numFmtId="165" fontId="10" fillId="4" borderId="6" xfId="0" applyNumberFormat="1" applyFont="1" applyFill="1" applyBorder="1" applyAlignment="1">
      <alignment horizontal="center" vertical="center" wrapText="1"/>
    </xf>
    <xf numFmtId="0" fontId="7" fillId="0" borderId="0" xfId="0" applyFont="1" applyAlignment="1">
      <alignment horizontal="center" vertical="center"/>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0" fontId="7" fillId="4" borderId="0" xfId="0" applyFont="1" applyFill="1"/>
    <xf numFmtId="0" fontId="7" fillId="4" borderId="0" xfId="0" applyFont="1" applyFill="1" applyAlignment="1">
      <alignment horizontal="center"/>
    </xf>
    <xf numFmtId="4" fontId="5" fillId="0" borderId="6" xfId="0" applyNumberFormat="1" applyFont="1" applyBorder="1" applyAlignment="1">
      <alignment horizontal="center" vertical="center" wrapText="1"/>
    </xf>
    <xf numFmtId="0" fontId="0" fillId="3" borderId="6" xfId="0" applyFill="1" applyBorder="1" applyAlignment="1">
      <alignment horizontal="center" vertical="center"/>
    </xf>
    <xf numFmtId="0" fontId="0" fillId="4" borderId="6" xfId="0" applyFill="1" applyBorder="1" applyAlignment="1">
      <alignment horizontal="center" vertical="center"/>
    </xf>
    <xf numFmtId="164" fontId="0" fillId="4" borderId="6" xfId="0" applyNumberFormat="1" applyFill="1" applyBorder="1" applyAlignment="1">
      <alignment horizontal="center" vertical="center"/>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49" fontId="10" fillId="4" borderId="6" xfId="0" applyNumberFormat="1" applyFont="1" applyFill="1" applyBorder="1" applyAlignment="1">
      <alignment horizontal="center" vertical="center" wrapText="1"/>
    </xf>
    <xf numFmtId="0" fontId="7" fillId="0" borderId="0" xfId="0" applyFont="1"/>
    <xf numFmtId="49" fontId="5" fillId="0" borderId="6"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49" fontId="10" fillId="0" borderId="6" xfId="0" applyNumberFormat="1" applyFont="1" applyBorder="1" applyAlignment="1">
      <alignment horizontal="center" vertical="center" wrapText="1"/>
    </xf>
    <xf numFmtId="4" fontId="10" fillId="0" borderId="1" xfId="0" applyNumberFormat="1" applyFont="1" applyBorder="1" applyAlignment="1">
      <alignment horizontal="right" vertical="center" wrapText="1"/>
    </xf>
    <xf numFmtId="0" fontId="10" fillId="0" borderId="6" xfId="0" quotePrefix="1" applyFont="1" applyBorder="1" applyAlignment="1">
      <alignment horizontal="center" vertical="center" wrapText="1"/>
    </xf>
    <xf numFmtId="4" fontId="10" fillId="0" borderId="6" xfId="0" applyNumberFormat="1" applyFont="1" applyBorder="1" applyAlignment="1">
      <alignment horizontal="right" vertical="center" wrapText="1"/>
    </xf>
    <xf numFmtId="0" fontId="10" fillId="0" borderId="1" xfId="0" applyFont="1" applyBorder="1" applyAlignment="1">
      <alignment horizontal="center" vertical="top" wrapText="1"/>
    </xf>
    <xf numFmtId="166" fontId="10" fillId="0" borderId="6" xfId="2" applyNumberFormat="1" applyFont="1" applyFill="1" applyBorder="1" applyAlignment="1">
      <alignment horizontal="center" vertical="center" wrapText="1"/>
    </xf>
    <xf numFmtId="0" fontId="5" fillId="0" borderId="0" xfId="0" applyFont="1" applyAlignment="1">
      <alignment horizontal="left" vertical="center" wrapText="1"/>
    </xf>
    <xf numFmtId="0" fontId="14" fillId="0" borderId="0" xfId="0" applyFont="1" applyAlignment="1">
      <alignment horizontal="center" vertical="center" wrapText="1"/>
    </xf>
    <xf numFmtId="2" fontId="0" fillId="0" borderId="0" xfId="0" applyNumberFormat="1"/>
    <xf numFmtId="0" fontId="5" fillId="0" borderId="1" xfId="0" applyFont="1" applyBorder="1" applyAlignment="1">
      <alignment horizontal="center" vertical="center" wrapText="1"/>
    </xf>
    <xf numFmtId="0" fontId="19" fillId="0" borderId="0" xfId="0" applyFont="1"/>
    <xf numFmtId="0" fontId="20" fillId="4" borderId="0" xfId="0" applyFont="1" applyFill="1"/>
    <xf numFmtId="2" fontId="7" fillId="4" borderId="0" xfId="0" applyNumberFormat="1" applyFont="1" applyFill="1"/>
    <xf numFmtId="0" fontId="7" fillId="4" borderId="6" xfId="0" applyFont="1" applyFill="1" applyBorder="1" applyAlignment="1">
      <alignment horizontal="center" vertical="center"/>
    </xf>
    <xf numFmtId="0" fontId="10" fillId="0" borderId="0" xfId="0" applyFont="1"/>
    <xf numFmtId="0" fontId="7" fillId="0" borderId="0" xfId="0" applyFont="1" applyAlignment="1">
      <alignment horizontal="center"/>
    </xf>
    <xf numFmtId="3" fontId="10" fillId="4" borderId="6" xfId="0" applyNumberFormat="1" applyFont="1" applyFill="1" applyBorder="1" applyAlignment="1">
      <alignment horizontal="center" vertical="center" wrapText="1"/>
    </xf>
    <xf numFmtId="2" fontId="10" fillId="4" borderId="6"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21" fillId="4" borderId="1" xfId="0" applyFont="1" applyFill="1" applyBorder="1" applyAlignment="1">
      <alignment horizontal="center" vertical="center" wrapText="1"/>
    </xf>
    <xf numFmtId="49" fontId="18" fillId="4" borderId="1" xfId="0" applyNumberFormat="1" applyFont="1" applyFill="1" applyBorder="1" applyAlignment="1">
      <alignment horizontal="center" vertical="center" wrapText="1"/>
    </xf>
    <xf numFmtId="0" fontId="18" fillId="4" borderId="6" xfId="0" applyFont="1" applyFill="1" applyBorder="1" applyAlignment="1">
      <alignment horizontal="center" vertical="center"/>
    </xf>
    <xf numFmtId="4" fontId="18" fillId="4" borderId="1" xfId="0" applyNumberFormat="1" applyFont="1" applyFill="1" applyBorder="1" applyAlignment="1">
      <alignment horizontal="center" vertical="center" wrapText="1"/>
    </xf>
    <xf numFmtId="0" fontId="21" fillId="4" borderId="6" xfId="0" applyFont="1" applyFill="1" applyBorder="1" applyAlignment="1">
      <alignment horizontal="center" vertical="center" wrapText="1"/>
    </xf>
    <xf numFmtId="49" fontId="18" fillId="4" borderId="6" xfId="0" applyNumberFormat="1" applyFont="1" applyFill="1" applyBorder="1" applyAlignment="1">
      <alignment horizontal="center" vertical="center"/>
    </xf>
    <xf numFmtId="4" fontId="18" fillId="4" borderId="6" xfId="0" applyNumberFormat="1" applyFont="1" applyFill="1" applyBorder="1" applyAlignment="1">
      <alignment horizontal="center" vertical="center"/>
    </xf>
    <xf numFmtId="0" fontId="6" fillId="4" borderId="6" xfId="0" applyFont="1" applyFill="1" applyBorder="1" applyAlignment="1">
      <alignment horizontal="center" vertical="center" wrapText="1"/>
    </xf>
    <xf numFmtId="2" fontId="5" fillId="4" borderId="6" xfId="0" applyNumberFormat="1" applyFont="1" applyFill="1" applyBorder="1" applyAlignment="1">
      <alignment horizontal="center" vertical="center" wrapText="1"/>
    </xf>
    <xf numFmtId="0" fontId="7" fillId="0" borderId="0" xfId="0" applyFont="1" applyAlignment="1">
      <alignment horizontal="left" vertical="center"/>
    </xf>
    <xf numFmtId="0" fontId="10" fillId="0" borderId="0" xfId="0" applyFont="1" applyAlignment="1">
      <alignment wrapText="1"/>
    </xf>
    <xf numFmtId="0" fontId="5" fillId="4" borderId="0" xfId="0" applyFont="1" applyFill="1" applyAlignment="1">
      <alignment horizontal="center" vertical="center" wrapText="1"/>
    </xf>
    <xf numFmtId="0" fontId="7" fillId="0" borderId="0" xfId="0" applyFont="1" applyAlignment="1">
      <alignment wrapText="1"/>
    </xf>
    <xf numFmtId="0" fontId="6" fillId="0" borderId="5" xfId="0" applyFont="1" applyFill="1" applyBorder="1" applyAlignment="1">
      <alignment horizontal="center" vertical="center" wrapText="1"/>
    </xf>
    <xf numFmtId="0" fontId="7" fillId="0" borderId="0" xfId="0" applyFont="1" applyAlignment="1">
      <alignment horizontal="right"/>
    </xf>
    <xf numFmtId="0" fontId="9" fillId="3" borderId="6" xfId="0" applyFont="1" applyFill="1" applyBorder="1" applyAlignment="1">
      <alignment horizontal="center" vertical="center"/>
    </xf>
    <xf numFmtId="0" fontId="9" fillId="3" borderId="6" xfId="0" applyFont="1" applyFill="1" applyBorder="1" applyAlignment="1">
      <alignment horizontal="center" wrapText="1"/>
    </xf>
    <xf numFmtId="0" fontId="7" fillId="3" borderId="6" xfId="0" applyFont="1" applyFill="1" applyBorder="1" applyAlignment="1">
      <alignment horizontal="center" vertical="center"/>
    </xf>
    <xf numFmtId="164" fontId="7" fillId="4" borderId="6" xfId="0" applyNumberFormat="1" applyFont="1" applyFill="1" applyBorder="1" applyAlignment="1">
      <alignment horizontal="center" vertical="center"/>
    </xf>
    <xf numFmtId="0" fontId="22" fillId="0" borderId="0" xfId="0" applyFont="1"/>
    <xf numFmtId="0" fontId="22" fillId="0" borderId="0" xfId="0" applyFont="1" applyAlignment="1">
      <alignment horizontal="center"/>
    </xf>
    <xf numFmtId="0" fontId="23" fillId="0" borderId="0" xfId="0" applyFont="1"/>
    <xf numFmtId="0" fontId="23" fillId="0" borderId="0" xfId="0" applyFont="1" applyAlignment="1">
      <alignment horizontal="center"/>
    </xf>
    <xf numFmtId="0" fontId="23" fillId="0" borderId="0" xfId="0" applyFont="1" applyAlignment="1">
      <alignment horizontal="left" vertical="center" wrapText="1"/>
    </xf>
    <xf numFmtId="0" fontId="22" fillId="0" borderId="0" xfId="0" applyFont="1" applyAlignment="1">
      <alignment horizontal="right"/>
    </xf>
    <xf numFmtId="0" fontId="22" fillId="3" borderId="6" xfId="0" applyFont="1" applyFill="1" applyBorder="1" applyAlignment="1">
      <alignment horizontal="center" vertical="center"/>
    </xf>
    <xf numFmtId="0" fontId="22" fillId="4" borderId="6" xfId="0" applyFont="1" applyFill="1" applyBorder="1" applyAlignment="1">
      <alignment horizontal="center" vertical="center"/>
    </xf>
    <xf numFmtId="164" fontId="22" fillId="4" borderId="6" xfId="0" applyNumberFormat="1" applyFont="1" applyFill="1" applyBorder="1" applyAlignment="1">
      <alignment horizontal="center" vertical="center"/>
    </xf>
    <xf numFmtId="0" fontId="22" fillId="3" borderId="6" xfId="0" applyFont="1" applyFill="1" applyBorder="1" applyAlignment="1">
      <alignment horizontal="center" wrapText="1"/>
    </xf>
    <xf numFmtId="0" fontId="5" fillId="0" borderId="0" xfId="0" applyFont="1"/>
    <xf numFmtId="0" fontId="5" fillId="0" borderId="0" xfId="0" applyFont="1" applyAlignment="1">
      <alignment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7" fillId="0" borderId="0" xfId="0" applyFont="1"/>
    <xf numFmtId="0" fontId="3" fillId="4" borderId="6"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0" fontId="11" fillId="4" borderId="0" xfId="0" applyFont="1" applyFill="1" applyAlignment="1">
      <alignment horizontal="center" vertical="center" wrapText="1"/>
    </xf>
    <xf numFmtId="3" fontId="5" fillId="4" borderId="6" xfId="0" applyNumberFormat="1" applyFont="1" applyFill="1" applyBorder="1" applyAlignment="1">
      <alignment horizontal="center" vertical="center" wrapText="1"/>
    </xf>
    <xf numFmtId="167" fontId="10" fillId="4" borderId="6" xfId="0" applyNumberFormat="1" applyFont="1" applyFill="1" applyBorder="1" applyAlignment="1">
      <alignment horizontal="center" vertical="center" wrapText="1"/>
    </xf>
    <xf numFmtId="0" fontId="11" fillId="0" borderId="0" xfId="0" applyFont="1"/>
    <xf numFmtId="0" fontId="10" fillId="4" borderId="0" xfId="0" applyFont="1" applyFill="1"/>
    <xf numFmtId="2" fontId="10" fillId="4" borderId="0" xfId="0" applyNumberFormat="1" applyFont="1" applyFill="1"/>
    <xf numFmtId="4" fontId="5" fillId="4" borderId="6" xfId="0" applyNumberFormat="1" applyFont="1" applyFill="1" applyBorder="1" applyAlignment="1">
      <alignment horizontal="center" vertical="center"/>
    </xf>
    <xf numFmtId="0" fontId="5" fillId="4" borderId="6" xfId="0" applyFont="1" applyFill="1" applyBorder="1" applyAlignment="1">
      <alignment horizontal="center" vertical="center"/>
    </xf>
    <xf numFmtId="49" fontId="5" fillId="4" borderId="1"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10" fillId="4" borderId="6" xfId="0" applyFont="1" applyFill="1" applyBorder="1" applyAlignment="1">
      <alignment horizontal="center" vertical="center"/>
    </xf>
    <xf numFmtId="164" fontId="10" fillId="4" borderId="6"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24" fillId="3" borderId="6" xfId="0" applyFont="1" applyFill="1" applyBorder="1" applyAlignment="1">
      <alignment horizontal="center" vertical="center"/>
    </xf>
    <xf numFmtId="4" fontId="5" fillId="0" borderId="1" xfId="0" applyNumberFormat="1" applyFont="1" applyBorder="1" applyAlignment="1">
      <alignment horizontal="center" vertical="center" wrapText="1"/>
    </xf>
    <xf numFmtId="0" fontId="26" fillId="5" borderId="6" xfId="0" applyFont="1" applyFill="1" applyBorder="1" applyAlignment="1">
      <alignment horizontal="left"/>
    </xf>
    <xf numFmtId="0" fontId="26" fillId="5" borderId="6" xfId="0" applyFont="1" applyFill="1" applyBorder="1" applyAlignment="1">
      <alignment horizontal="center"/>
    </xf>
    <xf numFmtId="0" fontId="26" fillId="0" borderId="6" xfId="0" applyFont="1" applyBorder="1" applyAlignment="1">
      <alignment horizontal="center"/>
    </xf>
    <xf numFmtId="4" fontId="26" fillId="0" borderId="6" xfId="0" applyNumberFormat="1" applyFont="1" applyBorder="1" applyAlignment="1">
      <alignment horizontal="center"/>
    </xf>
    <xf numFmtId="0" fontId="0" fillId="2" borderId="8" xfId="0" applyFill="1" applyBorder="1" applyAlignment="1">
      <alignment horizontal="center"/>
    </xf>
    <xf numFmtId="0" fontId="6" fillId="0" borderId="6" xfId="0" applyFont="1" applyFill="1" applyBorder="1" applyAlignment="1">
      <alignment horizontal="center" vertical="center" wrapText="1"/>
    </xf>
    <xf numFmtId="0" fontId="11" fillId="4" borderId="0" xfId="0" applyFont="1" applyFill="1"/>
    <xf numFmtId="0" fontId="5" fillId="4"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10" fillId="4" borderId="19"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6" xfId="0" applyFont="1" applyBorder="1" applyAlignment="1">
      <alignment horizontal="center" vertical="center" wrapText="1"/>
    </xf>
    <xf numFmtId="0" fontId="10" fillId="0" borderId="0" xfId="0" applyFont="1" applyAlignment="1">
      <alignment horizontal="center"/>
    </xf>
    <xf numFmtId="49" fontId="5" fillId="2" borderId="1" xfId="0" applyNumberFormat="1" applyFont="1" applyFill="1" applyBorder="1" applyAlignment="1">
      <alignment horizontal="center" vertical="center" wrapText="1"/>
    </xf>
    <xf numFmtId="4" fontId="10" fillId="0" borderId="6" xfId="0" applyNumberFormat="1" applyFont="1" applyBorder="1" applyAlignment="1">
      <alignment horizontal="center" vertical="center" wrapText="1"/>
    </xf>
    <xf numFmtId="0" fontId="10" fillId="0" borderId="0" xfId="0" applyFont="1" applyAlignment="1">
      <alignment horizontal="center" vertical="center" wrapText="1"/>
    </xf>
    <xf numFmtId="167" fontId="10" fillId="0" borderId="6"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15" fillId="0" borderId="6" xfId="0" applyFont="1" applyBorder="1" applyAlignment="1">
      <alignment horizontal="center" vertical="center" wrapText="1"/>
    </xf>
    <xf numFmtId="3" fontId="5" fillId="0" borderId="6" xfId="0" applyNumberFormat="1" applyFont="1" applyBorder="1" applyAlignment="1">
      <alignment horizontal="center" vertical="center" wrapText="1"/>
    </xf>
    <xf numFmtId="167" fontId="5" fillId="0" borderId="6" xfId="0" applyNumberFormat="1" applyFont="1" applyBorder="1" applyAlignment="1">
      <alignment horizontal="center" vertical="center" wrapText="1"/>
    </xf>
    <xf numFmtId="0" fontId="5" fillId="0" borderId="0" xfId="0" applyFont="1" applyAlignment="1">
      <alignment horizontal="center"/>
    </xf>
    <xf numFmtId="0" fontId="10" fillId="0" borderId="0" xfId="0" applyFont="1" applyFill="1"/>
    <xf numFmtId="0" fontId="10" fillId="0" borderId="0" xfId="0" applyFont="1" applyFill="1" applyAlignment="1">
      <alignment horizontal="center"/>
    </xf>
    <xf numFmtId="0" fontId="10" fillId="0" borderId="6" xfId="0" applyFont="1" applyFill="1" applyBorder="1" applyAlignment="1">
      <alignment horizontal="center" vertical="center" wrapText="1"/>
    </xf>
    <xf numFmtId="0" fontId="5" fillId="0" borderId="0" xfId="0" applyFont="1" applyFill="1"/>
    <xf numFmtId="0" fontId="5" fillId="0" borderId="0" xfId="0" applyFont="1" applyFill="1" applyAlignment="1">
      <alignment horizontal="center"/>
    </xf>
    <xf numFmtId="0" fontId="10" fillId="0" borderId="0" xfId="0" applyFont="1" applyFill="1" applyAlignment="1">
      <alignment horizontal="right"/>
    </xf>
    <xf numFmtId="0" fontId="10" fillId="3" borderId="6" xfId="0" applyFont="1" applyFill="1" applyBorder="1" applyAlignment="1">
      <alignment horizontal="center" vertical="center"/>
    </xf>
    <xf numFmtId="0" fontId="10" fillId="0" borderId="6" xfId="0" applyFont="1" applyFill="1" applyBorder="1" applyAlignment="1">
      <alignment horizontal="center" vertical="center"/>
    </xf>
    <xf numFmtId="164" fontId="10" fillId="0" borderId="6" xfId="0" applyNumberFormat="1"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0" fontId="0" fillId="0" borderId="0" xfId="0" applyFont="1" applyAlignment="1">
      <alignment horizontal="right"/>
    </xf>
    <xf numFmtId="0" fontId="0" fillId="0" borderId="0" xfId="0" applyFont="1" applyAlignment="1">
      <alignment horizontal="center"/>
    </xf>
    <xf numFmtId="0" fontId="0" fillId="6" borderId="6" xfId="0" applyFont="1" applyFill="1" applyBorder="1" applyAlignment="1">
      <alignment horizontal="center" vertical="center"/>
    </xf>
    <xf numFmtId="0" fontId="0" fillId="5" borderId="6" xfId="0" applyFont="1" applyFill="1" applyBorder="1" applyAlignment="1">
      <alignment horizontal="center" vertical="center"/>
    </xf>
    <xf numFmtId="0" fontId="0" fillId="0" borderId="6" xfId="0" applyFont="1" applyBorder="1" applyAlignment="1">
      <alignment horizontal="center" vertical="center"/>
    </xf>
    <xf numFmtId="164" fontId="0" fillId="0" borderId="6" xfId="0" applyNumberFormat="1" applyFont="1" applyBorder="1" applyAlignment="1">
      <alignment horizontal="center" vertical="center"/>
    </xf>
    <xf numFmtId="0" fontId="5" fillId="0" borderId="0" xfId="0" applyFont="1" applyFill="1" applyAlignment="1">
      <alignment horizontal="center" vertical="center" wrapText="1"/>
    </xf>
    <xf numFmtId="0" fontId="28" fillId="0" borderId="0" xfId="0" applyFont="1" applyFill="1" applyAlignment="1">
      <alignment horizontal="center" vertical="center"/>
    </xf>
    <xf numFmtId="0" fontId="5" fillId="0" borderId="0" xfId="0" applyFont="1" applyFill="1" applyAlignment="1">
      <alignment horizontal="center" vertical="center"/>
    </xf>
    <xf numFmtId="0" fontId="28" fillId="0" borderId="0" xfId="0" applyFont="1" applyFill="1" applyAlignment="1">
      <alignment horizontal="center" vertical="center" wrapText="1"/>
    </xf>
    <xf numFmtId="164" fontId="5" fillId="0" borderId="6" xfId="0" applyNumberFormat="1" applyFont="1" applyFill="1" applyBorder="1" applyAlignment="1">
      <alignment horizontal="center" vertical="center"/>
    </xf>
    <xf numFmtId="0" fontId="29" fillId="2" borderId="1" xfId="0" applyFont="1" applyFill="1" applyBorder="1" applyAlignment="1">
      <alignment horizontal="center" vertical="center" wrapText="1"/>
    </xf>
    <xf numFmtId="49" fontId="29" fillId="2" borderId="1" xfId="0" applyNumberFormat="1" applyFont="1" applyFill="1" applyBorder="1" applyAlignment="1">
      <alignment horizontal="center" vertical="center" wrapText="1"/>
    </xf>
    <xf numFmtId="2" fontId="29" fillId="2" borderId="1" xfId="0" applyNumberFormat="1" applyFont="1" applyFill="1" applyBorder="1" applyAlignment="1">
      <alignment horizontal="center" vertical="center" wrapText="1"/>
    </xf>
    <xf numFmtId="0" fontId="31" fillId="4" borderId="6" xfId="0" applyFont="1" applyFill="1" applyBorder="1" applyAlignment="1">
      <alignment horizontal="center" vertical="center" wrapText="1"/>
    </xf>
    <xf numFmtId="0" fontId="0" fillId="0" borderId="0" xfId="0" applyFont="1" applyAlignment="1">
      <alignment wrapText="1"/>
    </xf>
    <xf numFmtId="0" fontId="33" fillId="0" borderId="0" xfId="0" applyFont="1"/>
    <xf numFmtId="0" fontId="0" fillId="0" borderId="0" xfId="0" applyFont="1" applyAlignment="1">
      <alignment vertical="center"/>
    </xf>
    <xf numFmtId="0" fontId="11" fillId="3" borderId="6" xfId="0" applyFont="1" applyFill="1" applyBorder="1" applyAlignment="1">
      <alignment horizontal="center" vertical="center"/>
    </xf>
    <xf numFmtId="0" fontId="11" fillId="3" borderId="6" xfId="0" applyFont="1" applyFill="1" applyBorder="1" applyAlignment="1">
      <alignment horizontal="center" wrapText="1"/>
    </xf>
    <xf numFmtId="4" fontId="25" fillId="0" borderId="0" xfId="0" applyNumberFormat="1" applyFont="1" applyBorder="1" applyAlignment="1">
      <alignment vertical="center"/>
    </xf>
    <xf numFmtId="0" fontId="5" fillId="0"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applyAlignment="1">
      <alignment horizontal="left" vertical="top" wrapText="1"/>
    </xf>
    <xf numFmtId="0" fontId="11" fillId="0" borderId="0" xfId="0" applyFont="1"/>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0" xfId="0" applyFont="1" applyFill="1" applyAlignment="1">
      <alignment horizontal="left" vertical="top" wrapText="1"/>
    </xf>
    <xf numFmtId="0" fontId="6" fillId="0" borderId="0" xfId="0" applyFont="1" applyFill="1"/>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0" xfId="0" applyFont="1"/>
    <xf numFmtId="0" fontId="9" fillId="0" borderId="0" xfId="0" applyFont="1" applyAlignment="1">
      <alignment horizontal="left" vertical="top" wrapText="1"/>
    </xf>
    <xf numFmtId="0" fontId="9" fillId="0" borderId="0" xfId="0" applyFont="1"/>
    <xf numFmtId="0" fontId="2" fillId="0" borderId="0" xfId="0" applyFont="1"/>
    <xf numFmtId="0" fontId="1" fillId="0" borderId="0" xfId="0" applyFont="1" applyAlignment="1">
      <alignment horizontal="left" vertical="top" wrapText="1"/>
    </xf>
    <xf numFmtId="0" fontId="9" fillId="0" borderId="0" xfId="0" applyFont="1" applyFill="1" applyAlignment="1">
      <alignment horizontal="left" vertical="top" wrapText="1"/>
    </xf>
    <xf numFmtId="0" fontId="9" fillId="0" borderId="0" xfId="0" applyFont="1" applyFill="1"/>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5" xfId="0" applyFont="1" applyFill="1" applyBorder="1" applyAlignment="1">
      <alignment horizontal="center" vertical="center" wrapText="1"/>
    </xf>
    <xf numFmtId="2" fontId="29" fillId="2" borderId="2" xfId="0" applyNumberFormat="1" applyFont="1" applyFill="1" applyBorder="1" applyAlignment="1">
      <alignment horizontal="center" vertical="center" wrapText="1"/>
    </xf>
    <xf numFmtId="2" fontId="29" fillId="2" borderId="3" xfId="0" applyNumberFormat="1" applyFont="1" applyFill="1" applyBorder="1" applyAlignment="1">
      <alignment horizontal="center" vertical="center" wrapText="1"/>
    </xf>
    <xf numFmtId="0" fontId="29" fillId="2" borderId="6" xfId="0" applyFont="1" applyFill="1" applyBorder="1" applyAlignment="1">
      <alignment horizontal="center" vertical="center" wrapText="1"/>
    </xf>
    <xf numFmtId="0" fontId="9" fillId="4" borderId="0" xfId="0" applyFont="1" applyFill="1" applyAlignment="1">
      <alignment horizontal="left" vertical="top" wrapText="1"/>
    </xf>
    <xf numFmtId="0" fontId="2" fillId="4" borderId="0" xfId="0" applyFont="1" applyFill="1"/>
    <xf numFmtId="0" fontId="11" fillId="2" borderId="7" xfId="0" applyFont="1" applyFill="1" applyBorder="1" applyAlignment="1">
      <alignment horizontal="center" vertical="center" wrapText="1"/>
    </xf>
    <xf numFmtId="0" fontId="11" fillId="4" borderId="18" xfId="0" applyFont="1" applyFill="1" applyBorder="1" applyAlignment="1">
      <alignment horizontal="center" vertical="top" wrapText="1"/>
    </xf>
    <xf numFmtId="0" fontId="10" fillId="4" borderId="18" xfId="0" applyFont="1" applyFill="1" applyBorder="1" applyAlignment="1">
      <alignment horizontal="center" vertical="top" wrapText="1"/>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0" xfId="0" applyFont="1" applyAlignment="1">
      <alignment horizontal="left" vertical="center" wrapText="1"/>
    </xf>
    <xf numFmtId="0" fontId="9" fillId="0" borderId="0" xfId="0" applyFont="1" applyAlignment="1">
      <alignment horizontal="left" vertical="center"/>
    </xf>
    <xf numFmtId="0" fontId="24" fillId="0" borderId="0" xfId="0" applyFont="1" applyAlignment="1">
      <alignment horizontal="left" vertical="top" wrapText="1"/>
    </xf>
    <xf numFmtId="0" fontId="25" fillId="0" borderId="0" xfId="0" applyFont="1"/>
    <xf numFmtId="0" fontId="5" fillId="0" borderId="2"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28" fillId="0" borderId="6" xfId="0" applyFont="1" applyFill="1" applyBorder="1" applyAlignment="1">
      <alignment horizontal="center" vertical="center"/>
    </xf>
    <xf numFmtId="0" fontId="0" fillId="0" borderId="0" xfId="0" applyFill="1"/>
    <xf numFmtId="0" fontId="14" fillId="0" borderId="0" xfId="0" applyFont="1" applyFill="1"/>
    <xf numFmtId="0" fontId="10" fillId="0" borderId="0" xfId="0" applyFont="1" applyFill="1" applyBorder="1" applyAlignment="1">
      <alignment horizontal="left" vertical="center"/>
    </xf>
    <xf numFmtId="0" fontId="10" fillId="0" borderId="0" xfId="0" applyFont="1" applyFill="1" applyAlignment="1">
      <alignment horizontal="center" vertical="center"/>
    </xf>
    <xf numFmtId="0" fontId="0" fillId="0" borderId="0" xfId="0" applyFont="1" applyFill="1"/>
    <xf numFmtId="0" fontId="0" fillId="0" borderId="0" xfId="0" applyFont="1" applyFill="1" applyAlignment="1">
      <alignment horizontal="center"/>
    </xf>
  </cellXfs>
  <cellStyles count="3">
    <cellStyle name="Dziesiętny" xfId="2" builtinId="3"/>
    <cellStyle name="Normalny" xfId="0" builtinId="0"/>
    <cellStyle name="Normalny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9">
    <pageSetUpPr fitToPage="1"/>
  </sheetPr>
  <dimension ref="A1:D27"/>
  <sheetViews>
    <sheetView tabSelected="1" zoomScaleNormal="100" workbookViewId="0">
      <selection activeCell="H14" sqref="H14"/>
    </sheetView>
  </sheetViews>
  <sheetFormatPr defaultRowHeight="15"/>
  <cols>
    <col min="2" max="2" width="26.85546875" customWidth="1"/>
    <col min="3" max="3" width="17.28515625" customWidth="1"/>
    <col min="4" max="4" width="21.28515625" customWidth="1"/>
  </cols>
  <sheetData>
    <row r="1" spans="1:4">
      <c r="A1" s="19" t="s">
        <v>997</v>
      </c>
      <c r="B1" s="19"/>
    </row>
    <row r="2" spans="1:4">
      <c r="A2" s="19" t="s">
        <v>62</v>
      </c>
      <c r="B2" s="19"/>
    </row>
    <row r="4" spans="1:4" ht="15.75" thickBot="1"/>
    <row r="5" spans="1:4" ht="15.75" hidden="1" thickBot="1"/>
    <row r="6" spans="1:4" ht="16.5" thickTop="1" thickBot="1">
      <c r="B6" s="20" t="s">
        <v>39</v>
      </c>
      <c r="C6" s="146" t="s">
        <v>40</v>
      </c>
      <c r="D6" s="146" t="s">
        <v>41</v>
      </c>
    </row>
    <row r="7" spans="1:4" ht="15.75" thickTop="1">
      <c r="B7" s="21" t="s">
        <v>42</v>
      </c>
      <c r="C7" s="22">
        <f>'SW dolnośląskiego'!Q17</f>
        <v>8</v>
      </c>
      <c r="D7" s="23">
        <f>'SW dolnośląskiego'!R17</f>
        <v>180000</v>
      </c>
    </row>
    <row r="8" spans="1:4">
      <c r="B8" s="24" t="s">
        <v>43</v>
      </c>
      <c r="C8" s="25">
        <f>'SW kujawsko-pomorskiego'!R14</f>
        <v>6</v>
      </c>
      <c r="D8" s="26">
        <f>'SW kujawsko-pomorskiego'!S14</f>
        <v>100000</v>
      </c>
    </row>
    <row r="9" spans="1:4">
      <c r="B9" s="24" t="s">
        <v>44</v>
      </c>
      <c r="C9" s="25">
        <f>'SW lubelskiego'!R15</f>
        <v>7</v>
      </c>
      <c r="D9" s="26">
        <f>'SW lubelskiego'!S15</f>
        <v>250000</v>
      </c>
    </row>
    <row r="10" spans="1:4">
      <c r="B10" s="24" t="s">
        <v>45</v>
      </c>
      <c r="C10" s="25">
        <f>'SW lubuskiego'!Q13</f>
        <v>4</v>
      </c>
      <c r="D10" s="26">
        <f>'SW lubuskiego'!R13</f>
        <v>40000</v>
      </c>
    </row>
    <row r="11" spans="1:4">
      <c r="B11" s="24" t="s">
        <v>46</v>
      </c>
      <c r="C11" s="27">
        <f>'SW łódzkiego'!P14</f>
        <v>6</v>
      </c>
      <c r="D11" s="28">
        <f>'SW łódzkiego'!Q14</f>
        <v>80000</v>
      </c>
    </row>
    <row r="12" spans="1:4">
      <c r="B12" s="24" t="s">
        <v>47</v>
      </c>
      <c r="C12" s="25">
        <f>'SW małopolskiego'!Q12</f>
        <v>4</v>
      </c>
      <c r="D12" s="26">
        <f>'SW małopolskiego'!R12</f>
        <v>33000</v>
      </c>
    </row>
    <row r="13" spans="1:4">
      <c r="B13" s="24" t="s">
        <v>48</v>
      </c>
      <c r="C13" s="27">
        <f>'SW mazowieckiego'!Q16</f>
        <v>8</v>
      </c>
      <c r="D13" s="28">
        <f>'SW mazowieckiego'!R16</f>
        <v>500000</v>
      </c>
    </row>
    <row r="14" spans="1:4">
      <c r="B14" s="24" t="s">
        <v>49</v>
      </c>
      <c r="C14" s="27">
        <f>'SW opolskiego'!Q12</f>
        <v>4</v>
      </c>
      <c r="D14" s="28">
        <f>'SW opolskiego'!R12</f>
        <v>70000</v>
      </c>
    </row>
    <row r="15" spans="1:4">
      <c r="B15" s="24" t="s">
        <v>50</v>
      </c>
      <c r="C15" s="27">
        <f>'SW podkarpackiego'!R12</f>
        <v>4</v>
      </c>
      <c r="D15" s="28">
        <f>'SW podkarpackiego'!S12</f>
        <v>150000</v>
      </c>
    </row>
    <row r="16" spans="1:4">
      <c r="B16" s="24" t="s">
        <v>51</v>
      </c>
      <c r="C16" s="27">
        <f>'SW podlaskiego'!R14</f>
        <v>6</v>
      </c>
      <c r="D16" s="28">
        <f>'SW podlaskiego'!S14</f>
        <v>110000</v>
      </c>
    </row>
    <row r="17" spans="2:4">
      <c r="B17" s="24" t="s">
        <v>52</v>
      </c>
      <c r="C17" s="27">
        <f>'SW pomorskiego'!Q15</f>
        <v>7</v>
      </c>
      <c r="D17" s="28">
        <f>'SW pomorskiego'!R15</f>
        <v>100000</v>
      </c>
    </row>
    <row r="18" spans="2:4">
      <c r="B18" s="24" t="s">
        <v>53</v>
      </c>
      <c r="C18" s="27">
        <f>'SW śląskiego'!Q11</f>
        <v>3</v>
      </c>
      <c r="D18" s="28">
        <f>'SW śląskiego'!R11</f>
        <v>150000</v>
      </c>
    </row>
    <row r="19" spans="2:4">
      <c r="B19" s="24" t="s">
        <v>54</v>
      </c>
      <c r="C19" s="27">
        <f>'SW świętokrzyskiego'!R12</f>
        <v>4</v>
      </c>
      <c r="D19" s="28">
        <f>'SW świętokrzyskiego'!S12</f>
        <v>90000</v>
      </c>
    </row>
    <row r="20" spans="2:4">
      <c r="B20" s="24" t="s">
        <v>55</v>
      </c>
      <c r="C20" s="27">
        <f>'SW warmińsko-mazurskiego'!Q15</f>
        <v>7</v>
      </c>
      <c r="D20" s="28">
        <f>'SW warmińsko-mazurskiego'!R15</f>
        <v>110000</v>
      </c>
    </row>
    <row r="21" spans="2:4">
      <c r="B21" s="24" t="s">
        <v>56</v>
      </c>
      <c r="C21" s="27">
        <f>'SW wielkopolskiego'!Q14</f>
        <v>5</v>
      </c>
      <c r="D21" s="28">
        <f>'SW wielkopolskiego'!R14</f>
        <v>120000</v>
      </c>
    </row>
    <row r="22" spans="2:4">
      <c r="B22" s="24" t="s">
        <v>57</v>
      </c>
      <c r="C22" s="27">
        <f>'SW zachodniopomorskiego'!R19</f>
        <v>11</v>
      </c>
      <c r="D22" s="28">
        <f>'SW zachodniopomorskiego'!S19</f>
        <v>150000</v>
      </c>
    </row>
    <row r="23" spans="2:4">
      <c r="B23" s="24" t="s">
        <v>58</v>
      </c>
      <c r="C23" s="27">
        <f>MRiRW!R24</f>
        <v>16</v>
      </c>
      <c r="D23" s="28">
        <f>MRiRW!S24</f>
        <v>4086664</v>
      </c>
    </row>
    <row r="24" spans="2:4" ht="30">
      <c r="B24" s="29" t="s">
        <v>59</v>
      </c>
      <c r="C24" s="27">
        <f>ARiMR!Q14</f>
        <v>6</v>
      </c>
      <c r="D24" s="28">
        <f>ARiMR!R14</f>
        <v>2000000</v>
      </c>
    </row>
    <row r="25" spans="2:4" ht="30">
      <c r="B25" s="29" t="s">
        <v>60</v>
      </c>
      <c r="C25" s="27">
        <f>KOWR!Q9</f>
        <v>1</v>
      </c>
      <c r="D25" s="28">
        <v>300000</v>
      </c>
    </row>
    <row r="26" spans="2:4" ht="15.75" thickBot="1">
      <c r="B26" s="30" t="s">
        <v>61</v>
      </c>
      <c r="C26" s="31">
        <f>SUM(C7:C25)</f>
        <v>117</v>
      </c>
      <c r="D26" s="32">
        <f>SUM(D7:D25)</f>
        <v>8619664</v>
      </c>
    </row>
    <row r="27" spans="2:4" ht="15.75" thickTop="1"/>
  </sheetData>
  <pageMargins left="0.25" right="0.25" top="0.75" bottom="0.75" header="0.3" footer="0.3"/>
  <pageSetup paperSize="9" scale="98"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0"/>
  <sheetViews>
    <sheetView zoomScale="60" zoomScaleNormal="60" workbookViewId="0">
      <selection activeCell="F9" sqref="F9"/>
    </sheetView>
  </sheetViews>
  <sheetFormatPr defaultColWidth="9.140625" defaultRowHeight="12"/>
  <cols>
    <col min="1" max="1" width="7.28515625" style="172" customWidth="1"/>
    <col min="2" max="2" width="17.42578125" style="172" customWidth="1"/>
    <col min="3" max="3" width="50.42578125" style="172" customWidth="1"/>
    <col min="4" max="4" width="20.7109375" style="172" customWidth="1"/>
    <col min="5" max="5" width="40.85546875" style="172" customWidth="1"/>
    <col min="6" max="6" width="22.140625" style="172" customWidth="1"/>
    <col min="7" max="7" width="19" style="172" customWidth="1"/>
    <col min="8" max="8" width="49.85546875" style="172" customWidth="1"/>
    <col min="9" max="9" width="23.5703125" style="172" customWidth="1"/>
    <col min="10" max="10" width="23.28515625" style="172" customWidth="1"/>
    <col min="11" max="11" width="22" style="173" customWidth="1"/>
    <col min="12" max="12" width="26.7109375" style="172" customWidth="1"/>
    <col min="13" max="13" width="16.7109375" style="173" customWidth="1"/>
    <col min="14" max="14" width="15.5703125" style="173" customWidth="1"/>
    <col min="15" max="15" width="13.28515625" style="173" customWidth="1"/>
    <col min="16" max="16" width="17" style="173" customWidth="1"/>
    <col min="17" max="17" width="17.140625" style="172" customWidth="1"/>
    <col min="18" max="18" width="18" style="172" customWidth="1"/>
    <col min="19" max="19" width="15.5703125" style="172" customWidth="1"/>
    <col min="20" max="16384" width="9.140625" style="172"/>
  </cols>
  <sheetData>
    <row r="1" spans="1:20" ht="15.75" customHeight="1">
      <c r="A1" s="230" t="s">
        <v>986</v>
      </c>
      <c r="B1" s="230"/>
      <c r="C1" s="230"/>
      <c r="D1" s="230"/>
      <c r="E1" s="230"/>
      <c r="F1" s="230"/>
      <c r="G1" s="230"/>
      <c r="H1" s="230"/>
      <c r="I1" s="230"/>
      <c r="J1" s="230"/>
      <c r="K1" s="231"/>
      <c r="L1" s="231"/>
      <c r="M1" s="231"/>
      <c r="N1" s="231"/>
      <c r="O1" s="231"/>
      <c r="P1" s="231"/>
      <c r="Q1" s="231"/>
      <c r="R1" s="231"/>
      <c r="S1" s="231"/>
      <c r="T1" s="231"/>
    </row>
    <row r="3" spans="1:20" ht="42.75"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188" customFormat="1" ht="288">
      <c r="A6" s="16">
        <v>1</v>
      </c>
      <c r="B6" s="150" t="s">
        <v>63</v>
      </c>
      <c r="C6" s="7" t="s">
        <v>762</v>
      </c>
      <c r="D6" s="150" t="s">
        <v>577</v>
      </c>
      <c r="E6" s="150" t="s">
        <v>763</v>
      </c>
      <c r="F6" s="150" t="s">
        <v>663</v>
      </c>
      <c r="G6" s="186" t="s">
        <v>578</v>
      </c>
      <c r="H6" s="150" t="s">
        <v>579</v>
      </c>
      <c r="I6" s="150" t="s">
        <v>580</v>
      </c>
      <c r="J6" s="150" t="s">
        <v>581</v>
      </c>
      <c r="K6" s="5" t="s">
        <v>582</v>
      </c>
      <c r="L6" s="187" t="s">
        <v>583</v>
      </c>
      <c r="M6" s="150" t="s">
        <v>210</v>
      </c>
      <c r="N6" s="150"/>
      <c r="O6" s="6">
        <v>20500</v>
      </c>
      <c r="P6" s="6">
        <v>0</v>
      </c>
      <c r="Q6" s="6">
        <v>20500</v>
      </c>
      <c r="R6" s="6">
        <v>0</v>
      </c>
      <c r="S6" s="7" t="s">
        <v>50</v>
      </c>
    </row>
    <row r="7" spans="1:20" s="188" customFormat="1" ht="409.5">
      <c r="A7" s="16">
        <v>2</v>
      </c>
      <c r="B7" s="150" t="s">
        <v>63</v>
      </c>
      <c r="C7" s="7" t="s">
        <v>762</v>
      </c>
      <c r="D7" s="150" t="s">
        <v>577</v>
      </c>
      <c r="E7" s="150" t="s">
        <v>763</v>
      </c>
      <c r="F7" s="150" t="s">
        <v>584</v>
      </c>
      <c r="G7" s="186" t="s">
        <v>585</v>
      </c>
      <c r="H7" s="150" t="s">
        <v>664</v>
      </c>
      <c r="I7" s="150" t="s">
        <v>665</v>
      </c>
      <c r="J7" s="150" t="s">
        <v>586</v>
      </c>
      <c r="K7" s="5" t="s">
        <v>587</v>
      </c>
      <c r="L7" s="150" t="s">
        <v>583</v>
      </c>
      <c r="M7" s="150" t="s">
        <v>210</v>
      </c>
      <c r="N7" s="150"/>
      <c r="O7" s="188" t="s">
        <v>588</v>
      </c>
      <c r="P7" s="6">
        <v>0</v>
      </c>
      <c r="Q7" s="6">
        <v>75374.55</v>
      </c>
      <c r="R7" s="6">
        <v>0</v>
      </c>
      <c r="S7" s="7" t="s">
        <v>50</v>
      </c>
    </row>
    <row r="8" spans="1:20" s="188" customFormat="1" ht="408">
      <c r="A8" s="16">
        <v>3</v>
      </c>
      <c r="B8" s="150" t="s">
        <v>63</v>
      </c>
      <c r="C8" s="7" t="s">
        <v>666</v>
      </c>
      <c r="D8" s="150" t="s">
        <v>577</v>
      </c>
      <c r="E8" s="150" t="s">
        <v>763</v>
      </c>
      <c r="F8" s="150" t="s">
        <v>667</v>
      </c>
      <c r="G8" s="186" t="s">
        <v>668</v>
      </c>
      <c r="H8" s="150" t="s">
        <v>669</v>
      </c>
      <c r="I8" s="201" t="s">
        <v>589</v>
      </c>
      <c r="J8" s="201" t="s">
        <v>590</v>
      </c>
      <c r="K8" s="5" t="s">
        <v>764</v>
      </c>
      <c r="L8" s="150" t="s">
        <v>583</v>
      </c>
      <c r="M8" s="150" t="s">
        <v>87</v>
      </c>
      <c r="N8" s="150"/>
      <c r="O8" s="6">
        <v>54139.69</v>
      </c>
      <c r="P8" s="6">
        <v>0</v>
      </c>
      <c r="Q8" s="6">
        <v>54125.45</v>
      </c>
      <c r="R8" s="6">
        <v>0</v>
      </c>
      <c r="S8" s="7" t="s">
        <v>50</v>
      </c>
    </row>
    <row r="9" spans="1:20" s="188" customFormat="1" ht="288">
      <c r="A9" s="16">
        <v>4</v>
      </c>
      <c r="B9" s="150" t="s">
        <v>63</v>
      </c>
      <c r="C9" s="7" t="s">
        <v>767</v>
      </c>
      <c r="D9" s="150" t="s">
        <v>577</v>
      </c>
      <c r="E9" s="150" t="s">
        <v>765</v>
      </c>
      <c r="F9" s="150" t="s">
        <v>766</v>
      </c>
      <c r="G9" s="189" t="s">
        <v>591</v>
      </c>
      <c r="H9" s="150" t="s">
        <v>592</v>
      </c>
      <c r="I9" s="261" t="s">
        <v>188</v>
      </c>
      <c r="J9" s="201" t="s">
        <v>593</v>
      </c>
      <c r="K9" s="5" t="s">
        <v>506</v>
      </c>
      <c r="L9" s="150" t="s">
        <v>583</v>
      </c>
      <c r="M9" s="150" t="s">
        <v>87</v>
      </c>
      <c r="N9" s="150"/>
      <c r="O9" s="6">
        <v>2000</v>
      </c>
      <c r="P9" s="6">
        <v>0</v>
      </c>
      <c r="Q9" s="6">
        <v>0</v>
      </c>
      <c r="R9" s="6">
        <v>0</v>
      </c>
      <c r="S9" s="7" t="s">
        <v>50</v>
      </c>
    </row>
    <row r="10" spans="1:20" s="188" customFormat="1"/>
    <row r="11" spans="1:20" s="188" customFormat="1" ht="15">
      <c r="Q11" s="15"/>
      <c r="R11" s="15" t="s">
        <v>36</v>
      </c>
      <c r="S11" s="15" t="s">
        <v>37</v>
      </c>
    </row>
    <row r="12" spans="1:20" s="188" customFormat="1" ht="15">
      <c r="Q12" s="15" t="s">
        <v>38</v>
      </c>
      <c r="R12" s="133">
        <v>4</v>
      </c>
      <c r="S12" s="190">
        <f>Q6+Q7+Q8+Q9</f>
        <v>150000</v>
      </c>
    </row>
    <row r="13" spans="1:20" s="188" customFormat="1"/>
    <row r="14" spans="1:20" s="188" customFormat="1"/>
    <row r="15" spans="1:20" s="188" customFormat="1"/>
    <row r="16" spans="1:20" s="188" customFormat="1"/>
    <row r="17" s="188" customFormat="1"/>
    <row r="18" s="188" customFormat="1"/>
    <row r="19" s="188" customFormat="1"/>
    <row r="20" s="188" customFormat="1"/>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4"/>
  <sheetViews>
    <sheetView topLeftCell="B1" zoomScale="80" zoomScaleNormal="80" workbookViewId="0">
      <selection activeCell="D11" sqref="D11"/>
    </sheetView>
  </sheetViews>
  <sheetFormatPr defaultRowHeight="15"/>
  <cols>
    <col min="1" max="1" width="4.5703125" customWidth="1"/>
    <col min="2" max="2" width="18.42578125" customWidth="1"/>
    <col min="3" max="3" width="44.140625" customWidth="1"/>
    <col min="4" max="4" width="16.42578125" customWidth="1"/>
    <col min="5" max="5" width="45.28515625" customWidth="1"/>
    <col min="6" max="6" width="21.5703125" customWidth="1"/>
    <col min="7" max="7" width="19.5703125" style="70" customWidth="1"/>
    <col min="8" max="8" width="22.7109375" customWidth="1"/>
    <col min="9" max="9" width="13.7109375" customWidth="1"/>
    <col min="10" max="10" width="24.5703125" customWidth="1"/>
    <col min="12" max="12" width="12.42578125" customWidth="1"/>
    <col min="15" max="16" width="9.140625" style="68"/>
    <col min="17" max="17" width="9.85546875" style="68" customWidth="1"/>
    <col min="18" max="18" width="10.5703125" customWidth="1"/>
    <col min="19" max="19" width="13" customWidth="1"/>
    <col min="20" max="21" width="9.140625" style="262"/>
  </cols>
  <sheetData>
    <row r="1" spans="1:21" ht="15.75" customHeight="1">
      <c r="A1" s="241" t="s">
        <v>987</v>
      </c>
      <c r="B1" s="241"/>
      <c r="C1" s="241"/>
      <c r="D1" s="241"/>
      <c r="E1" s="241"/>
      <c r="F1" s="241"/>
      <c r="G1" s="241"/>
      <c r="H1" s="241"/>
      <c r="I1" s="241"/>
      <c r="J1" s="241"/>
      <c r="K1" s="242"/>
      <c r="L1" s="242"/>
      <c r="M1" s="242"/>
      <c r="N1" s="242"/>
      <c r="O1" s="242"/>
      <c r="P1" s="242"/>
      <c r="Q1" s="242"/>
      <c r="R1" s="242"/>
      <c r="S1" s="242"/>
      <c r="T1" s="242"/>
    </row>
    <row r="2" spans="1:21">
      <c r="A2" s="126"/>
      <c r="B2" s="126"/>
      <c r="C2" s="126"/>
      <c r="D2" s="126"/>
      <c r="E2" s="126"/>
      <c r="F2" s="126"/>
      <c r="G2" s="148"/>
      <c r="H2" s="126"/>
      <c r="I2" s="126"/>
      <c r="J2" s="126"/>
      <c r="K2" s="126"/>
      <c r="L2" s="126"/>
      <c r="M2" s="126"/>
      <c r="N2" s="126"/>
      <c r="O2" s="127"/>
      <c r="P2" s="127"/>
      <c r="Q2" s="244"/>
      <c r="R2" s="245"/>
      <c r="S2" s="245"/>
      <c r="T2" s="169"/>
    </row>
    <row r="3" spans="1:21" ht="42.75" customHeight="1">
      <c r="A3" s="234" t="s">
        <v>0</v>
      </c>
      <c r="B3" s="234" t="s">
        <v>1</v>
      </c>
      <c r="C3" s="234" t="s">
        <v>2</v>
      </c>
      <c r="D3" s="234" t="s">
        <v>3</v>
      </c>
      <c r="E3" s="234" t="s">
        <v>4</v>
      </c>
      <c r="F3" s="234" t="s">
        <v>5</v>
      </c>
      <c r="G3" s="234" t="s">
        <v>6</v>
      </c>
      <c r="H3" s="234" t="s">
        <v>7</v>
      </c>
      <c r="I3" s="234" t="s">
        <v>8</v>
      </c>
      <c r="J3" s="232" t="s">
        <v>9</v>
      </c>
      <c r="K3" s="233"/>
      <c r="L3" s="234" t="s">
        <v>10</v>
      </c>
      <c r="M3" s="236" t="s">
        <v>11</v>
      </c>
      <c r="N3" s="237"/>
      <c r="O3" s="238" t="s">
        <v>12</v>
      </c>
      <c r="P3" s="239"/>
      <c r="Q3" s="240" t="s">
        <v>13</v>
      </c>
      <c r="R3" s="240"/>
      <c r="S3" s="214" t="s">
        <v>14</v>
      </c>
      <c r="T3" s="169"/>
    </row>
    <row r="4" spans="1:21" ht="24">
      <c r="A4" s="235"/>
      <c r="B4" s="235"/>
      <c r="C4" s="243"/>
      <c r="D4" s="235"/>
      <c r="E4" s="235"/>
      <c r="F4" s="235"/>
      <c r="G4" s="235"/>
      <c r="H4" s="235"/>
      <c r="I4" s="235"/>
      <c r="J4" s="191" t="s">
        <v>15</v>
      </c>
      <c r="K4" s="192" t="s">
        <v>16</v>
      </c>
      <c r="L4" s="235"/>
      <c r="M4" s="191">
        <v>2020</v>
      </c>
      <c r="N4" s="191">
        <v>2021</v>
      </c>
      <c r="O4" s="191">
        <v>2020</v>
      </c>
      <c r="P4" s="191">
        <v>2021</v>
      </c>
      <c r="Q4" s="191">
        <v>2020</v>
      </c>
      <c r="R4" s="191">
        <v>2021</v>
      </c>
      <c r="S4" s="215"/>
      <c r="T4" s="169"/>
    </row>
    <row r="5" spans="1:21">
      <c r="A5" s="191" t="s">
        <v>17</v>
      </c>
      <c r="B5" s="191" t="s">
        <v>18</v>
      </c>
      <c r="C5" s="191" t="s">
        <v>19</v>
      </c>
      <c r="D5" s="191" t="s">
        <v>20</v>
      </c>
      <c r="E5" s="191" t="s">
        <v>21</v>
      </c>
      <c r="F5" s="191" t="s">
        <v>22</v>
      </c>
      <c r="G5" s="191" t="s">
        <v>23</v>
      </c>
      <c r="H5" s="191" t="s">
        <v>24</v>
      </c>
      <c r="I5" s="191" t="s">
        <v>25</v>
      </c>
      <c r="J5" s="191" t="s">
        <v>26</v>
      </c>
      <c r="K5" s="191" t="s">
        <v>27</v>
      </c>
      <c r="L5" s="191" t="s">
        <v>28</v>
      </c>
      <c r="M5" s="191" t="s">
        <v>29</v>
      </c>
      <c r="N5" s="191" t="s">
        <v>30</v>
      </c>
      <c r="O5" s="193" t="s">
        <v>31</v>
      </c>
      <c r="P5" s="193" t="s">
        <v>32</v>
      </c>
      <c r="Q5" s="193" t="s">
        <v>225</v>
      </c>
      <c r="R5" s="191" t="s">
        <v>34</v>
      </c>
      <c r="S5" s="191" t="s">
        <v>35</v>
      </c>
      <c r="T5" s="169"/>
    </row>
    <row r="6" spans="1:21" s="48" customFormat="1" ht="348">
      <c r="A6" s="59">
        <v>1</v>
      </c>
      <c r="B6" s="149" t="s">
        <v>226</v>
      </c>
      <c r="C6" s="149" t="s">
        <v>972</v>
      </c>
      <c r="D6" s="149" t="s">
        <v>227</v>
      </c>
      <c r="E6" s="91" t="s">
        <v>973</v>
      </c>
      <c r="F6" s="149" t="s">
        <v>228</v>
      </c>
      <c r="G6" s="149" t="s">
        <v>229</v>
      </c>
      <c r="H6" s="149" t="s">
        <v>230</v>
      </c>
      <c r="I6" s="149" t="s">
        <v>231</v>
      </c>
      <c r="J6" s="149" t="s">
        <v>232</v>
      </c>
      <c r="K6" s="46" t="s">
        <v>233</v>
      </c>
      <c r="L6" s="59" t="s">
        <v>234</v>
      </c>
      <c r="M6" s="59" t="s">
        <v>87</v>
      </c>
      <c r="N6" s="59" t="s">
        <v>71</v>
      </c>
      <c r="O6" s="128">
        <v>21500</v>
      </c>
      <c r="P6" s="128">
        <v>0</v>
      </c>
      <c r="Q6" s="128">
        <v>21500</v>
      </c>
      <c r="R6" s="128">
        <v>0</v>
      </c>
      <c r="S6" s="59" t="s">
        <v>955</v>
      </c>
      <c r="T6" s="172"/>
      <c r="U6" s="8"/>
    </row>
    <row r="7" spans="1:21" ht="360">
      <c r="A7" s="119">
        <v>2</v>
      </c>
      <c r="B7" s="149" t="s">
        <v>63</v>
      </c>
      <c r="C7" s="149" t="s">
        <v>770</v>
      </c>
      <c r="D7" s="149" t="s">
        <v>235</v>
      </c>
      <c r="E7" s="149" t="s">
        <v>236</v>
      </c>
      <c r="F7" s="149" t="s">
        <v>228</v>
      </c>
      <c r="G7" s="149" t="s">
        <v>238</v>
      </c>
      <c r="H7" s="194" t="s">
        <v>974</v>
      </c>
      <c r="I7" s="119" t="s">
        <v>239</v>
      </c>
      <c r="J7" s="37" t="s">
        <v>240</v>
      </c>
      <c r="K7" s="56" t="s">
        <v>241</v>
      </c>
      <c r="L7" s="119" t="s">
        <v>242</v>
      </c>
      <c r="M7" s="59" t="s">
        <v>87</v>
      </c>
      <c r="N7" s="59" t="s">
        <v>71</v>
      </c>
      <c r="O7" s="128">
        <v>500</v>
      </c>
      <c r="P7" s="128">
        <v>0</v>
      </c>
      <c r="Q7" s="128">
        <v>500</v>
      </c>
      <c r="R7" s="128">
        <v>0</v>
      </c>
      <c r="S7" s="119" t="s">
        <v>955</v>
      </c>
      <c r="T7" s="263"/>
    </row>
    <row r="8" spans="1:21" s="57" customFormat="1" ht="336">
      <c r="A8" s="59">
        <v>3</v>
      </c>
      <c r="B8" s="149" t="s">
        <v>226</v>
      </c>
      <c r="C8" s="149" t="s">
        <v>975</v>
      </c>
      <c r="D8" s="149" t="s">
        <v>243</v>
      </c>
      <c r="E8" s="149" t="s">
        <v>244</v>
      </c>
      <c r="F8" s="149" t="s">
        <v>245</v>
      </c>
      <c r="G8" s="149" t="s">
        <v>246</v>
      </c>
      <c r="H8" s="149" t="s">
        <v>247</v>
      </c>
      <c r="I8" s="149" t="s">
        <v>248</v>
      </c>
      <c r="J8" s="59" t="s">
        <v>249</v>
      </c>
      <c r="K8" s="130" t="s">
        <v>250</v>
      </c>
      <c r="L8" s="59" t="s">
        <v>251</v>
      </c>
      <c r="M8" s="59" t="s">
        <v>87</v>
      </c>
      <c r="N8" s="59" t="s">
        <v>71</v>
      </c>
      <c r="O8" s="128">
        <v>15000</v>
      </c>
      <c r="P8" s="128">
        <v>0</v>
      </c>
      <c r="Q8" s="128">
        <v>15000</v>
      </c>
      <c r="R8" s="128">
        <v>0</v>
      </c>
      <c r="S8" s="59" t="s">
        <v>955</v>
      </c>
      <c r="T8" s="172"/>
      <c r="U8" s="8"/>
    </row>
    <row r="9" spans="1:21" s="57" customFormat="1" ht="276">
      <c r="A9" s="129">
        <v>4</v>
      </c>
      <c r="B9" s="149" t="s">
        <v>63</v>
      </c>
      <c r="C9" s="149" t="s">
        <v>976</v>
      </c>
      <c r="D9" s="149" t="s">
        <v>235</v>
      </c>
      <c r="E9" s="149" t="s">
        <v>252</v>
      </c>
      <c r="F9" s="149" t="s">
        <v>253</v>
      </c>
      <c r="G9" s="149" t="s">
        <v>254</v>
      </c>
      <c r="H9" s="149" t="s">
        <v>255</v>
      </c>
      <c r="I9" s="149" t="s">
        <v>256</v>
      </c>
      <c r="J9" s="149" t="s">
        <v>257</v>
      </c>
      <c r="K9" s="46" t="s">
        <v>258</v>
      </c>
      <c r="L9" s="149" t="s">
        <v>259</v>
      </c>
      <c r="M9" s="59" t="s">
        <v>87</v>
      </c>
      <c r="N9" s="129" t="s">
        <v>71</v>
      </c>
      <c r="O9" s="128">
        <v>50500</v>
      </c>
      <c r="P9" s="128">
        <v>0</v>
      </c>
      <c r="Q9" s="47">
        <v>50500</v>
      </c>
      <c r="R9" s="128">
        <v>0</v>
      </c>
      <c r="S9" s="149" t="s">
        <v>955</v>
      </c>
      <c r="T9" s="172"/>
      <c r="U9" s="8"/>
    </row>
    <row r="10" spans="1:21" ht="288">
      <c r="A10" s="129">
        <v>5</v>
      </c>
      <c r="B10" s="149" t="s">
        <v>63</v>
      </c>
      <c r="C10" s="149" t="s">
        <v>771</v>
      </c>
      <c r="D10" s="149" t="s">
        <v>235</v>
      </c>
      <c r="E10" s="149" t="s">
        <v>252</v>
      </c>
      <c r="F10" s="149" t="s">
        <v>253</v>
      </c>
      <c r="G10" s="149" t="s">
        <v>261</v>
      </c>
      <c r="H10" s="149" t="s">
        <v>262</v>
      </c>
      <c r="I10" s="149" t="s">
        <v>263</v>
      </c>
      <c r="J10" s="149" t="s">
        <v>264</v>
      </c>
      <c r="K10" s="46" t="s">
        <v>265</v>
      </c>
      <c r="L10" s="149" t="s">
        <v>266</v>
      </c>
      <c r="M10" s="59" t="s">
        <v>87</v>
      </c>
      <c r="N10" s="47" t="s">
        <v>71</v>
      </c>
      <c r="O10" s="47">
        <v>8000</v>
      </c>
      <c r="P10" s="128">
        <v>0</v>
      </c>
      <c r="Q10" s="47">
        <v>8000</v>
      </c>
      <c r="R10" s="128">
        <v>0</v>
      </c>
      <c r="S10" s="149" t="s">
        <v>955</v>
      </c>
      <c r="T10" s="169"/>
    </row>
    <row r="11" spans="1:21" ht="276">
      <c r="A11" s="129">
        <v>6</v>
      </c>
      <c r="B11" s="149" t="s">
        <v>63</v>
      </c>
      <c r="C11" s="149" t="s">
        <v>260</v>
      </c>
      <c r="D11" s="149" t="s">
        <v>772</v>
      </c>
      <c r="E11" s="149" t="s">
        <v>252</v>
      </c>
      <c r="F11" s="149" t="s">
        <v>253</v>
      </c>
      <c r="G11" s="149" t="s">
        <v>267</v>
      </c>
      <c r="H11" s="149" t="s">
        <v>255</v>
      </c>
      <c r="I11" s="149" t="s">
        <v>268</v>
      </c>
      <c r="J11" s="149" t="s">
        <v>773</v>
      </c>
      <c r="K11" s="46" t="s">
        <v>774</v>
      </c>
      <c r="L11" s="149" t="s">
        <v>259</v>
      </c>
      <c r="M11" s="149" t="s">
        <v>87</v>
      </c>
      <c r="N11" s="47" t="s">
        <v>71</v>
      </c>
      <c r="O11" s="47">
        <v>14500</v>
      </c>
      <c r="P11" s="128">
        <v>0</v>
      </c>
      <c r="Q11" s="47">
        <v>14500</v>
      </c>
      <c r="R11" s="128">
        <v>0</v>
      </c>
      <c r="S11" s="149" t="s">
        <v>955</v>
      </c>
      <c r="T11" s="169"/>
    </row>
    <row r="13" spans="1:21" ht="15.75">
      <c r="Q13" s="10"/>
      <c r="R13" s="11" t="s">
        <v>36</v>
      </c>
      <c r="S13" s="11" t="s">
        <v>37</v>
      </c>
    </row>
    <row r="14" spans="1:21" s="48" customFormat="1">
      <c r="G14" s="71"/>
      <c r="O14" s="72"/>
      <c r="P14" s="72"/>
      <c r="Q14" s="51" t="s">
        <v>38</v>
      </c>
      <c r="R14" s="52">
        <v>6</v>
      </c>
      <c r="S14" s="53">
        <f>Q6+Q7+Q8+Q9+Q10+Q11</f>
        <v>110000</v>
      </c>
      <c r="T14" s="8"/>
      <c r="U14" s="8"/>
    </row>
    <row r="24" spans="10:10">
      <c r="J24" s="74"/>
    </row>
  </sheetData>
  <mergeCells count="17">
    <mergeCell ref="A1:T1"/>
    <mergeCell ref="A3:A4"/>
    <mergeCell ref="B3:B4"/>
    <mergeCell ref="C3:C4"/>
    <mergeCell ref="D3:D4"/>
    <mergeCell ref="E3:E4"/>
    <mergeCell ref="F3:F4"/>
    <mergeCell ref="G3:G4"/>
    <mergeCell ref="H3:H4"/>
    <mergeCell ref="I3:I4"/>
    <mergeCell ref="Q2:S2"/>
    <mergeCell ref="J3:K3"/>
    <mergeCell ref="L3:L4"/>
    <mergeCell ref="M3:N3"/>
    <mergeCell ref="O3:P3"/>
    <mergeCell ref="Q3:R3"/>
    <mergeCell ref="S3:S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1"/>
  <sheetViews>
    <sheetView zoomScale="70" zoomScaleNormal="70" workbookViewId="0">
      <selection activeCell="E26" sqref="E26"/>
    </sheetView>
  </sheetViews>
  <sheetFormatPr defaultColWidth="8.85546875" defaultRowHeight="15"/>
  <cols>
    <col min="1" max="1" width="3.28515625" style="57" customWidth="1"/>
    <col min="2" max="2" width="32.28515625" style="57" customWidth="1"/>
    <col min="3" max="3" width="36.140625" style="57" customWidth="1"/>
    <col min="4" max="4" width="25.85546875" style="57" customWidth="1"/>
    <col min="5" max="5" width="33" style="57" customWidth="1"/>
    <col min="6" max="6" width="22.140625" style="57" customWidth="1"/>
    <col min="7" max="7" width="22" style="57" customWidth="1"/>
    <col min="8" max="8" width="49.85546875" style="57" customWidth="1"/>
    <col min="9" max="9" width="13" style="57" customWidth="1"/>
    <col min="10" max="10" width="16.42578125" style="57" customWidth="1"/>
    <col min="11" max="11" width="15.140625" style="75" customWidth="1"/>
    <col min="12" max="12" width="21.7109375" style="57" customWidth="1"/>
    <col min="13" max="13" width="9.42578125" style="75" customWidth="1"/>
    <col min="14" max="14" width="8.7109375" style="75" customWidth="1"/>
    <col min="15" max="15" width="8.5703125" style="75" bestFit="1" customWidth="1"/>
    <col min="16" max="16" width="10.7109375" style="75" customWidth="1"/>
    <col min="17" max="17" width="11.42578125" style="57" customWidth="1"/>
    <col min="18" max="18" width="12.7109375" style="57" bestFit="1" customWidth="1"/>
    <col min="19" max="19" width="15.5703125" style="57" customWidth="1"/>
    <col min="20" max="16384" width="8.85546875" style="57"/>
  </cols>
  <sheetData>
    <row r="1" spans="1:20" ht="15.75">
      <c r="A1" s="229" t="s">
        <v>988</v>
      </c>
      <c r="B1" s="229"/>
      <c r="C1" s="229"/>
      <c r="D1" s="229"/>
      <c r="E1" s="229"/>
      <c r="F1" s="229"/>
      <c r="G1" s="229"/>
      <c r="H1" s="229"/>
      <c r="I1" s="229"/>
      <c r="J1" s="229"/>
      <c r="K1" s="227"/>
      <c r="L1" s="227"/>
      <c r="M1" s="227"/>
      <c r="N1" s="227"/>
      <c r="O1" s="227"/>
      <c r="P1" s="227"/>
      <c r="Q1" s="227"/>
      <c r="R1" s="227"/>
      <c r="S1" s="227"/>
      <c r="T1" s="227"/>
    </row>
    <row r="3" spans="1:20" ht="42.75" customHeight="1">
      <c r="A3" s="248" t="s">
        <v>0</v>
      </c>
      <c r="B3" s="248" t="s">
        <v>1</v>
      </c>
      <c r="C3" s="248" t="s">
        <v>2</v>
      </c>
      <c r="D3" s="248" t="s">
        <v>3</v>
      </c>
      <c r="E3" s="248" t="s">
        <v>4</v>
      </c>
      <c r="F3" s="248" t="s">
        <v>5</v>
      </c>
      <c r="G3" s="248" t="s">
        <v>6</v>
      </c>
      <c r="H3" s="248" t="s">
        <v>7</v>
      </c>
      <c r="I3" s="248" t="s">
        <v>8</v>
      </c>
      <c r="J3" s="250" t="s">
        <v>9</v>
      </c>
      <c r="K3" s="251"/>
      <c r="L3" s="248" t="s">
        <v>10</v>
      </c>
      <c r="M3" s="252" t="s">
        <v>11</v>
      </c>
      <c r="N3" s="253"/>
      <c r="O3" s="250" t="s">
        <v>12</v>
      </c>
      <c r="P3" s="251"/>
      <c r="Q3" s="254" t="s">
        <v>393</v>
      </c>
      <c r="R3" s="254"/>
      <c r="S3" s="246" t="s">
        <v>14</v>
      </c>
    </row>
    <row r="4" spans="1:20">
      <c r="A4" s="249"/>
      <c r="B4" s="249"/>
      <c r="C4" s="249"/>
      <c r="D4" s="249"/>
      <c r="E4" s="249"/>
      <c r="F4" s="249"/>
      <c r="G4" s="249"/>
      <c r="H4" s="249"/>
      <c r="I4" s="249"/>
      <c r="J4" s="115" t="s">
        <v>15</v>
      </c>
      <c r="K4" s="1" t="s">
        <v>16</v>
      </c>
      <c r="L4" s="249"/>
      <c r="M4" s="115">
        <v>2020</v>
      </c>
      <c r="N4" s="115">
        <v>2021</v>
      </c>
      <c r="O4" s="115">
        <v>2020</v>
      </c>
      <c r="P4" s="115">
        <v>2021</v>
      </c>
      <c r="Q4" s="115">
        <v>2020</v>
      </c>
      <c r="R4" s="115">
        <v>2021</v>
      </c>
      <c r="S4" s="247"/>
    </row>
    <row r="5" spans="1:20">
      <c r="A5" s="2" t="s">
        <v>17</v>
      </c>
      <c r="B5" s="17" t="s">
        <v>18</v>
      </c>
      <c r="C5" s="2" t="s">
        <v>19</v>
      </c>
      <c r="D5" s="2" t="s">
        <v>20</v>
      </c>
      <c r="E5" s="2" t="s">
        <v>21</v>
      </c>
      <c r="F5" s="2" t="s">
        <v>22</v>
      </c>
      <c r="G5" s="116" t="s">
        <v>23</v>
      </c>
      <c r="H5" s="2" t="s">
        <v>24</v>
      </c>
      <c r="I5" s="2" t="s">
        <v>25</v>
      </c>
      <c r="J5" s="2" t="s">
        <v>26</v>
      </c>
      <c r="K5" s="3" t="s">
        <v>27</v>
      </c>
      <c r="L5" s="2" t="s">
        <v>28</v>
      </c>
      <c r="M5" s="2" t="s">
        <v>29</v>
      </c>
      <c r="N5" s="2" t="s">
        <v>30</v>
      </c>
      <c r="O5" s="2" t="s">
        <v>31</v>
      </c>
      <c r="P5" s="2" t="s">
        <v>32</v>
      </c>
      <c r="Q5" s="2" t="s">
        <v>33</v>
      </c>
      <c r="R5" s="2" t="s">
        <v>34</v>
      </c>
      <c r="S5" s="4" t="s">
        <v>35</v>
      </c>
    </row>
    <row r="6" spans="1:20" ht="396">
      <c r="A6" s="43">
        <v>1</v>
      </c>
      <c r="B6" s="44" t="s">
        <v>776</v>
      </c>
      <c r="C6" s="131" t="s">
        <v>778</v>
      </c>
      <c r="D6" s="45" t="s">
        <v>775</v>
      </c>
      <c r="E6" s="118" t="s">
        <v>777</v>
      </c>
      <c r="F6" s="91" t="s">
        <v>253</v>
      </c>
      <c r="G6" s="91" t="s">
        <v>394</v>
      </c>
      <c r="H6" s="44" t="s">
        <v>395</v>
      </c>
      <c r="I6" s="44" t="s">
        <v>396</v>
      </c>
      <c r="J6" s="44" t="s">
        <v>397</v>
      </c>
      <c r="K6" s="46" t="s">
        <v>779</v>
      </c>
      <c r="L6" s="44" t="s">
        <v>398</v>
      </c>
      <c r="M6" s="44" t="s">
        <v>87</v>
      </c>
      <c r="N6" s="44"/>
      <c r="O6" s="47">
        <v>500</v>
      </c>
      <c r="P6" s="47">
        <v>0</v>
      </c>
      <c r="Q6" s="47">
        <v>500</v>
      </c>
      <c r="R6" s="47">
        <v>0</v>
      </c>
      <c r="S6" s="131" t="s">
        <v>52</v>
      </c>
    </row>
    <row r="7" spans="1:20" ht="396">
      <c r="A7" s="43">
        <v>2</v>
      </c>
      <c r="B7" s="44" t="s">
        <v>780</v>
      </c>
      <c r="C7" s="131" t="s">
        <v>783</v>
      </c>
      <c r="D7" s="45" t="s">
        <v>781</v>
      </c>
      <c r="E7" s="45" t="s">
        <v>782</v>
      </c>
      <c r="F7" s="91" t="s">
        <v>253</v>
      </c>
      <c r="G7" s="91" t="s">
        <v>399</v>
      </c>
      <c r="H7" s="44" t="s">
        <v>400</v>
      </c>
      <c r="I7" s="44" t="s">
        <v>401</v>
      </c>
      <c r="J7" s="44" t="s">
        <v>402</v>
      </c>
      <c r="K7" s="46" t="s">
        <v>403</v>
      </c>
      <c r="L7" s="44" t="s">
        <v>404</v>
      </c>
      <c r="M7" s="44" t="s">
        <v>87</v>
      </c>
      <c r="N7" s="44"/>
      <c r="O7" s="47">
        <v>4615</v>
      </c>
      <c r="P7" s="47">
        <v>0</v>
      </c>
      <c r="Q7" s="47">
        <v>4615</v>
      </c>
      <c r="R7" s="47">
        <v>0</v>
      </c>
      <c r="S7" s="131" t="s">
        <v>52</v>
      </c>
    </row>
    <row r="8" spans="1:20" ht="288">
      <c r="A8" s="43">
        <v>3</v>
      </c>
      <c r="B8" s="44" t="s">
        <v>405</v>
      </c>
      <c r="C8" s="131" t="s">
        <v>786</v>
      </c>
      <c r="D8" s="45" t="s">
        <v>784</v>
      </c>
      <c r="E8" s="45" t="s">
        <v>785</v>
      </c>
      <c r="F8" s="91" t="s">
        <v>253</v>
      </c>
      <c r="G8" s="91" t="s">
        <v>406</v>
      </c>
      <c r="H8" s="44" t="s">
        <v>407</v>
      </c>
      <c r="I8" s="44" t="s">
        <v>408</v>
      </c>
      <c r="J8" s="44" t="s">
        <v>409</v>
      </c>
      <c r="K8" s="46" t="s">
        <v>410</v>
      </c>
      <c r="L8" s="44" t="s">
        <v>411</v>
      </c>
      <c r="M8" s="44" t="s">
        <v>87</v>
      </c>
      <c r="N8" s="44"/>
      <c r="O8" s="47">
        <v>19447</v>
      </c>
      <c r="P8" s="47">
        <v>0</v>
      </c>
      <c r="Q8" s="47">
        <v>19447</v>
      </c>
      <c r="R8" s="47">
        <v>0</v>
      </c>
      <c r="S8" s="131" t="s">
        <v>52</v>
      </c>
    </row>
    <row r="9" spans="1:20" ht="396">
      <c r="A9" s="43">
        <v>4</v>
      </c>
      <c r="B9" s="44" t="s">
        <v>787</v>
      </c>
      <c r="C9" s="131" t="s">
        <v>790</v>
      </c>
      <c r="D9" s="45" t="s">
        <v>788</v>
      </c>
      <c r="E9" s="45" t="s">
        <v>789</v>
      </c>
      <c r="F9" s="91" t="s">
        <v>253</v>
      </c>
      <c r="G9" s="91" t="s">
        <v>412</v>
      </c>
      <c r="H9" s="44" t="s">
        <v>413</v>
      </c>
      <c r="I9" s="44" t="s">
        <v>274</v>
      </c>
      <c r="J9" s="44" t="s">
        <v>414</v>
      </c>
      <c r="K9" s="46" t="s">
        <v>415</v>
      </c>
      <c r="L9" s="44" t="s">
        <v>404</v>
      </c>
      <c r="M9" s="44" t="s">
        <v>87</v>
      </c>
      <c r="N9" s="44"/>
      <c r="O9" s="47">
        <v>7617</v>
      </c>
      <c r="P9" s="47">
        <v>0</v>
      </c>
      <c r="Q9" s="47">
        <v>7617</v>
      </c>
      <c r="R9" s="47">
        <v>0</v>
      </c>
      <c r="S9" s="131" t="s">
        <v>52</v>
      </c>
    </row>
    <row r="10" spans="1:20" ht="396">
      <c r="A10" s="43">
        <v>5</v>
      </c>
      <c r="B10" s="44" t="s">
        <v>63</v>
      </c>
      <c r="C10" s="131" t="s">
        <v>792</v>
      </c>
      <c r="D10" s="45" t="s">
        <v>416</v>
      </c>
      <c r="E10" s="45" t="s">
        <v>791</v>
      </c>
      <c r="F10" s="91" t="s">
        <v>253</v>
      </c>
      <c r="G10" s="91" t="s">
        <v>222</v>
      </c>
      <c r="H10" s="44" t="s">
        <v>417</v>
      </c>
      <c r="I10" s="44" t="s">
        <v>418</v>
      </c>
      <c r="J10" s="44" t="s">
        <v>419</v>
      </c>
      <c r="K10" s="46" t="s">
        <v>122</v>
      </c>
      <c r="L10" s="44" t="s">
        <v>404</v>
      </c>
      <c r="M10" s="44" t="s">
        <v>87</v>
      </c>
      <c r="N10" s="44"/>
      <c r="O10" s="47">
        <v>20400</v>
      </c>
      <c r="P10" s="47">
        <v>0</v>
      </c>
      <c r="Q10" s="47">
        <v>0</v>
      </c>
      <c r="R10" s="47">
        <v>0</v>
      </c>
      <c r="S10" s="131" t="s">
        <v>52</v>
      </c>
    </row>
    <row r="11" spans="1:20" ht="396">
      <c r="A11" s="43">
        <v>6</v>
      </c>
      <c r="B11" s="44" t="s">
        <v>793</v>
      </c>
      <c r="C11" s="131" t="s">
        <v>795</v>
      </c>
      <c r="D11" s="45" t="s">
        <v>416</v>
      </c>
      <c r="E11" s="45" t="s">
        <v>794</v>
      </c>
      <c r="F11" s="91" t="s">
        <v>253</v>
      </c>
      <c r="G11" s="91" t="s">
        <v>420</v>
      </c>
      <c r="H11" s="44" t="s">
        <v>421</v>
      </c>
      <c r="I11" s="44" t="s">
        <v>422</v>
      </c>
      <c r="J11" s="44" t="s">
        <v>796</v>
      </c>
      <c r="K11" s="46" t="s">
        <v>423</v>
      </c>
      <c r="L11" s="44" t="s">
        <v>424</v>
      </c>
      <c r="M11" s="44" t="s">
        <v>87</v>
      </c>
      <c r="N11" s="44"/>
      <c r="O11" s="47">
        <v>11230</v>
      </c>
      <c r="P11" s="47">
        <v>0</v>
      </c>
      <c r="Q11" s="47">
        <v>0</v>
      </c>
      <c r="R11" s="47">
        <v>0</v>
      </c>
      <c r="S11" s="131" t="s">
        <v>52</v>
      </c>
    </row>
    <row r="12" spans="1:20" ht="384">
      <c r="A12" s="43">
        <v>7</v>
      </c>
      <c r="B12" s="44" t="s">
        <v>63</v>
      </c>
      <c r="C12" s="131" t="s">
        <v>798</v>
      </c>
      <c r="D12" s="45" t="s">
        <v>416</v>
      </c>
      <c r="E12" s="45" t="s">
        <v>797</v>
      </c>
      <c r="F12" s="91" t="s">
        <v>253</v>
      </c>
      <c r="G12" s="91" t="s">
        <v>425</v>
      </c>
      <c r="H12" s="44" t="s">
        <v>426</v>
      </c>
      <c r="I12" s="44" t="s">
        <v>427</v>
      </c>
      <c r="J12" s="44" t="s">
        <v>428</v>
      </c>
      <c r="K12" s="46" t="s">
        <v>429</v>
      </c>
      <c r="L12" s="44" t="s">
        <v>424</v>
      </c>
      <c r="M12" s="44" t="s">
        <v>87</v>
      </c>
      <c r="N12" s="44"/>
      <c r="O12" s="47">
        <v>67821</v>
      </c>
      <c r="P12" s="47">
        <v>0</v>
      </c>
      <c r="Q12" s="47">
        <v>67821</v>
      </c>
      <c r="R12" s="47">
        <v>0</v>
      </c>
      <c r="S12" s="131" t="s">
        <v>52</v>
      </c>
    </row>
    <row r="13" spans="1:20">
      <c r="A13" s="66"/>
      <c r="B13" s="66"/>
      <c r="C13" s="66"/>
      <c r="D13" s="66"/>
      <c r="E13" s="66"/>
      <c r="F13" s="66"/>
      <c r="G13" s="66"/>
      <c r="H13" s="66"/>
      <c r="I13" s="66"/>
      <c r="J13" s="66"/>
      <c r="K13" s="66"/>
      <c r="L13" s="66"/>
      <c r="M13" s="66"/>
      <c r="N13" s="66"/>
      <c r="O13" s="66"/>
      <c r="P13" s="66"/>
      <c r="Q13" s="66"/>
      <c r="R13" s="66"/>
      <c r="S13" s="66"/>
    </row>
    <row r="14" spans="1:20" ht="15.75">
      <c r="E14" s="98"/>
      <c r="K14" s="57"/>
      <c r="M14" s="57"/>
      <c r="N14" s="57"/>
      <c r="O14" s="57"/>
      <c r="P14" s="99"/>
      <c r="Q14" s="100" t="s">
        <v>36</v>
      </c>
      <c r="R14" s="100" t="s">
        <v>37</v>
      </c>
    </row>
    <row r="15" spans="1:20">
      <c r="E15" s="98"/>
      <c r="K15" s="57"/>
      <c r="M15" s="57"/>
      <c r="N15" s="57"/>
      <c r="O15" s="57"/>
      <c r="P15" s="101" t="s">
        <v>38</v>
      </c>
      <c r="Q15" s="73">
        <v>7</v>
      </c>
      <c r="R15" s="102">
        <f>Q6+Q7+Q8+Q9+Q10+Q11+Q12</f>
        <v>100000</v>
      </c>
    </row>
    <row r="16" spans="1:20">
      <c r="K16" s="57"/>
      <c r="M16" s="57"/>
      <c r="N16" s="57"/>
      <c r="O16" s="57"/>
      <c r="P16" s="57"/>
    </row>
    <row r="17" spans="5:16">
      <c r="K17" s="57"/>
      <c r="M17" s="57"/>
      <c r="N17" s="57"/>
      <c r="O17" s="57"/>
      <c r="P17" s="57"/>
    </row>
    <row r="18" spans="5:16">
      <c r="K18" s="57"/>
      <c r="M18" s="57"/>
      <c r="N18" s="57"/>
      <c r="O18" s="57"/>
      <c r="P18" s="57"/>
    </row>
    <row r="19" spans="5:16">
      <c r="E19" s="98"/>
      <c r="K19" s="57"/>
      <c r="M19" s="57"/>
      <c r="N19" s="57"/>
      <c r="O19" s="57"/>
      <c r="P19" s="57"/>
    </row>
    <row r="20" spans="5:16">
      <c r="K20" s="57"/>
      <c r="M20" s="57"/>
      <c r="N20" s="57"/>
      <c r="O20" s="57"/>
      <c r="P20" s="57"/>
    </row>
    <row r="21" spans="5:16">
      <c r="E21" s="98"/>
      <c r="K21" s="57"/>
      <c r="M21" s="57"/>
      <c r="N21" s="57"/>
      <c r="O21" s="57"/>
      <c r="P21" s="57"/>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7"/>
  <sheetViews>
    <sheetView topLeftCell="A7" zoomScale="60" zoomScaleNormal="60" workbookViewId="0">
      <selection activeCell="D8" sqref="D8"/>
    </sheetView>
  </sheetViews>
  <sheetFormatPr defaultColWidth="8.85546875" defaultRowHeight="15"/>
  <cols>
    <col min="1" max="1" width="7.28515625" style="57" customWidth="1"/>
    <col min="2" max="2" width="19.7109375" style="57" customWidth="1"/>
    <col min="3" max="3" width="24.28515625" style="57" customWidth="1"/>
    <col min="4" max="4" width="20.7109375" style="57" customWidth="1"/>
    <col min="5" max="5" width="32.140625" style="57" customWidth="1"/>
    <col min="6" max="6" width="22.140625" style="57" customWidth="1"/>
    <col min="7" max="7" width="17" style="57" customWidth="1"/>
    <col min="8" max="8" width="49.85546875" style="57" customWidth="1"/>
    <col min="9" max="9" width="23.5703125" style="57" customWidth="1"/>
    <col min="10" max="10" width="23.28515625" style="57" customWidth="1"/>
    <col min="11" max="11" width="22" style="75" customWidth="1"/>
    <col min="12" max="12" width="26.7109375" style="57" customWidth="1"/>
    <col min="13" max="13" width="16.7109375" style="75" customWidth="1"/>
    <col min="14" max="14" width="15.5703125" style="75" customWidth="1"/>
    <col min="15" max="15" width="13.28515625" style="75" customWidth="1"/>
    <col min="16" max="16" width="17" style="75" customWidth="1"/>
    <col min="17" max="17" width="17.140625" style="57" customWidth="1"/>
    <col min="18" max="18" width="18" style="57" customWidth="1"/>
    <col min="19" max="19" width="15.5703125" style="57" customWidth="1"/>
    <col min="20" max="16384" width="8.85546875" style="57"/>
  </cols>
  <sheetData>
    <row r="1" spans="1:20" ht="15.75">
      <c r="A1" s="226" t="s">
        <v>989</v>
      </c>
      <c r="B1" s="226"/>
      <c r="C1" s="226"/>
      <c r="D1" s="226"/>
      <c r="E1" s="226"/>
      <c r="F1" s="226"/>
      <c r="G1" s="226"/>
      <c r="H1" s="226"/>
      <c r="I1" s="226"/>
      <c r="J1" s="226"/>
      <c r="K1" s="227"/>
      <c r="L1" s="227"/>
      <c r="M1" s="227"/>
      <c r="N1" s="227"/>
      <c r="O1" s="227"/>
      <c r="P1" s="227"/>
      <c r="Q1" s="227"/>
      <c r="R1" s="227"/>
      <c r="S1" s="227"/>
      <c r="T1" s="227"/>
    </row>
    <row r="3" spans="1:20" ht="42.75"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ht="409.5">
      <c r="A6" s="43">
        <v>1</v>
      </c>
      <c r="B6" s="149" t="s">
        <v>430</v>
      </c>
      <c r="C6" s="149" t="s">
        <v>438</v>
      </c>
      <c r="D6" s="149" t="s">
        <v>65</v>
      </c>
      <c r="E6" s="91" t="s">
        <v>646</v>
      </c>
      <c r="F6" s="149" t="s">
        <v>66</v>
      </c>
      <c r="G6" s="91" t="s">
        <v>431</v>
      </c>
      <c r="H6" s="149" t="s">
        <v>432</v>
      </c>
      <c r="I6" s="149" t="s">
        <v>433</v>
      </c>
      <c r="J6" s="149" t="s">
        <v>434</v>
      </c>
      <c r="K6" s="46" t="s">
        <v>435</v>
      </c>
      <c r="L6" s="149" t="s">
        <v>436</v>
      </c>
      <c r="M6" s="149" t="s">
        <v>87</v>
      </c>
      <c r="N6" s="149"/>
      <c r="O6" s="47">
        <v>150000</v>
      </c>
      <c r="P6" s="47">
        <v>0</v>
      </c>
      <c r="Q6" s="47">
        <v>150000</v>
      </c>
      <c r="R6" s="47">
        <v>0</v>
      </c>
      <c r="S6" s="149" t="s">
        <v>53</v>
      </c>
    </row>
    <row r="7" spans="1:20" ht="409.5">
      <c r="A7" s="43">
        <v>2</v>
      </c>
      <c r="B7" s="149" t="s">
        <v>437</v>
      </c>
      <c r="C7" s="149" t="s">
        <v>438</v>
      </c>
      <c r="D7" s="149" t="s">
        <v>212</v>
      </c>
      <c r="E7" s="149" t="s">
        <v>439</v>
      </c>
      <c r="F7" s="149" t="s">
        <v>440</v>
      </c>
      <c r="G7" s="91" t="s">
        <v>441</v>
      </c>
      <c r="H7" s="149" t="s">
        <v>442</v>
      </c>
      <c r="I7" s="149" t="s">
        <v>443</v>
      </c>
      <c r="J7" s="149" t="s">
        <v>444</v>
      </c>
      <c r="K7" s="46" t="s">
        <v>445</v>
      </c>
      <c r="L7" s="149" t="s">
        <v>446</v>
      </c>
      <c r="M7" s="149" t="s">
        <v>87</v>
      </c>
      <c r="N7" s="149"/>
      <c r="O7" s="47">
        <v>15226.25</v>
      </c>
      <c r="P7" s="47">
        <v>0</v>
      </c>
      <c r="Q7" s="47">
        <v>0</v>
      </c>
      <c r="R7" s="47">
        <v>0</v>
      </c>
      <c r="S7" s="149" t="s">
        <v>53</v>
      </c>
    </row>
    <row r="8" spans="1:20" ht="409.5">
      <c r="A8" s="43">
        <v>3</v>
      </c>
      <c r="B8" s="149" t="s">
        <v>447</v>
      </c>
      <c r="C8" s="149" t="s">
        <v>438</v>
      </c>
      <c r="D8" s="149" t="s">
        <v>448</v>
      </c>
      <c r="E8" s="149" t="s">
        <v>439</v>
      </c>
      <c r="F8" s="149" t="s">
        <v>440</v>
      </c>
      <c r="G8" s="91" t="s">
        <v>449</v>
      </c>
      <c r="H8" s="149" t="s">
        <v>442</v>
      </c>
      <c r="I8" s="149" t="s">
        <v>188</v>
      </c>
      <c r="J8" s="149" t="s">
        <v>450</v>
      </c>
      <c r="K8" s="149" t="s">
        <v>451</v>
      </c>
      <c r="L8" s="149" t="s">
        <v>452</v>
      </c>
      <c r="M8" s="149" t="s">
        <v>87</v>
      </c>
      <c r="N8" s="149"/>
      <c r="O8" s="92">
        <v>1686.6</v>
      </c>
      <c r="P8" s="92">
        <v>0</v>
      </c>
      <c r="Q8" s="92">
        <v>0</v>
      </c>
      <c r="R8" s="92">
        <v>0</v>
      </c>
      <c r="S8" s="149" t="s">
        <v>53</v>
      </c>
    </row>
    <row r="9" spans="1:20">
      <c r="A9" s="66"/>
      <c r="B9" s="66"/>
      <c r="C9" s="66"/>
      <c r="D9" s="66"/>
      <c r="E9" s="66"/>
      <c r="F9" s="66"/>
      <c r="G9" s="66"/>
      <c r="H9" s="66"/>
      <c r="I9" s="66"/>
      <c r="J9" s="66"/>
      <c r="K9" s="66"/>
      <c r="L9" s="66"/>
      <c r="M9" s="66"/>
      <c r="N9" s="66"/>
      <c r="O9" s="66"/>
      <c r="P9" s="66"/>
      <c r="Q9" s="66"/>
      <c r="R9" s="66"/>
      <c r="S9" s="66"/>
    </row>
    <row r="10" spans="1:20" ht="15.75">
      <c r="E10" s="98"/>
      <c r="K10" s="57"/>
      <c r="M10" s="57"/>
      <c r="N10" s="57"/>
      <c r="O10" s="57"/>
      <c r="P10" s="99"/>
      <c r="Q10" s="100" t="s">
        <v>36</v>
      </c>
      <c r="R10" s="100" t="s">
        <v>37</v>
      </c>
    </row>
    <row r="11" spans="1:20">
      <c r="E11" s="98"/>
      <c r="K11" s="57"/>
      <c r="M11" s="57"/>
      <c r="N11" s="57"/>
      <c r="O11" s="57"/>
      <c r="P11" s="101" t="s">
        <v>38</v>
      </c>
      <c r="Q11" s="73">
        <v>3</v>
      </c>
      <c r="R11" s="102">
        <f>Q6+Q7+Q8</f>
        <v>150000</v>
      </c>
    </row>
    <row r="12" spans="1:20">
      <c r="K12" s="57"/>
      <c r="M12" s="57"/>
      <c r="N12" s="57"/>
      <c r="O12" s="57"/>
      <c r="P12" s="57"/>
    </row>
    <row r="13" spans="1:20">
      <c r="K13" s="57"/>
      <c r="M13" s="57"/>
      <c r="N13" s="57"/>
      <c r="O13" s="57"/>
      <c r="P13" s="57"/>
    </row>
    <row r="14" spans="1:20">
      <c r="K14" s="57"/>
      <c r="M14" s="57"/>
      <c r="N14" s="57"/>
      <c r="O14" s="57"/>
      <c r="P14" s="57"/>
    </row>
    <row r="15" spans="1:20">
      <c r="E15" s="98"/>
      <c r="K15" s="57"/>
      <c r="M15" s="57"/>
      <c r="N15" s="57"/>
      <c r="O15" s="57"/>
      <c r="P15" s="57"/>
    </row>
    <row r="16" spans="1:20">
      <c r="K16" s="57"/>
      <c r="M16" s="57"/>
      <c r="N16" s="57"/>
      <c r="O16" s="57"/>
      <c r="P16" s="57"/>
    </row>
    <row r="17" spans="5:16">
      <c r="E17" s="98"/>
      <c r="K17" s="57"/>
      <c r="M17" s="57"/>
      <c r="N17" s="57"/>
      <c r="O17" s="57"/>
      <c r="P17" s="57"/>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2"/>
  <sheetViews>
    <sheetView topLeftCell="A7" zoomScale="60" zoomScaleNormal="60" workbookViewId="0">
      <selection activeCell="C8" sqref="C8"/>
    </sheetView>
  </sheetViews>
  <sheetFormatPr defaultColWidth="9.140625" defaultRowHeight="15"/>
  <cols>
    <col min="1" max="1" width="5" style="93" customWidth="1"/>
    <col min="2" max="2" width="19.7109375" style="93" customWidth="1"/>
    <col min="3" max="3" width="43.140625" style="93" customWidth="1"/>
    <col min="4" max="4" width="28.42578125" style="93" customWidth="1"/>
    <col min="5" max="5" width="36.42578125" style="93" customWidth="1"/>
    <col min="6" max="7" width="22.140625" style="93" customWidth="1"/>
    <col min="8" max="8" width="49.85546875" style="93" customWidth="1"/>
    <col min="9" max="9" width="17.85546875" style="93" customWidth="1"/>
    <col min="10" max="10" width="23.28515625" style="93" customWidth="1"/>
    <col min="11" max="11" width="15.140625" style="93" customWidth="1"/>
    <col min="12" max="12" width="26.7109375" style="93" customWidth="1"/>
    <col min="13" max="13" width="12.7109375" style="93" customWidth="1"/>
    <col min="14" max="14" width="11.140625" style="93" customWidth="1"/>
    <col min="15" max="15" width="12.7109375" style="93" customWidth="1"/>
    <col min="16" max="16" width="11.42578125" style="93" customWidth="1"/>
    <col min="17" max="17" width="12.85546875" style="93" customWidth="1"/>
    <col min="18" max="18" width="10.42578125" style="93" customWidth="1"/>
    <col min="19" max="19" width="15.5703125" style="93" customWidth="1"/>
    <col min="20" max="16384" width="9.140625" style="93"/>
  </cols>
  <sheetData>
    <row r="1" spans="1:20" ht="15.75">
      <c r="A1" s="255" t="s">
        <v>990</v>
      </c>
      <c r="B1" s="255"/>
      <c r="C1" s="255"/>
      <c r="D1" s="255"/>
      <c r="E1" s="255"/>
      <c r="F1" s="255"/>
      <c r="G1" s="255"/>
      <c r="H1" s="255"/>
      <c r="I1" s="255"/>
      <c r="J1" s="255"/>
      <c r="K1" s="256"/>
      <c r="L1" s="256"/>
      <c r="M1" s="256"/>
      <c r="N1" s="256"/>
      <c r="O1" s="256"/>
      <c r="P1" s="256"/>
      <c r="Q1" s="256"/>
      <c r="R1" s="256"/>
      <c r="S1" s="256"/>
      <c r="T1" s="256"/>
    </row>
    <row r="3" spans="1:20" ht="42.75" customHeight="1">
      <c r="A3" s="206" t="s">
        <v>0</v>
      </c>
      <c r="B3" s="206" t="s">
        <v>1</v>
      </c>
      <c r="C3" s="206" t="s">
        <v>2</v>
      </c>
      <c r="D3" s="206" t="s">
        <v>3</v>
      </c>
      <c r="E3" s="206" t="s">
        <v>4</v>
      </c>
      <c r="F3" s="206" t="s">
        <v>5</v>
      </c>
      <c r="G3" s="206" t="s">
        <v>6</v>
      </c>
      <c r="H3" s="206" t="s">
        <v>7</v>
      </c>
      <c r="I3" s="206" t="s">
        <v>8</v>
      </c>
      <c r="J3" s="206" t="s">
        <v>9</v>
      </c>
      <c r="K3" s="206"/>
      <c r="L3" s="206" t="s">
        <v>10</v>
      </c>
      <c r="M3" s="206" t="s">
        <v>11</v>
      </c>
      <c r="N3" s="206"/>
      <c r="O3" s="206" t="s">
        <v>12</v>
      </c>
      <c r="P3" s="206"/>
      <c r="Q3" s="206" t="s">
        <v>13</v>
      </c>
      <c r="R3" s="206"/>
      <c r="S3" s="207" t="s">
        <v>14</v>
      </c>
    </row>
    <row r="4" spans="1:20">
      <c r="A4" s="206"/>
      <c r="B4" s="206"/>
      <c r="C4" s="206"/>
      <c r="D4" s="206"/>
      <c r="E4" s="206"/>
      <c r="F4" s="206"/>
      <c r="G4" s="206"/>
      <c r="H4" s="206"/>
      <c r="I4" s="206"/>
      <c r="J4" s="151" t="s">
        <v>15</v>
      </c>
      <c r="K4" s="132" t="s">
        <v>16</v>
      </c>
      <c r="L4" s="206"/>
      <c r="M4" s="151">
        <v>2020</v>
      </c>
      <c r="N4" s="151">
        <v>2021</v>
      </c>
      <c r="O4" s="151">
        <v>2020</v>
      </c>
      <c r="P4" s="151">
        <v>2021</v>
      </c>
      <c r="Q4" s="151">
        <v>2020</v>
      </c>
      <c r="R4" s="151">
        <v>2021</v>
      </c>
      <c r="S4" s="207"/>
    </row>
    <row r="5" spans="1:20">
      <c r="A5" s="151" t="s">
        <v>17</v>
      </c>
      <c r="B5" s="151" t="s">
        <v>18</v>
      </c>
      <c r="C5" s="151" t="s">
        <v>19</v>
      </c>
      <c r="D5" s="151" t="s">
        <v>20</v>
      </c>
      <c r="E5" s="151" t="s">
        <v>21</v>
      </c>
      <c r="F5" s="151" t="s">
        <v>22</v>
      </c>
      <c r="G5" s="151"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ht="300">
      <c r="A6" s="150">
        <v>1</v>
      </c>
      <c r="B6" s="150" t="s">
        <v>63</v>
      </c>
      <c r="C6" s="150" t="s">
        <v>799</v>
      </c>
      <c r="D6" s="150" t="s">
        <v>453</v>
      </c>
      <c r="E6" s="150" t="s">
        <v>957</v>
      </c>
      <c r="F6" s="150" t="s">
        <v>66</v>
      </c>
      <c r="G6" s="150" t="s">
        <v>454</v>
      </c>
      <c r="H6" s="150" t="s">
        <v>455</v>
      </c>
      <c r="I6" s="150" t="s">
        <v>188</v>
      </c>
      <c r="J6" s="150" t="s">
        <v>800</v>
      </c>
      <c r="K6" s="5" t="s">
        <v>801</v>
      </c>
      <c r="L6" s="150" t="s">
        <v>456</v>
      </c>
      <c r="M6" s="150" t="s">
        <v>87</v>
      </c>
      <c r="N6" s="150" t="s">
        <v>71</v>
      </c>
      <c r="O6" s="6">
        <v>0</v>
      </c>
      <c r="P6" s="6">
        <v>0</v>
      </c>
      <c r="Q6" s="6">
        <v>0</v>
      </c>
      <c r="R6" s="6">
        <v>0</v>
      </c>
      <c r="S6" s="150" t="s">
        <v>54</v>
      </c>
    </row>
    <row r="7" spans="1:20" ht="276">
      <c r="A7" s="150">
        <v>2</v>
      </c>
      <c r="B7" s="150" t="s">
        <v>63</v>
      </c>
      <c r="C7" s="150" t="s">
        <v>803</v>
      </c>
      <c r="D7" s="150" t="s">
        <v>457</v>
      </c>
      <c r="E7" s="150" t="s">
        <v>802</v>
      </c>
      <c r="F7" s="150" t="s">
        <v>66</v>
      </c>
      <c r="G7" s="150" t="s">
        <v>458</v>
      </c>
      <c r="H7" s="150" t="s">
        <v>459</v>
      </c>
      <c r="I7" s="150" t="s">
        <v>460</v>
      </c>
      <c r="J7" s="150" t="s">
        <v>461</v>
      </c>
      <c r="K7" s="5" t="s">
        <v>804</v>
      </c>
      <c r="L7" s="150" t="s">
        <v>462</v>
      </c>
      <c r="M7" s="150" t="s">
        <v>87</v>
      </c>
      <c r="N7" s="150"/>
      <c r="O7" s="6">
        <v>23985</v>
      </c>
      <c r="P7" s="6">
        <v>0</v>
      </c>
      <c r="Q7" s="6">
        <v>23985</v>
      </c>
      <c r="R7" s="6">
        <v>0</v>
      </c>
      <c r="S7" s="150" t="s">
        <v>54</v>
      </c>
    </row>
    <row r="8" spans="1:20" ht="300">
      <c r="A8" s="150">
        <v>3</v>
      </c>
      <c r="B8" s="150" t="s">
        <v>63</v>
      </c>
      <c r="C8" s="150" t="s">
        <v>806</v>
      </c>
      <c r="D8" s="150" t="s">
        <v>65</v>
      </c>
      <c r="E8" s="150" t="s">
        <v>805</v>
      </c>
      <c r="F8" s="150" t="s">
        <v>66</v>
      </c>
      <c r="G8" s="150" t="s">
        <v>463</v>
      </c>
      <c r="H8" s="150" t="s">
        <v>464</v>
      </c>
      <c r="I8" s="150" t="s">
        <v>465</v>
      </c>
      <c r="J8" s="150" t="s">
        <v>807</v>
      </c>
      <c r="K8" s="5" t="s">
        <v>808</v>
      </c>
      <c r="L8" s="133" t="s">
        <v>466</v>
      </c>
      <c r="M8" s="150" t="s">
        <v>467</v>
      </c>
      <c r="N8" s="150"/>
      <c r="O8" s="6">
        <v>61095</v>
      </c>
      <c r="P8" s="6">
        <v>0</v>
      </c>
      <c r="Q8" s="6">
        <v>61095</v>
      </c>
      <c r="R8" s="6">
        <v>0</v>
      </c>
      <c r="S8" s="150" t="s">
        <v>54</v>
      </c>
    </row>
    <row r="9" spans="1:20" ht="192">
      <c r="A9" s="150">
        <v>4</v>
      </c>
      <c r="B9" s="150" t="s">
        <v>63</v>
      </c>
      <c r="C9" s="150" t="s">
        <v>810</v>
      </c>
      <c r="D9" s="150" t="s">
        <v>468</v>
      </c>
      <c r="E9" s="150" t="s">
        <v>809</v>
      </c>
      <c r="F9" s="150" t="s">
        <v>66</v>
      </c>
      <c r="G9" s="150" t="s">
        <v>469</v>
      </c>
      <c r="H9" s="150" t="s">
        <v>470</v>
      </c>
      <c r="I9" s="150" t="s">
        <v>280</v>
      </c>
      <c r="J9" s="150" t="s">
        <v>811</v>
      </c>
      <c r="K9" s="150" t="s">
        <v>812</v>
      </c>
      <c r="L9" s="150" t="s">
        <v>471</v>
      </c>
      <c r="M9" s="150" t="s">
        <v>472</v>
      </c>
      <c r="N9" s="150"/>
      <c r="O9" s="6">
        <v>4920</v>
      </c>
      <c r="P9" s="6">
        <v>0</v>
      </c>
      <c r="Q9" s="6">
        <v>4920</v>
      </c>
      <c r="R9" s="6">
        <v>0</v>
      </c>
      <c r="S9" s="150" t="s">
        <v>54</v>
      </c>
    </row>
    <row r="11" spans="1:20" ht="15.75">
      <c r="Q11" s="99"/>
      <c r="R11" s="100" t="s">
        <v>36</v>
      </c>
      <c r="S11" s="100" t="s">
        <v>37</v>
      </c>
    </row>
    <row r="12" spans="1:20">
      <c r="Q12" s="101" t="s">
        <v>38</v>
      </c>
      <c r="R12" s="73">
        <v>4</v>
      </c>
      <c r="S12" s="102">
        <f>Q6+Q7+Q8+Q9</f>
        <v>90000</v>
      </c>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6"/>
  <sheetViews>
    <sheetView topLeftCell="A11" zoomScale="60" zoomScaleNormal="60" workbookViewId="0">
      <selection activeCell="F23" sqref="F23"/>
    </sheetView>
  </sheetViews>
  <sheetFormatPr defaultRowHeight="15"/>
  <cols>
    <col min="1" max="1" width="7.28515625" style="178" customWidth="1"/>
    <col min="2" max="2" width="19.42578125" style="178" bestFit="1" customWidth="1"/>
    <col min="3" max="3" width="52.28515625" style="178" customWidth="1"/>
    <col min="4" max="4" width="20.28515625" style="178" bestFit="1" customWidth="1"/>
    <col min="5" max="5" width="32.140625" style="178" customWidth="1"/>
    <col min="6" max="6" width="22.140625" style="178" customWidth="1"/>
    <col min="7" max="7" width="17" style="178" customWidth="1"/>
    <col min="8" max="8" width="49.85546875" style="178" customWidth="1"/>
    <col min="9" max="9" width="23.5703125" style="178" customWidth="1"/>
    <col min="10" max="10" width="23.28515625" style="178" customWidth="1"/>
    <col min="11" max="11" width="22" style="181" customWidth="1"/>
    <col min="12" max="12" width="26.7109375" style="178" customWidth="1"/>
    <col min="13" max="13" width="16.7109375" style="181" customWidth="1"/>
    <col min="14" max="14" width="15.5703125" style="181" customWidth="1"/>
    <col min="15" max="15" width="13.28515625" style="181" customWidth="1"/>
    <col min="16" max="16" width="17" style="181" customWidth="1"/>
    <col min="17" max="17" width="17.140625" style="178" customWidth="1"/>
    <col min="18" max="18" width="18" style="178" customWidth="1"/>
    <col min="19" max="19" width="15.5703125" style="178" customWidth="1"/>
    <col min="20" max="16384" width="9.140625" style="178"/>
  </cols>
  <sheetData>
    <row r="1" spans="1:20" ht="15.75">
      <c r="A1" s="226" t="s">
        <v>991</v>
      </c>
      <c r="B1" s="226"/>
      <c r="C1" s="226"/>
      <c r="D1" s="226"/>
      <c r="E1" s="226"/>
      <c r="F1" s="226"/>
      <c r="G1" s="226"/>
      <c r="H1" s="226"/>
      <c r="I1" s="226"/>
      <c r="J1" s="226"/>
      <c r="K1" s="228"/>
      <c r="L1" s="228"/>
      <c r="M1" s="228"/>
      <c r="N1" s="228"/>
      <c r="O1" s="228"/>
      <c r="P1" s="228"/>
      <c r="Q1" s="228"/>
      <c r="R1" s="228"/>
      <c r="S1" s="228"/>
      <c r="T1" s="228"/>
    </row>
    <row r="3" spans="1:20" ht="42.75"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ht="15.75" thickBot="1">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57" customFormat="1" ht="264">
      <c r="A6" s="43">
        <v>1</v>
      </c>
      <c r="B6" s="149" t="s">
        <v>116</v>
      </c>
      <c r="C6" s="138" t="s">
        <v>473</v>
      </c>
      <c r="D6" s="138" t="s">
        <v>453</v>
      </c>
      <c r="E6" s="138" t="s">
        <v>474</v>
      </c>
      <c r="F6" s="139" t="s">
        <v>253</v>
      </c>
      <c r="G6" s="149" t="s">
        <v>733</v>
      </c>
      <c r="H6" s="149" t="s">
        <v>475</v>
      </c>
      <c r="I6" s="149" t="s">
        <v>734</v>
      </c>
      <c r="J6" s="149" t="s">
        <v>813</v>
      </c>
      <c r="K6" s="46" t="s">
        <v>636</v>
      </c>
      <c r="L6" s="149" t="s">
        <v>476</v>
      </c>
      <c r="M6" s="149" t="s">
        <v>477</v>
      </c>
      <c r="N6" s="149"/>
      <c r="O6" s="47">
        <v>71000</v>
      </c>
      <c r="P6" s="47">
        <v>0</v>
      </c>
      <c r="Q6" s="47">
        <v>23000</v>
      </c>
      <c r="R6" s="47">
        <v>0</v>
      </c>
      <c r="S6" s="149" t="s">
        <v>55</v>
      </c>
    </row>
    <row r="7" spans="1:20" s="57" customFormat="1" ht="264">
      <c r="A7" s="43">
        <v>2</v>
      </c>
      <c r="B7" s="149" t="s">
        <v>116</v>
      </c>
      <c r="C7" s="149" t="s">
        <v>815</v>
      </c>
      <c r="D7" s="149" t="s">
        <v>457</v>
      </c>
      <c r="E7" s="149" t="s">
        <v>814</v>
      </c>
      <c r="F7" s="149" t="s">
        <v>196</v>
      </c>
      <c r="G7" s="149" t="s">
        <v>478</v>
      </c>
      <c r="H7" s="149" t="s">
        <v>479</v>
      </c>
      <c r="I7" s="149" t="s">
        <v>480</v>
      </c>
      <c r="J7" s="149" t="s">
        <v>481</v>
      </c>
      <c r="K7" s="46" t="s">
        <v>482</v>
      </c>
      <c r="L7" s="149" t="s">
        <v>483</v>
      </c>
      <c r="M7" s="149" t="s">
        <v>484</v>
      </c>
      <c r="N7" s="149"/>
      <c r="O7" s="47">
        <v>0</v>
      </c>
      <c r="P7" s="47">
        <v>0</v>
      </c>
      <c r="Q7" s="47">
        <v>0</v>
      </c>
      <c r="R7" s="47">
        <v>0</v>
      </c>
      <c r="S7" s="149" t="s">
        <v>55</v>
      </c>
    </row>
    <row r="8" spans="1:20" s="57" customFormat="1" ht="252">
      <c r="A8" s="43">
        <v>3</v>
      </c>
      <c r="B8" s="149" t="s">
        <v>116</v>
      </c>
      <c r="C8" s="149" t="s">
        <v>815</v>
      </c>
      <c r="D8" s="149" t="s">
        <v>485</v>
      </c>
      <c r="E8" s="149" t="s">
        <v>816</v>
      </c>
      <c r="F8" s="149" t="s">
        <v>196</v>
      </c>
      <c r="G8" s="149" t="s">
        <v>486</v>
      </c>
      <c r="H8" s="149" t="s">
        <v>487</v>
      </c>
      <c r="I8" s="149" t="s">
        <v>488</v>
      </c>
      <c r="J8" s="149" t="s">
        <v>489</v>
      </c>
      <c r="K8" s="46" t="s">
        <v>490</v>
      </c>
      <c r="L8" s="149" t="s">
        <v>491</v>
      </c>
      <c r="M8" s="149" t="s">
        <v>492</v>
      </c>
      <c r="N8" s="149"/>
      <c r="O8" s="47">
        <v>40000</v>
      </c>
      <c r="P8" s="47">
        <v>0</v>
      </c>
      <c r="Q8" s="47">
        <v>40000</v>
      </c>
      <c r="R8" s="47">
        <v>0</v>
      </c>
      <c r="S8" s="149" t="s">
        <v>55</v>
      </c>
    </row>
    <row r="9" spans="1:20" s="57" customFormat="1" ht="252">
      <c r="A9" s="149">
        <v>4</v>
      </c>
      <c r="B9" s="149" t="s">
        <v>116</v>
      </c>
      <c r="C9" s="149" t="s">
        <v>815</v>
      </c>
      <c r="D9" s="149" t="s">
        <v>485</v>
      </c>
      <c r="E9" s="149" t="s">
        <v>493</v>
      </c>
      <c r="F9" s="149" t="s">
        <v>494</v>
      </c>
      <c r="G9" s="149" t="s">
        <v>495</v>
      </c>
      <c r="H9" s="149" t="s">
        <v>496</v>
      </c>
      <c r="I9" s="149" t="s">
        <v>497</v>
      </c>
      <c r="J9" s="149" t="s">
        <v>498</v>
      </c>
      <c r="K9" s="46" t="s">
        <v>499</v>
      </c>
      <c r="L9" s="149" t="s">
        <v>500</v>
      </c>
      <c r="M9" s="149" t="s">
        <v>735</v>
      </c>
      <c r="N9" s="149"/>
      <c r="O9" s="47">
        <v>10000</v>
      </c>
      <c r="P9" s="47"/>
      <c r="Q9" s="47">
        <v>10000</v>
      </c>
      <c r="R9" s="47"/>
      <c r="S9" s="149" t="s">
        <v>55</v>
      </c>
    </row>
    <row r="10" spans="1:20" ht="264">
      <c r="A10" s="134">
        <v>5</v>
      </c>
      <c r="B10" s="149" t="s">
        <v>116</v>
      </c>
      <c r="C10" s="149" t="s">
        <v>815</v>
      </c>
      <c r="D10" s="149" t="s">
        <v>457</v>
      </c>
      <c r="E10" s="149" t="s">
        <v>501</v>
      </c>
      <c r="F10" s="149" t="s">
        <v>253</v>
      </c>
      <c r="G10" s="149" t="s">
        <v>502</v>
      </c>
      <c r="H10" s="149" t="s">
        <v>503</v>
      </c>
      <c r="I10" s="149" t="s">
        <v>504</v>
      </c>
      <c r="J10" s="149" t="s">
        <v>505</v>
      </c>
      <c r="K10" s="46" t="s">
        <v>506</v>
      </c>
      <c r="L10" s="149" t="s">
        <v>466</v>
      </c>
      <c r="M10" s="149" t="s">
        <v>477</v>
      </c>
      <c r="N10" s="149"/>
      <c r="O10" s="47">
        <v>10000</v>
      </c>
      <c r="P10" s="47">
        <v>0</v>
      </c>
      <c r="Q10" s="47">
        <v>10000</v>
      </c>
      <c r="R10" s="47">
        <v>0</v>
      </c>
      <c r="S10" s="149" t="s">
        <v>55</v>
      </c>
    </row>
    <row r="11" spans="1:20" s="94" customFormat="1" ht="294.75" customHeight="1">
      <c r="A11" s="37">
        <v>6</v>
      </c>
      <c r="B11" s="37" t="s">
        <v>116</v>
      </c>
      <c r="C11" s="149" t="s">
        <v>815</v>
      </c>
      <c r="D11" s="37" t="s">
        <v>457</v>
      </c>
      <c r="E11" s="37" t="s">
        <v>817</v>
      </c>
      <c r="F11" s="37" t="s">
        <v>196</v>
      </c>
      <c r="G11" s="37" t="s">
        <v>507</v>
      </c>
      <c r="H11" s="37" t="s">
        <v>508</v>
      </c>
      <c r="I11" s="37" t="s">
        <v>736</v>
      </c>
      <c r="J11" s="37" t="s">
        <v>737</v>
      </c>
      <c r="K11" s="37" t="s">
        <v>738</v>
      </c>
      <c r="L11" s="37" t="s">
        <v>509</v>
      </c>
      <c r="M11" s="37" t="s">
        <v>477</v>
      </c>
      <c r="N11" s="37"/>
      <c r="O11" s="47">
        <v>15000</v>
      </c>
      <c r="P11" s="47">
        <v>0</v>
      </c>
      <c r="Q11" s="47">
        <v>15000</v>
      </c>
      <c r="R11" s="47">
        <v>0</v>
      </c>
      <c r="S11" s="37" t="s">
        <v>55</v>
      </c>
    </row>
    <row r="12" spans="1:20" s="195" customFormat="1" ht="267" customHeight="1">
      <c r="A12" s="37">
        <v>7</v>
      </c>
      <c r="B12" s="37" t="s">
        <v>116</v>
      </c>
      <c r="C12" s="149" t="s">
        <v>815</v>
      </c>
      <c r="D12" s="37" t="s">
        <v>457</v>
      </c>
      <c r="E12" s="37" t="s">
        <v>510</v>
      </c>
      <c r="F12" s="37" t="s">
        <v>196</v>
      </c>
      <c r="G12" s="37" t="s">
        <v>511</v>
      </c>
      <c r="H12" s="37" t="s">
        <v>512</v>
      </c>
      <c r="I12" s="37" t="s">
        <v>513</v>
      </c>
      <c r="J12" s="37" t="s">
        <v>818</v>
      </c>
      <c r="K12" s="37" t="s">
        <v>739</v>
      </c>
      <c r="L12" s="37" t="s">
        <v>509</v>
      </c>
      <c r="M12" s="37" t="s">
        <v>492</v>
      </c>
      <c r="N12" s="37"/>
      <c r="O12" s="47">
        <v>12000</v>
      </c>
      <c r="P12" s="47">
        <v>0</v>
      </c>
      <c r="Q12" s="47">
        <v>12000</v>
      </c>
      <c r="R12" s="47">
        <v>0</v>
      </c>
      <c r="S12" s="37" t="s">
        <v>55</v>
      </c>
    </row>
    <row r="13" spans="1:20">
      <c r="A13" s="264"/>
      <c r="B13" s="264"/>
      <c r="C13" s="264"/>
      <c r="D13" s="264"/>
      <c r="E13" s="264"/>
      <c r="F13" s="264"/>
      <c r="G13" s="264"/>
      <c r="H13" s="264"/>
      <c r="I13" s="264"/>
      <c r="J13" s="264"/>
      <c r="K13" s="264"/>
      <c r="L13" s="264"/>
      <c r="M13" s="264"/>
      <c r="N13" s="264"/>
      <c r="O13" s="264"/>
      <c r="P13" s="153"/>
      <c r="Q13" s="153"/>
      <c r="R13" s="153"/>
      <c r="S13" s="264"/>
    </row>
    <row r="14" spans="1:20" ht="15.75">
      <c r="A14" s="265"/>
      <c r="B14" s="265"/>
      <c r="C14" s="265"/>
      <c r="D14" s="265"/>
      <c r="E14" s="265"/>
      <c r="F14" s="265"/>
      <c r="G14" s="265"/>
      <c r="H14" s="265"/>
      <c r="I14" s="265"/>
      <c r="J14" s="265"/>
      <c r="K14" s="265"/>
      <c r="L14" s="265"/>
      <c r="M14" s="265"/>
      <c r="N14" s="265"/>
      <c r="O14" s="265"/>
      <c r="P14" s="99"/>
      <c r="Q14" s="140" t="s">
        <v>36</v>
      </c>
      <c r="R14" s="140" t="s">
        <v>37</v>
      </c>
      <c r="S14" s="265"/>
    </row>
    <row r="15" spans="1:20">
      <c r="A15" s="265"/>
      <c r="B15" s="265"/>
      <c r="C15" s="265"/>
      <c r="D15" s="265"/>
      <c r="E15" s="265"/>
      <c r="F15" s="265"/>
      <c r="G15" s="265"/>
      <c r="H15" s="265"/>
      <c r="I15" s="265"/>
      <c r="J15" s="265"/>
      <c r="K15" s="265"/>
      <c r="L15" s="265"/>
      <c r="M15" s="265"/>
      <c r="N15" s="265"/>
      <c r="O15" s="265"/>
      <c r="P15" s="101" t="s">
        <v>38</v>
      </c>
      <c r="Q15" s="134">
        <v>7</v>
      </c>
      <c r="R15" s="135">
        <f>Q6+Q7+Q8+Q9+Q10+Q11+Q12</f>
        <v>110000</v>
      </c>
      <c r="S15" s="265"/>
    </row>
    <row r="16" spans="1:20">
      <c r="A16" s="266"/>
      <c r="B16" s="266"/>
      <c r="C16" s="266"/>
      <c r="D16" s="266"/>
      <c r="E16" s="266"/>
      <c r="F16" s="266"/>
      <c r="G16" s="266"/>
      <c r="H16" s="266"/>
      <c r="I16" s="266"/>
      <c r="J16" s="266"/>
      <c r="K16" s="267"/>
      <c r="L16" s="266"/>
      <c r="M16" s="267"/>
      <c r="N16" s="267"/>
      <c r="O16" s="267"/>
      <c r="S16" s="266"/>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4"/>
  <sheetViews>
    <sheetView zoomScale="80" zoomScaleNormal="80" workbookViewId="0">
      <pane ySplit="3" topLeftCell="A4" activePane="bottomLeft" state="frozen"/>
      <selection activeCell="A3" sqref="A3"/>
      <selection pane="bottomLeft" activeCell="D19" sqref="D19"/>
    </sheetView>
  </sheetViews>
  <sheetFormatPr defaultRowHeight="15"/>
  <cols>
    <col min="1" max="1" width="9.28515625" style="178" bestFit="1" customWidth="1"/>
    <col min="2" max="2" width="14.85546875" style="178" customWidth="1"/>
    <col min="3" max="3" width="38.85546875" style="178" customWidth="1"/>
    <col min="4" max="4" width="14.7109375" style="178" customWidth="1"/>
    <col min="5" max="5" width="30" style="178" customWidth="1"/>
    <col min="6" max="6" width="17.28515625" style="178" customWidth="1"/>
    <col min="7" max="7" width="23" style="178" customWidth="1"/>
    <col min="8" max="8" width="25.85546875" style="178" customWidth="1"/>
    <col min="9" max="9" width="15.140625" style="178" customWidth="1"/>
    <col min="10" max="10" width="16.28515625" style="178" customWidth="1"/>
    <col min="11" max="11" width="9.140625" style="178"/>
    <col min="12" max="12" width="20.85546875" style="178" customWidth="1"/>
    <col min="13" max="13" width="9.28515625" style="178" bestFit="1" customWidth="1"/>
    <col min="14" max="14" width="7.7109375" style="178" customWidth="1"/>
    <col min="15" max="17" width="9.28515625" style="178" bestFit="1" customWidth="1"/>
    <col min="18" max="18" width="13.140625" style="178" bestFit="1" customWidth="1"/>
    <col min="19" max="19" width="13.85546875" style="178" customWidth="1"/>
    <col min="20" max="16384" width="9.140625" style="178"/>
  </cols>
  <sheetData>
    <row r="1" spans="1:20" ht="15.75">
      <c r="A1" s="226" t="s">
        <v>992</v>
      </c>
      <c r="B1" s="226"/>
      <c r="C1" s="226"/>
      <c r="D1" s="226"/>
      <c r="E1" s="226"/>
      <c r="F1" s="226"/>
      <c r="G1" s="226"/>
      <c r="H1" s="226"/>
      <c r="I1" s="226"/>
      <c r="J1" s="226"/>
      <c r="K1" s="228"/>
      <c r="L1" s="228"/>
      <c r="M1" s="228"/>
      <c r="N1" s="228"/>
      <c r="O1" s="228"/>
      <c r="P1" s="228"/>
      <c r="Q1" s="228"/>
      <c r="R1" s="228"/>
      <c r="S1" s="228"/>
      <c r="T1" s="228"/>
    </row>
    <row r="2" spans="1:20">
      <c r="K2" s="181"/>
      <c r="M2" s="181"/>
      <c r="N2" s="181"/>
      <c r="O2" s="181"/>
      <c r="P2" s="181"/>
    </row>
    <row r="3" spans="1:20" ht="69"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ht="24">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8" customFormat="1" ht="408">
      <c r="A6" s="16">
        <v>1</v>
      </c>
      <c r="B6" s="150" t="s">
        <v>63</v>
      </c>
      <c r="C6" s="7" t="s">
        <v>819</v>
      </c>
      <c r="D6" s="150" t="s">
        <v>65</v>
      </c>
      <c r="E6" s="150" t="s">
        <v>560</v>
      </c>
      <c r="F6" s="150" t="s">
        <v>820</v>
      </c>
      <c r="G6" s="149" t="s">
        <v>558</v>
      </c>
      <c r="H6" s="150" t="s">
        <v>821</v>
      </c>
      <c r="I6" s="150" t="s">
        <v>188</v>
      </c>
      <c r="J6" s="150" t="s">
        <v>562</v>
      </c>
      <c r="K6" s="5" t="s">
        <v>499</v>
      </c>
      <c r="L6" s="150" t="s">
        <v>559</v>
      </c>
      <c r="M6" s="150" t="s">
        <v>87</v>
      </c>
      <c r="N6" s="150" t="s">
        <v>71</v>
      </c>
      <c r="O6" s="6">
        <v>8000</v>
      </c>
      <c r="P6" s="6">
        <v>0</v>
      </c>
      <c r="Q6" s="6">
        <v>4000</v>
      </c>
      <c r="R6" s="6">
        <v>0</v>
      </c>
      <c r="S6" s="7" t="s">
        <v>56</v>
      </c>
    </row>
    <row r="7" spans="1:20" s="8" customFormat="1" ht="408">
      <c r="A7" s="16">
        <v>2</v>
      </c>
      <c r="B7" s="150" t="s">
        <v>63</v>
      </c>
      <c r="C7" s="7" t="s">
        <v>823</v>
      </c>
      <c r="D7" s="150" t="s">
        <v>565</v>
      </c>
      <c r="E7" s="150" t="s">
        <v>822</v>
      </c>
      <c r="F7" s="150" t="s">
        <v>820</v>
      </c>
      <c r="G7" s="91" t="s">
        <v>563</v>
      </c>
      <c r="H7" s="150" t="s">
        <v>566</v>
      </c>
      <c r="I7" s="150" t="s">
        <v>564</v>
      </c>
      <c r="J7" s="150" t="s">
        <v>567</v>
      </c>
      <c r="K7" s="5" t="s">
        <v>568</v>
      </c>
      <c r="L7" s="150" t="s">
        <v>559</v>
      </c>
      <c r="M7" s="150" t="s">
        <v>87</v>
      </c>
      <c r="N7" s="150"/>
      <c r="O7" s="6">
        <v>26200</v>
      </c>
      <c r="P7" s="6">
        <v>0</v>
      </c>
      <c r="Q7" s="6">
        <v>26200</v>
      </c>
      <c r="R7" s="6">
        <v>0</v>
      </c>
      <c r="S7" s="7" t="s">
        <v>56</v>
      </c>
    </row>
    <row r="8" spans="1:20" s="8" customFormat="1" ht="300">
      <c r="A8" s="16">
        <v>3</v>
      </c>
      <c r="B8" s="150" t="s">
        <v>63</v>
      </c>
      <c r="C8" s="7" t="s">
        <v>572</v>
      </c>
      <c r="D8" s="150" t="s">
        <v>565</v>
      </c>
      <c r="E8" s="150" t="s">
        <v>824</v>
      </c>
      <c r="F8" s="150" t="s">
        <v>561</v>
      </c>
      <c r="G8" s="149" t="s">
        <v>569</v>
      </c>
      <c r="H8" s="150" t="s">
        <v>603</v>
      </c>
      <c r="I8" s="150" t="s">
        <v>570</v>
      </c>
      <c r="J8" s="150" t="s">
        <v>574</v>
      </c>
      <c r="K8" s="5" t="s">
        <v>575</v>
      </c>
      <c r="L8" s="150" t="s">
        <v>571</v>
      </c>
      <c r="M8" s="150" t="s">
        <v>87</v>
      </c>
      <c r="N8" s="150" t="s">
        <v>71</v>
      </c>
      <c r="O8" s="6">
        <v>6000</v>
      </c>
      <c r="P8" s="6">
        <v>0</v>
      </c>
      <c r="Q8" s="6">
        <v>6000</v>
      </c>
      <c r="R8" s="6">
        <v>0</v>
      </c>
      <c r="S8" s="7" t="s">
        <v>56</v>
      </c>
    </row>
    <row r="9" spans="1:20" s="8" customFormat="1" ht="24.6" customHeight="1">
      <c r="A9" s="213" t="s">
        <v>573</v>
      </c>
      <c r="B9" s="213"/>
      <c r="C9" s="213"/>
      <c r="D9" s="213"/>
      <c r="E9" s="213"/>
      <c r="F9" s="213"/>
      <c r="G9" s="213"/>
      <c r="H9" s="213"/>
      <c r="I9" s="213"/>
      <c r="J9" s="213"/>
      <c r="K9" s="213"/>
      <c r="L9" s="213"/>
      <c r="M9" s="213"/>
      <c r="N9" s="213"/>
      <c r="O9" s="213"/>
      <c r="P9" s="213"/>
      <c r="Q9" s="213"/>
      <c r="R9" s="213"/>
      <c r="S9" s="213"/>
    </row>
    <row r="10" spans="1:20" s="8" customFormat="1" ht="348">
      <c r="A10" s="16">
        <v>4</v>
      </c>
      <c r="B10" s="150" t="s">
        <v>63</v>
      </c>
      <c r="C10" s="97" t="s">
        <v>827</v>
      </c>
      <c r="D10" s="150" t="s">
        <v>565</v>
      </c>
      <c r="E10" s="150" t="s">
        <v>826</v>
      </c>
      <c r="F10" s="150" t="s">
        <v>561</v>
      </c>
      <c r="G10" s="149" t="s">
        <v>825</v>
      </c>
      <c r="H10" s="150" t="s">
        <v>594</v>
      </c>
      <c r="I10" s="150" t="s">
        <v>570</v>
      </c>
      <c r="J10" s="150" t="s">
        <v>574</v>
      </c>
      <c r="K10" s="5" t="s">
        <v>595</v>
      </c>
      <c r="L10" s="150" t="s">
        <v>576</v>
      </c>
      <c r="M10" s="150" t="s">
        <v>87</v>
      </c>
      <c r="N10" s="150" t="s">
        <v>71</v>
      </c>
      <c r="O10" s="6">
        <v>9000</v>
      </c>
      <c r="P10" s="6">
        <v>0</v>
      </c>
      <c r="Q10" s="6">
        <v>9000</v>
      </c>
      <c r="R10" s="6">
        <v>0</v>
      </c>
      <c r="S10" s="7" t="s">
        <v>56</v>
      </c>
    </row>
    <row r="11" spans="1:20" s="8" customFormat="1" ht="409.5">
      <c r="A11" s="16">
        <v>5</v>
      </c>
      <c r="B11" s="150" t="s">
        <v>63</v>
      </c>
      <c r="C11" s="7" t="s">
        <v>599</v>
      </c>
      <c r="D11" s="150" t="s">
        <v>565</v>
      </c>
      <c r="E11" s="150" t="s">
        <v>828</v>
      </c>
      <c r="F11" s="150" t="s">
        <v>561</v>
      </c>
      <c r="G11" s="149" t="s">
        <v>596</v>
      </c>
      <c r="H11" s="150" t="s">
        <v>600</v>
      </c>
      <c r="I11" s="150" t="s">
        <v>597</v>
      </c>
      <c r="J11" s="150" t="s">
        <v>601</v>
      </c>
      <c r="K11" s="5" t="s">
        <v>602</v>
      </c>
      <c r="L11" s="150" t="s">
        <v>598</v>
      </c>
      <c r="M11" s="150" t="s">
        <v>87</v>
      </c>
      <c r="N11" s="150" t="s">
        <v>71</v>
      </c>
      <c r="O11" s="6">
        <v>74800</v>
      </c>
      <c r="P11" s="6">
        <v>0</v>
      </c>
      <c r="Q11" s="6">
        <v>74800</v>
      </c>
      <c r="R11" s="6">
        <v>0</v>
      </c>
      <c r="S11" s="7" t="s">
        <v>56</v>
      </c>
    </row>
    <row r="13" spans="1:20" ht="15.75">
      <c r="P13" s="10"/>
      <c r="Q13" s="11" t="s">
        <v>36</v>
      </c>
      <c r="R13" s="11" t="s">
        <v>37</v>
      </c>
    </row>
    <row r="14" spans="1:20">
      <c r="P14" s="15" t="s">
        <v>38</v>
      </c>
      <c r="Q14" s="12">
        <v>5</v>
      </c>
      <c r="R14" s="13">
        <f>Q6+Q7+Q8+Q10+Q11</f>
        <v>120000</v>
      </c>
    </row>
  </sheetData>
  <mergeCells count="17">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A9:S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284"/>
  <sheetViews>
    <sheetView zoomScale="70" zoomScaleNormal="70" workbookViewId="0">
      <selection activeCell="C30" sqref="C30"/>
    </sheetView>
  </sheetViews>
  <sheetFormatPr defaultRowHeight="15"/>
  <cols>
    <col min="1" max="1" width="5.140625" style="178" customWidth="1"/>
    <col min="2" max="2" width="12.140625" style="178" customWidth="1"/>
    <col min="3" max="3" width="56.42578125" style="178" customWidth="1"/>
    <col min="4" max="4" width="25" style="178" customWidth="1"/>
    <col min="5" max="5" width="41.7109375" style="178" customWidth="1"/>
    <col min="6" max="6" width="17.140625" style="178" customWidth="1"/>
    <col min="7" max="7" width="15.7109375" style="117" customWidth="1"/>
    <col min="8" max="8" width="29.28515625" style="178" customWidth="1"/>
    <col min="9" max="9" width="10.42578125" style="178" customWidth="1"/>
    <col min="10" max="10" width="16.85546875" style="178" customWidth="1"/>
    <col min="11" max="11" width="11.5703125" style="178" customWidth="1"/>
    <col min="12" max="12" width="13.5703125" style="178" customWidth="1"/>
    <col min="13" max="13" width="11" style="178" customWidth="1"/>
    <col min="14" max="14" width="10.7109375" style="178" customWidth="1"/>
    <col min="15" max="15" width="11.28515625" style="178" customWidth="1"/>
    <col min="16" max="16" width="10.140625" style="178" customWidth="1"/>
    <col min="17" max="17" width="15.5703125" style="178" customWidth="1"/>
    <col min="18" max="18" width="18" style="178" customWidth="1"/>
    <col min="19" max="19" width="18.140625" style="178" customWidth="1"/>
    <col min="20" max="254" width="9.140625" style="178"/>
    <col min="255" max="255" width="8.28515625" style="178" customWidth="1"/>
    <col min="256" max="256" width="9.140625" style="178"/>
    <col min="257" max="257" width="27" style="178" customWidth="1"/>
    <col min="258" max="258" width="9.140625" style="178"/>
    <col min="259" max="259" width="13" style="178" customWidth="1"/>
    <col min="260" max="260" width="20" style="178" customWidth="1"/>
    <col min="261" max="262" width="13.5703125" style="178" customWidth="1"/>
    <col min="263" max="263" width="9.42578125" style="178" bestFit="1" customWidth="1"/>
    <col min="264" max="265" width="9.140625" style="178"/>
    <col min="266" max="266" width="20.28515625" style="178" customWidth="1"/>
    <col min="267" max="267" width="24.85546875" style="178" customWidth="1"/>
    <col min="268" max="268" width="25" style="178" customWidth="1"/>
    <col min="269" max="269" width="26" style="178" customWidth="1"/>
    <col min="270" max="270" width="16.5703125" style="178" customWidth="1"/>
    <col min="271" max="271" width="40.28515625" style="178" customWidth="1"/>
    <col min="272" max="272" width="24.140625" style="178" customWidth="1"/>
    <col min="273" max="273" width="36.28515625" style="178" customWidth="1"/>
    <col min="274" max="274" width="50.7109375" style="178" customWidth="1"/>
    <col min="275" max="510" width="9.140625" style="178"/>
    <col min="511" max="511" width="8.28515625" style="178" customWidth="1"/>
    <col min="512" max="512" width="9.140625" style="178"/>
    <col min="513" max="513" width="27" style="178" customWidth="1"/>
    <col min="514" max="514" width="9.140625" style="178"/>
    <col min="515" max="515" width="13" style="178" customWidth="1"/>
    <col min="516" max="516" width="20" style="178" customWidth="1"/>
    <col min="517" max="518" width="13.5703125" style="178" customWidth="1"/>
    <col min="519" max="519" width="9.42578125" style="178" bestFit="1" customWidth="1"/>
    <col min="520" max="521" width="9.140625" style="178"/>
    <col min="522" max="522" width="20.28515625" style="178" customWidth="1"/>
    <col min="523" max="523" width="24.85546875" style="178" customWidth="1"/>
    <col min="524" max="524" width="25" style="178" customWidth="1"/>
    <col min="525" max="525" width="26" style="178" customWidth="1"/>
    <col min="526" max="526" width="16.5703125" style="178" customWidth="1"/>
    <col min="527" max="527" width="40.28515625" style="178" customWidth="1"/>
    <col min="528" max="528" width="24.140625" style="178" customWidth="1"/>
    <col min="529" max="529" width="36.28515625" style="178" customWidth="1"/>
    <col min="530" max="530" width="50.7109375" style="178" customWidth="1"/>
    <col min="531" max="766" width="9.140625" style="178"/>
    <col min="767" max="767" width="8.28515625" style="178" customWidth="1"/>
    <col min="768" max="768" width="9.140625" style="178"/>
    <col min="769" max="769" width="27" style="178" customWidth="1"/>
    <col min="770" max="770" width="9.140625" style="178"/>
    <col min="771" max="771" width="13" style="178" customWidth="1"/>
    <col min="772" max="772" width="20" style="178" customWidth="1"/>
    <col min="773" max="774" width="13.5703125" style="178" customWidth="1"/>
    <col min="775" max="775" width="9.42578125" style="178" bestFit="1" customWidth="1"/>
    <col min="776" max="777" width="9.140625" style="178"/>
    <col min="778" max="778" width="20.28515625" style="178" customWidth="1"/>
    <col min="779" max="779" width="24.85546875" style="178" customWidth="1"/>
    <col min="780" max="780" width="25" style="178" customWidth="1"/>
    <col min="781" max="781" width="26" style="178" customWidth="1"/>
    <col min="782" max="782" width="16.5703125" style="178" customWidth="1"/>
    <col min="783" max="783" width="40.28515625" style="178" customWidth="1"/>
    <col min="784" max="784" width="24.140625" style="178" customWidth="1"/>
    <col min="785" max="785" width="36.28515625" style="178" customWidth="1"/>
    <col min="786" max="786" width="50.7109375" style="178" customWidth="1"/>
    <col min="787" max="1022" width="9.140625" style="178"/>
    <col min="1023" max="1023" width="8.28515625" style="178" customWidth="1"/>
    <col min="1024" max="1024" width="9.140625" style="178"/>
    <col min="1025" max="1025" width="27" style="178" customWidth="1"/>
    <col min="1026" max="1026" width="9.140625" style="178"/>
    <col min="1027" max="1027" width="13" style="178" customWidth="1"/>
    <col min="1028" max="1028" width="20" style="178" customWidth="1"/>
    <col min="1029" max="1030" width="13.5703125" style="178" customWidth="1"/>
    <col min="1031" max="1031" width="9.42578125" style="178" bestFit="1" customWidth="1"/>
    <col min="1032" max="1033" width="9.140625" style="178"/>
    <col min="1034" max="1034" width="20.28515625" style="178" customWidth="1"/>
    <col min="1035" max="1035" width="24.85546875" style="178" customWidth="1"/>
    <col min="1036" max="1036" width="25" style="178" customWidth="1"/>
    <col min="1037" max="1037" width="26" style="178" customWidth="1"/>
    <col min="1038" max="1038" width="16.5703125" style="178" customWidth="1"/>
    <col min="1039" max="1039" width="40.28515625" style="178" customWidth="1"/>
    <col min="1040" max="1040" width="24.140625" style="178" customWidth="1"/>
    <col min="1041" max="1041" width="36.28515625" style="178" customWidth="1"/>
    <col min="1042" max="1042" width="50.7109375" style="178" customWidth="1"/>
    <col min="1043" max="1278" width="9.140625" style="178"/>
    <col min="1279" max="1279" width="8.28515625" style="178" customWidth="1"/>
    <col min="1280" max="1280" width="9.140625" style="178"/>
    <col min="1281" max="1281" width="27" style="178" customWidth="1"/>
    <col min="1282" max="1282" width="9.140625" style="178"/>
    <col min="1283" max="1283" width="13" style="178" customWidth="1"/>
    <col min="1284" max="1284" width="20" style="178" customWidth="1"/>
    <col min="1285" max="1286" width="13.5703125" style="178" customWidth="1"/>
    <col min="1287" max="1287" width="9.42578125" style="178" bestFit="1" customWidth="1"/>
    <col min="1288" max="1289" width="9.140625" style="178"/>
    <col min="1290" max="1290" width="20.28515625" style="178" customWidth="1"/>
    <col min="1291" max="1291" width="24.85546875" style="178" customWidth="1"/>
    <col min="1292" max="1292" width="25" style="178" customWidth="1"/>
    <col min="1293" max="1293" width="26" style="178" customWidth="1"/>
    <col min="1294" max="1294" width="16.5703125" style="178" customWidth="1"/>
    <col min="1295" max="1295" width="40.28515625" style="178" customWidth="1"/>
    <col min="1296" max="1296" width="24.140625" style="178" customWidth="1"/>
    <col min="1297" max="1297" width="36.28515625" style="178" customWidth="1"/>
    <col min="1298" max="1298" width="50.7109375" style="178" customWidth="1"/>
    <col min="1299" max="1534" width="9.140625" style="178"/>
    <col min="1535" max="1535" width="8.28515625" style="178" customWidth="1"/>
    <col min="1536" max="1536" width="9.140625" style="178"/>
    <col min="1537" max="1537" width="27" style="178" customWidth="1"/>
    <col min="1538" max="1538" width="9.140625" style="178"/>
    <col min="1539" max="1539" width="13" style="178" customWidth="1"/>
    <col min="1540" max="1540" width="20" style="178" customWidth="1"/>
    <col min="1541" max="1542" width="13.5703125" style="178" customWidth="1"/>
    <col min="1543" max="1543" width="9.42578125" style="178" bestFit="1" customWidth="1"/>
    <col min="1544" max="1545" width="9.140625" style="178"/>
    <col min="1546" max="1546" width="20.28515625" style="178" customWidth="1"/>
    <col min="1547" max="1547" width="24.85546875" style="178" customWidth="1"/>
    <col min="1548" max="1548" width="25" style="178" customWidth="1"/>
    <col min="1549" max="1549" width="26" style="178" customWidth="1"/>
    <col min="1550" max="1550" width="16.5703125" style="178" customWidth="1"/>
    <col min="1551" max="1551" width="40.28515625" style="178" customWidth="1"/>
    <col min="1552" max="1552" width="24.140625" style="178" customWidth="1"/>
    <col min="1553" max="1553" width="36.28515625" style="178" customWidth="1"/>
    <col min="1554" max="1554" width="50.7109375" style="178" customWidth="1"/>
    <col min="1555" max="1790" width="9.140625" style="178"/>
    <col min="1791" max="1791" width="8.28515625" style="178" customWidth="1"/>
    <col min="1792" max="1792" width="9.140625" style="178"/>
    <col min="1793" max="1793" width="27" style="178" customWidth="1"/>
    <col min="1794" max="1794" width="9.140625" style="178"/>
    <col min="1795" max="1795" width="13" style="178" customWidth="1"/>
    <col min="1796" max="1796" width="20" style="178" customWidth="1"/>
    <col min="1797" max="1798" width="13.5703125" style="178" customWidth="1"/>
    <col min="1799" max="1799" width="9.42578125" style="178" bestFit="1" customWidth="1"/>
    <col min="1800" max="1801" width="9.140625" style="178"/>
    <col min="1802" max="1802" width="20.28515625" style="178" customWidth="1"/>
    <col min="1803" max="1803" width="24.85546875" style="178" customWidth="1"/>
    <col min="1804" max="1804" width="25" style="178" customWidth="1"/>
    <col min="1805" max="1805" width="26" style="178" customWidth="1"/>
    <col min="1806" max="1806" width="16.5703125" style="178" customWidth="1"/>
    <col min="1807" max="1807" width="40.28515625" style="178" customWidth="1"/>
    <col min="1808" max="1808" width="24.140625" style="178" customWidth="1"/>
    <col min="1809" max="1809" width="36.28515625" style="178" customWidth="1"/>
    <col min="1810" max="1810" width="50.7109375" style="178" customWidth="1"/>
    <col min="1811" max="2046" width="9.140625" style="178"/>
    <col min="2047" max="2047" width="8.28515625" style="178" customWidth="1"/>
    <col min="2048" max="2048" width="9.140625" style="178"/>
    <col min="2049" max="2049" width="27" style="178" customWidth="1"/>
    <col min="2050" max="2050" width="9.140625" style="178"/>
    <col min="2051" max="2051" width="13" style="178" customWidth="1"/>
    <col min="2052" max="2052" width="20" style="178" customWidth="1"/>
    <col min="2053" max="2054" width="13.5703125" style="178" customWidth="1"/>
    <col min="2055" max="2055" width="9.42578125" style="178" bestFit="1" customWidth="1"/>
    <col min="2056" max="2057" width="9.140625" style="178"/>
    <col min="2058" max="2058" width="20.28515625" style="178" customWidth="1"/>
    <col min="2059" max="2059" width="24.85546875" style="178" customWidth="1"/>
    <col min="2060" max="2060" width="25" style="178" customWidth="1"/>
    <col min="2061" max="2061" width="26" style="178" customWidth="1"/>
    <col min="2062" max="2062" width="16.5703125" style="178" customWidth="1"/>
    <col min="2063" max="2063" width="40.28515625" style="178" customWidth="1"/>
    <col min="2064" max="2064" width="24.140625" style="178" customWidth="1"/>
    <col min="2065" max="2065" width="36.28515625" style="178" customWidth="1"/>
    <col min="2066" max="2066" width="50.7109375" style="178" customWidth="1"/>
    <col min="2067" max="2302" width="9.140625" style="178"/>
    <col min="2303" max="2303" width="8.28515625" style="178" customWidth="1"/>
    <col min="2304" max="2304" width="9.140625" style="178"/>
    <col min="2305" max="2305" width="27" style="178" customWidth="1"/>
    <col min="2306" max="2306" width="9.140625" style="178"/>
    <col min="2307" max="2307" width="13" style="178" customWidth="1"/>
    <col min="2308" max="2308" width="20" style="178" customWidth="1"/>
    <col min="2309" max="2310" width="13.5703125" style="178" customWidth="1"/>
    <col min="2311" max="2311" width="9.42578125" style="178" bestFit="1" customWidth="1"/>
    <col min="2312" max="2313" width="9.140625" style="178"/>
    <col min="2314" max="2314" width="20.28515625" style="178" customWidth="1"/>
    <col min="2315" max="2315" width="24.85546875" style="178" customWidth="1"/>
    <col min="2316" max="2316" width="25" style="178" customWidth="1"/>
    <col min="2317" max="2317" width="26" style="178" customWidth="1"/>
    <col min="2318" max="2318" width="16.5703125" style="178" customWidth="1"/>
    <col min="2319" max="2319" width="40.28515625" style="178" customWidth="1"/>
    <col min="2320" max="2320" width="24.140625" style="178" customWidth="1"/>
    <col min="2321" max="2321" width="36.28515625" style="178" customWidth="1"/>
    <col min="2322" max="2322" width="50.7109375" style="178" customWidth="1"/>
    <col min="2323" max="2558" width="9.140625" style="178"/>
    <col min="2559" max="2559" width="8.28515625" style="178" customWidth="1"/>
    <col min="2560" max="2560" width="9.140625" style="178"/>
    <col min="2561" max="2561" width="27" style="178" customWidth="1"/>
    <col min="2562" max="2562" width="9.140625" style="178"/>
    <col min="2563" max="2563" width="13" style="178" customWidth="1"/>
    <col min="2564" max="2564" width="20" style="178" customWidth="1"/>
    <col min="2565" max="2566" width="13.5703125" style="178" customWidth="1"/>
    <col min="2567" max="2567" width="9.42578125" style="178" bestFit="1" customWidth="1"/>
    <col min="2568" max="2569" width="9.140625" style="178"/>
    <col min="2570" max="2570" width="20.28515625" style="178" customWidth="1"/>
    <col min="2571" max="2571" width="24.85546875" style="178" customWidth="1"/>
    <col min="2572" max="2572" width="25" style="178" customWidth="1"/>
    <col min="2573" max="2573" width="26" style="178" customWidth="1"/>
    <col min="2574" max="2574" width="16.5703125" style="178" customWidth="1"/>
    <col min="2575" max="2575" width="40.28515625" style="178" customWidth="1"/>
    <col min="2576" max="2576" width="24.140625" style="178" customWidth="1"/>
    <col min="2577" max="2577" width="36.28515625" style="178" customWidth="1"/>
    <col min="2578" max="2578" width="50.7109375" style="178" customWidth="1"/>
    <col min="2579" max="2814" width="9.140625" style="178"/>
    <col min="2815" max="2815" width="8.28515625" style="178" customWidth="1"/>
    <col min="2816" max="2816" width="9.140625" style="178"/>
    <col min="2817" max="2817" width="27" style="178" customWidth="1"/>
    <col min="2818" max="2818" width="9.140625" style="178"/>
    <col min="2819" max="2819" width="13" style="178" customWidth="1"/>
    <col min="2820" max="2820" width="20" style="178" customWidth="1"/>
    <col min="2821" max="2822" width="13.5703125" style="178" customWidth="1"/>
    <col min="2823" max="2823" width="9.42578125" style="178" bestFit="1" customWidth="1"/>
    <col min="2824" max="2825" width="9.140625" style="178"/>
    <col min="2826" max="2826" width="20.28515625" style="178" customWidth="1"/>
    <col min="2827" max="2827" width="24.85546875" style="178" customWidth="1"/>
    <col min="2828" max="2828" width="25" style="178" customWidth="1"/>
    <col min="2829" max="2829" width="26" style="178" customWidth="1"/>
    <col min="2830" max="2830" width="16.5703125" style="178" customWidth="1"/>
    <col min="2831" max="2831" width="40.28515625" style="178" customWidth="1"/>
    <col min="2832" max="2832" width="24.140625" style="178" customWidth="1"/>
    <col min="2833" max="2833" width="36.28515625" style="178" customWidth="1"/>
    <col min="2834" max="2834" width="50.7109375" style="178" customWidth="1"/>
    <col min="2835" max="3070" width="9.140625" style="178"/>
    <col min="3071" max="3071" width="8.28515625" style="178" customWidth="1"/>
    <col min="3072" max="3072" width="9.140625" style="178"/>
    <col min="3073" max="3073" width="27" style="178" customWidth="1"/>
    <col min="3074" max="3074" width="9.140625" style="178"/>
    <col min="3075" max="3075" width="13" style="178" customWidth="1"/>
    <col min="3076" max="3076" width="20" style="178" customWidth="1"/>
    <col min="3077" max="3078" width="13.5703125" style="178" customWidth="1"/>
    <col min="3079" max="3079" width="9.42578125" style="178" bestFit="1" customWidth="1"/>
    <col min="3080" max="3081" width="9.140625" style="178"/>
    <col min="3082" max="3082" width="20.28515625" style="178" customWidth="1"/>
    <col min="3083" max="3083" width="24.85546875" style="178" customWidth="1"/>
    <col min="3084" max="3084" width="25" style="178" customWidth="1"/>
    <col min="3085" max="3085" width="26" style="178" customWidth="1"/>
    <col min="3086" max="3086" width="16.5703125" style="178" customWidth="1"/>
    <col min="3087" max="3087" width="40.28515625" style="178" customWidth="1"/>
    <col min="3088" max="3088" width="24.140625" style="178" customWidth="1"/>
    <col min="3089" max="3089" width="36.28515625" style="178" customWidth="1"/>
    <col min="3090" max="3090" width="50.7109375" style="178" customWidth="1"/>
    <col min="3091" max="3326" width="9.140625" style="178"/>
    <col min="3327" max="3327" width="8.28515625" style="178" customWidth="1"/>
    <col min="3328" max="3328" width="9.140625" style="178"/>
    <col min="3329" max="3329" width="27" style="178" customWidth="1"/>
    <col min="3330" max="3330" width="9.140625" style="178"/>
    <col min="3331" max="3331" width="13" style="178" customWidth="1"/>
    <col min="3332" max="3332" width="20" style="178" customWidth="1"/>
    <col min="3333" max="3334" width="13.5703125" style="178" customWidth="1"/>
    <col min="3335" max="3335" width="9.42578125" style="178" bestFit="1" customWidth="1"/>
    <col min="3336" max="3337" width="9.140625" style="178"/>
    <col min="3338" max="3338" width="20.28515625" style="178" customWidth="1"/>
    <col min="3339" max="3339" width="24.85546875" style="178" customWidth="1"/>
    <col min="3340" max="3340" width="25" style="178" customWidth="1"/>
    <col min="3341" max="3341" width="26" style="178" customWidth="1"/>
    <col min="3342" max="3342" width="16.5703125" style="178" customWidth="1"/>
    <col min="3343" max="3343" width="40.28515625" style="178" customWidth="1"/>
    <col min="3344" max="3344" width="24.140625" style="178" customWidth="1"/>
    <col min="3345" max="3345" width="36.28515625" style="178" customWidth="1"/>
    <col min="3346" max="3346" width="50.7109375" style="178" customWidth="1"/>
    <col min="3347" max="3582" width="9.140625" style="178"/>
    <col min="3583" max="3583" width="8.28515625" style="178" customWidth="1"/>
    <col min="3584" max="3584" width="9.140625" style="178"/>
    <col min="3585" max="3585" width="27" style="178" customWidth="1"/>
    <col min="3586" max="3586" width="9.140625" style="178"/>
    <col min="3587" max="3587" width="13" style="178" customWidth="1"/>
    <col min="3588" max="3588" width="20" style="178" customWidth="1"/>
    <col min="3589" max="3590" width="13.5703125" style="178" customWidth="1"/>
    <col min="3591" max="3591" width="9.42578125" style="178" bestFit="1" customWidth="1"/>
    <col min="3592" max="3593" width="9.140625" style="178"/>
    <col min="3594" max="3594" width="20.28515625" style="178" customWidth="1"/>
    <col min="3595" max="3595" width="24.85546875" style="178" customWidth="1"/>
    <col min="3596" max="3596" width="25" style="178" customWidth="1"/>
    <col min="3597" max="3597" width="26" style="178" customWidth="1"/>
    <col min="3598" max="3598" width="16.5703125" style="178" customWidth="1"/>
    <col min="3599" max="3599" width="40.28515625" style="178" customWidth="1"/>
    <col min="3600" max="3600" width="24.140625" style="178" customWidth="1"/>
    <col min="3601" max="3601" width="36.28515625" style="178" customWidth="1"/>
    <col min="3602" max="3602" width="50.7109375" style="178" customWidth="1"/>
    <col min="3603" max="3838" width="9.140625" style="178"/>
    <col min="3839" max="3839" width="8.28515625" style="178" customWidth="1"/>
    <col min="3840" max="3840" width="9.140625" style="178"/>
    <col min="3841" max="3841" width="27" style="178" customWidth="1"/>
    <col min="3842" max="3842" width="9.140625" style="178"/>
    <col min="3843" max="3843" width="13" style="178" customWidth="1"/>
    <col min="3844" max="3844" width="20" style="178" customWidth="1"/>
    <col min="3845" max="3846" width="13.5703125" style="178" customWidth="1"/>
    <col min="3847" max="3847" width="9.42578125" style="178" bestFit="1" customWidth="1"/>
    <col min="3848" max="3849" width="9.140625" style="178"/>
    <col min="3850" max="3850" width="20.28515625" style="178" customWidth="1"/>
    <col min="3851" max="3851" width="24.85546875" style="178" customWidth="1"/>
    <col min="3852" max="3852" width="25" style="178" customWidth="1"/>
    <col min="3853" max="3853" width="26" style="178" customWidth="1"/>
    <col min="3854" max="3854" width="16.5703125" style="178" customWidth="1"/>
    <col min="3855" max="3855" width="40.28515625" style="178" customWidth="1"/>
    <col min="3856" max="3856" width="24.140625" style="178" customWidth="1"/>
    <col min="3857" max="3857" width="36.28515625" style="178" customWidth="1"/>
    <col min="3858" max="3858" width="50.7109375" style="178" customWidth="1"/>
    <col min="3859" max="4094" width="9.140625" style="178"/>
    <col min="4095" max="4095" width="8.28515625" style="178" customWidth="1"/>
    <col min="4096" max="4096" width="9.140625" style="178"/>
    <col min="4097" max="4097" width="27" style="178" customWidth="1"/>
    <col min="4098" max="4098" width="9.140625" style="178"/>
    <col min="4099" max="4099" width="13" style="178" customWidth="1"/>
    <col min="4100" max="4100" width="20" style="178" customWidth="1"/>
    <col min="4101" max="4102" width="13.5703125" style="178" customWidth="1"/>
    <col min="4103" max="4103" width="9.42578125" style="178" bestFit="1" customWidth="1"/>
    <col min="4104" max="4105" width="9.140625" style="178"/>
    <col min="4106" max="4106" width="20.28515625" style="178" customWidth="1"/>
    <col min="4107" max="4107" width="24.85546875" style="178" customWidth="1"/>
    <col min="4108" max="4108" width="25" style="178" customWidth="1"/>
    <col min="4109" max="4109" width="26" style="178" customWidth="1"/>
    <col min="4110" max="4110" width="16.5703125" style="178" customWidth="1"/>
    <col min="4111" max="4111" width="40.28515625" style="178" customWidth="1"/>
    <col min="4112" max="4112" width="24.140625" style="178" customWidth="1"/>
    <col min="4113" max="4113" width="36.28515625" style="178" customWidth="1"/>
    <col min="4114" max="4114" width="50.7109375" style="178" customWidth="1"/>
    <col min="4115" max="4350" width="9.140625" style="178"/>
    <col min="4351" max="4351" width="8.28515625" style="178" customWidth="1"/>
    <col min="4352" max="4352" width="9.140625" style="178"/>
    <col min="4353" max="4353" width="27" style="178" customWidth="1"/>
    <col min="4354" max="4354" width="9.140625" style="178"/>
    <col min="4355" max="4355" width="13" style="178" customWidth="1"/>
    <col min="4356" max="4356" width="20" style="178" customWidth="1"/>
    <col min="4357" max="4358" width="13.5703125" style="178" customWidth="1"/>
    <col min="4359" max="4359" width="9.42578125" style="178" bestFit="1" customWidth="1"/>
    <col min="4360" max="4361" width="9.140625" style="178"/>
    <col min="4362" max="4362" width="20.28515625" style="178" customWidth="1"/>
    <col min="4363" max="4363" width="24.85546875" style="178" customWidth="1"/>
    <col min="4364" max="4364" width="25" style="178" customWidth="1"/>
    <col min="4365" max="4365" width="26" style="178" customWidth="1"/>
    <col min="4366" max="4366" width="16.5703125" style="178" customWidth="1"/>
    <col min="4367" max="4367" width="40.28515625" style="178" customWidth="1"/>
    <col min="4368" max="4368" width="24.140625" style="178" customWidth="1"/>
    <col min="4369" max="4369" width="36.28515625" style="178" customWidth="1"/>
    <col min="4370" max="4370" width="50.7109375" style="178" customWidth="1"/>
    <col min="4371" max="4606" width="9.140625" style="178"/>
    <col min="4607" max="4607" width="8.28515625" style="178" customWidth="1"/>
    <col min="4608" max="4608" width="9.140625" style="178"/>
    <col min="4609" max="4609" width="27" style="178" customWidth="1"/>
    <col min="4610" max="4610" width="9.140625" style="178"/>
    <col min="4611" max="4611" width="13" style="178" customWidth="1"/>
    <col min="4612" max="4612" width="20" style="178" customWidth="1"/>
    <col min="4613" max="4614" width="13.5703125" style="178" customWidth="1"/>
    <col min="4615" max="4615" width="9.42578125" style="178" bestFit="1" customWidth="1"/>
    <col min="4616" max="4617" width="9.140625" style="178"/>
    <col min="4618" max="4618" width="20.28515625" style="178" customWidth="1"/>
    <col min="4619" max="4619" width="24.85546875" style="178" customWidth="1"/>
    <col min="4620" max="4620" width="25" style="178" customWidth="1"/>
    <col min="4621" max="4621" width="26" style="178" customWidth="1"/>
    <col min="4622" max="4622" width="16.5703125" style="178" customWidth="1"/>
    <col min="4623" max="4623" width="40.28515625" style="178" customWidth="1"/>
    <col min="4624" max="4624" width="24.140625" style="178" customWidth="1"/>
    <col min="4625" max="4625" width="36.28515625" style="178" customWidth="1"/>
    <col min="4626" max="4626" width="50.7109375" style="178" customWidth="1"/>
    <col min="4627" max="4862" width="9.140625" style="178"/>
    <col min="4863" max="4863" width="8.28515625" style="178" customWidth="1"/>
    <col min="4864" max="4864" width="9.140625" style="178"/>
    <col min="4865" max="4865" width="27" style="178" customWidth="1"/>
    <col min="4866" max="4866" width="9.140625" style="178"/>
    <col min="4867" max="4867" width="13" style="178" customWidth="1"/>
    <col min="4868" max="4868" width="20" style="178" customWidth="1"/>
    <col min="4869" max="4870" width="13.5703125" style="178" customWidth="1"/>
    <col min="4871" max="4871" width="9.42578125" style="178" bestFit="1" customWidth="1"/>
    <col min="4872" max="4873" width="9.140625" style="178"/>
    <col min="4874" max="4874" width="20.28515625" style="178" customWidth="1"/>
    <col min="4875" max="4875" width="24.85546875" style="178" customWidth="1"/>
    <col min="4876" max="4876" width="25" style="178" customWidth="1"/>
    <col min="4877" max="4877" width="26" style="178" customWidth="1"/>
    <col min="4878" max="4878" width="16.5703125" style="178" customWidth="1"/>
    <col min="4879" max="4879" width="40.28515625" style="178" customWidth="1"/>
    <col min="4880" max="4880" width="24.140625" style="178" customWidth="1"/>
    <col min="4881" max="4881" width="36.28515625" style="178" customWidth="1"/>
    <col min="4882" max="4882" width="50.7109375" style="178" customWidth="1"/>
    <col min="4883" max="5118" width="9.140625" style="178"/>
    <col min="5119" max="5119" width="8.28515625" style="178" customWidth="1"/>
    <col min="5120" max="5120" width="9.140625" style="178"/>
    <col min="5121" max="5121" width="27" style="178" customWidth="1"/>
    <col min="5122" max="5122" width="9.140625" style="178"/>
    <col min="5123" max="5123" width="13" style="178" customWidth="1"/>
    <col min="5124" max="5124" width="20" style="178" customWidth="1"/>
    <col min="5125" max="5126" width="13.5703125" style="178" customWidth="1"/>
    <col min="5127" max="5127" width="9.42578125" style="178" bestFit="1" customWidth="1"/>
    <col min="5128" max="5129" width="9.140625" style="178"/>
    <col min="5130" max="5130" width="20.28515625" style="178" customWidth="1"/>
    <col min="5131" max="5131" width="24.85546875" style="178" customWidth="1"/>
    <col min="5132" max="5132" width="25" style="178" customWidth="1"/>
    <col min="5133" max="5133" width="26" style="178" customWidth="1"/>
    <col min="5134" max="5134" width="16.5703125" style="178" customWidth="1"/>
    <col min="5135" max="5135" width="40.28515625" style="178" customWidth="1"/>
    <col min="5136" max="5136" width="24.140625" style="178" customWidth="1"/>
    <col min="5137" max="5137" width="36.28515625" style="178" customWidth="1"/>
    <col min="5138" max="5138" width="50.7109375" style="178" customWidth="1"/>
    <col min="5139" max="5374" width="9.140625" style="178"/>
    <col min="5375" max="5375" width="8.28515625" style="178" customWidth="1"/>
    <col min="5376" max="5376" width="9.140625" style="178"/>
    <col min="5377" max="5377" width="27" style="178" customWidth="1"/>
    <col min="5378" max="5378" width="9.140625" style="178"/>
    <col min="5379" max="5379" width="13" style="178" customWidth="1"/>
    <col min="5380" max="5380" width="20" style="178" customWidth="1"/>
    <col min="5381" max="5382" width="13.5703125" style="178" customWidth="1"/>
    <col min="5383" max="5383" width="9.42578125" style="178" bestFit="1" customWidth="1"/>
    <col min="5384" max="5385" width="9.140625" style="178"/>
    <col min="5386" max="5386" width="20.28515625" style="178" customWidth="1"/>
    <col min="5387" max="5387" width="24.85546875" style="178" customWidth="1"/>
    <col min="5388" max="5388" width="25" style="178" customWidth="1"/>
    <col min="5389" max="5389" width="26" style="178" customWidth="1"/>
    <col min="5390" max="5390" width="16.5703125" style="178" customWidth="1"/>
    <col min="5391" max="5391" width="40.28515625" style="178" customWidth="1"/>
    <col min="5392" max="5392" width="24.140625" style="178" customWidth="1"/>
    <col min="5393" max="5393" width="36.28515625" style="178" customWidth="1"/>
    <col min="5394" max="5394" width="50.7109375" style="178" customWidth="1"/>
    <col min="5395" max="5630" width="9.140625" style="178"/>
    <col min="5631" max="5631" width="8.28515625" style="178" customWidth="1"/>
    <col min="5632" max="5632" width="9.140625" style="178"/>
    <col min="5633" max="5633" width="27" style="178" customWidth="1"/>
    <col min="5634" max="5634" width="9.140625" style="178"/>
    <col min="5635" max="5635" width="13" style="178" customWidth="1"/>
    <col min="5636" max="5636" width="20" style="178" customWidth="1"/>
    <col min="5637" max="5638" width="13.5703125" style="178" customWidth="1"/>
    <col min="5639" max="5639" width="9.42578125" style="178" bestFit="1" customWidth="1"/>
    <col min="5640" max="5641" width="9.140625" style="178"/>
    <col min="5642" max="5642" width="20.28515625" style="178" customWidth="1"/>
    <col min="5643" max="5643" width="24.85546875" style="178" customWidth="1"/>
    <col min="5644" max="5644" width="25" style="178" customWidth="1"/>
    <col min="5645" max="5645" width="26" style="178" customWidth="1"/>
    <col min="5646" max="5646" width="16.5703125" style="178" customWidth="1"/>
    <col min="5647" max="5647" width="40.28515625" style="178" customWidth="1"/>
    <col min="5648" max="5648" width="24.140625" style="178" customWidth="1"/>
    <col min="5649" max="5649" width="36.28515625" style="178" customWidth="1"/>
    <col min="5650" max="5650" width="50.7109375" style="178" customWidth="1"/>
    <col min="5651" max="5886" width="9.140625" style="178"/>
    <col min="5887" max="5887" width="8.28515625" style="178" customWidth="1"/>
    <col min="5888" max="5888" width="9.140625" style="178"/>
    <col min="5889" max="5889" width="27" style="178" customWidth="1"/>
    <col min="5890" max="5890" width="9.140625" style="178"/>
    <col min="5891" max="5891" width="13" style="178" customWidth="1"/>
    <col min="5892" max="5892" width="20" style="178" customWidth="1"/>
    <col min="5893" max="5894" width="13.5703125" style="178" customWidth="1"/>
    <col min="5895" max="5895" width="9.42578125" style="178" bestFit="1" customWidth="1"/>
    <col min="5896" max="5897" width="9.140625" style="178"/>
    <col min="5898" max="5898" width="20.28515625" style="178" customWidth="1"/>
    <col min="5899" max="5899" width="24.85546875" style="178" customWidth="1"/>
    <col min="5900" max="5900" width="25" style="178" customWidth="1"/>
    <col min="5901" max="5901" width="26" style="178" customWidth="1"/>
    <col min="5902" max="5902" width="16.5703125" style="178" customWidth="1"/>
    <col min="5903" max="5903" width="40.28515625" style="178" customWidth="1"/>
    <col min="5904" max="5904" width="24.140625" style="178" customWidth="1"/>
    <col min="5905" max="5905" width="36.28515625" style="178" customWidth="1"/>
    <col min="5906" max="5906" width="50.7109375" style="178" customWidth="1"/>
    <col min="5907" max="6142" width="9.140625" style="178"/>
    <col min="6143" max="6143" width="8.28515625" style="178" customWidth="1"/>
    <col min="6144" max="6144" width="9.140625" style="178"/>
    <col min="6145" max="6145" width="27" style="178" customWidth="1"/>
    <col min="6146" max="6146" width="9.140625" style="178"/>
    <col min="6147" max="6147" width="13" style="178" customWidth="1"/>
    <col min="6148" max="6148" width="20" style="178" customWidth="1"/>
    <col min="6149" max="6150" width="13.5703125" style="178" customWidth="1"/>
    <col min="6151" max="6151" width="9.42578125" style="178" bestFit="1" customWidth="1"/>
    <col min="6152" max="6153" width="9.140625" style="178"/>
    <col min="6154" max="6154" width="20.28515625" style="178" customWidth="1"/>
    <col min="6155" max="6155" width="24.85546875" style="178" customWidth="1"/>
    <col min="6156" max="6156" width="25" style="178" customWidth="1"/>
    <col min="6157" max="6157" width="26" style="178" customWidth="1"/>
    <col min="6158" max="6158" width="16.5703125" style="178" customWidth="1"/>
    <col min="6159" max="6159" width="40.28515625" style="178" customWidth="1"/>
    <col min="6160" max="6160" width="24.140625" style="178" customWidth="1"/>
    <col min="6161" max="6161" width="36.28515625" style="178" customWidth="1"/>
    <col min="6162" max="6162" width="50.7109375" style="178" customWidth="1"/>
    <col min="6163" max="6398" width="9.140625" style="178"/>
    <col min="6399" max="6399" width="8.28515625" style="178" customWidth="1"/>
    <col min="6400" max="6400" width="9.140625" style="178"/>
    <col min="6401" max="6401" width="27" style="178" customWidth="1"/>
    <col min="6402" max="6402" width="9.140625" style="178"/>
    <col min="6403" max="6403" width="13" style="178" customWidth="1"/>
    <col min="6404" max="6404" width="20" style="178" customWidth="1"/>
    <col min="6405" max="6406" width="13.5703125" style="178" customWidth="1"/>
    <col min="6407" max="6407" width="9.42578125" style="178" bestFit="1" customWidth="1"/>
    <col min="6408" max="6409" width="9.140625" style="178"/>
    <col min="6410" max="6410" width="20.28515625" style="178" customWidth="1"/>
    <col min="6411" max="6411" width="24.85546875" style="178" customWidth="1"/>
    <col min="6412" max="6412" width="25" style="178" customWidth="1"/>
    <col min="6413" max="6413" width="26" style="178" customWidth="1"/>
    <col min="6414" max="6414" width="16.5703125" style="178" customWidth="1"/>
    <col min="6415" max="6415" width="40.28515625" style="178" customWidth="1"/>
    <col min="6416" max="6416" width="24.140625" style="178" customWidth="1"/>
    <col min="6417" max="6417" width="36.28515625" style="178" customWidth="1"/>
    <col min="6418" max="6418" width="50.7109375" style="178" customWidth="1"/>
    <col min="6419" max="6654" width="9.140625" style="178"/>
    <col min="6655" max="6655" width="8.28515625" style="178" customWidth="1"/>
    <col min="6656" max="6656" width="9.140625" style="178"/>
    <col min="6657" max="6657" width="27" style="178" customWidth="1"/>
    <col min="6658" max="6658" width="9.140625" style="178"/>
    <col min="6659" max="6659" width="13" style="178" customWidth="1"/>
    <col min="6660" max="6660" width="20" style="178" customWidth="1"/>
    <col min="6661" max="6662" width="13.5703125" style="178" customWidth="1"/>
    <col min="6663" max="6663" width="9.42578125" style="178" bestFit="1" customWidth="1"/>
    <col min="6664" max="6665" width="9.140625" style="178"/>
    <col min="6666" max="6666" width="20.28515625" style="178" customWidth="1"/>
    <col min="6667" max="6667" width="24.85546875" style="178" customWidth="1"/>
    <col min="6668" max="6668" width="25" style="178" customWidth="1"/>
    <col min="6669" max="6669" width="26" style="178" customWidth="1"/>
    <col min="6670" max="6670" width="16.5703125" style="178" customWidth="1"/>
    <col min="6671" max="6671" width="40.28515625" style="178" customWidth="1"/>
    <col min="6672" max="6672" width="24.140625" style="178" customWidth="1"/>
    <col min="6673" max="6673" width="36.28515625" style="178" customWidth="1"/>
    <col min="6674" max="6674" width="50.7109375" style="178" customWidth="1"/>
    <col min="6675" max="6910" width="9.140625" style="178"/>
    <col min="6911" max="6911" width="8.28515625" style="178" customWidth="1"/>
    <col min="6912" max="6912" width="9.140625" style="178"/>
    <col min="6913" max="6913" width="27" style="178" customWidth="1"/>
    <col min="6914" max="6914" width="9.140625" style="178"/>
    <col min="6915" max="6915" width="13" style="178" customWidth="1"/>
    <col min="6916" max="6916" width="20" style="178" customWidth="1"/>
    <col min="6917" max="6918" width="13.5703125" style="178" customWidth="1"/>
    <col min="6919" max="6919" width="9.42578125" style="178" bestFit="1" customWidth="1"/>
    <col min="6920" max="6921" width="9.140625" style="178"/>
    <col min="6922" max="6922" width="20.28515625" style="178" customWidth="1"/>
    <col min="6923" max="6923" width="24.85546875" style="178" customWidth="1"/>
    <col min="6924" max="6924" width="25" style="178" customWidth="1"/>
    <col min="6925" max="6925" width="26" style="178" customWidth="1"/>
    <col min="6926" max="6926" width="16.5703125" style="178" customWidth="1"/>
    <col min="6927" max="6927" width="40.28515625" style="178" customWidth="1"/>
    <col min="6928" max="6928" width="24.140625" style="178" customWidth="1"/>
    <col min="6929" max="6929" width="36.28515625" style="178" customWidth="1"/>
    <col min="6930" max="6930" width="50.7109375" style="178" customWidth="1"/>
    <col min="6931" max="7166" width="9.140625" style="178"/>
    <col min="7167" max="7167" width="8.28515625" style="178" customWidth="1"/>
    <col min="7168" max="7168" width="9.140625" style="178"/>
    <col min="7169" max="7169" width="27" style="178" customWidth="1"/>
    <col min="7170" max="7170" width="9.140625" style="178"/>
    <col min="7171" max="7171" width="13" style="178" customWidth="1"/>
    <col min="7172" max="7172" width="20" style="178" customWidth="1"/>
    <col min="7173" max="7174" width="13.5703125" style="178" customWidth="1"/>
    <col min="7175" max="7175" width="9.42578125" style="178" bestFit="1" customWidth="1"/>
    <col min="7176" max="7177" width="9.140625" style="178"/>
    <col min="7178" max="7178" width="20.28515625" style="178" customWidth="1"/>
    <col min="7179" max="7179" width="24.85546875" style="178" customWidth="1"/>
    <col min="7180" max="7180" width="25" style="178" customWidth="1"/>
    <col min="7181" max="7181" width="26" style="178" customWidth="1"/>
    <col min="7182" max="7182" width="16.5703125" style="178" customWidth="1"/>
    <col min="7183" max="7183" width="40.28515625" style="178" customWidth="1"/>
    <col min="7184" max="7184" width="24.140625" style="178" customWidth="1"/>
    <col min="7185" max="7185" width="36.28515625" style="178" customWidth="1"/>
    <col min="7186" max="7186" width="50.7109375" style="178" customWidth="1"/>
    <col min="7187" max="7422" width="9.140625" style="178"/>
    <col min="7423" max="7423" width="8.28515625" style="178" customWidth="1"/>
    <col min="7424" max="7424" width="9.140625" style="178"/>
    <col min="7425" max="7425" width="27" style="178" customWidth="1"/>
    <col min="7426" max="7426" width="9.140625" style="178"/>
    <col min="7427" max="7427" width="13" style="178" customWidth="1"/>
    <col min="7428" max="7428" width="20" style="178" customWidth="1"/>
    <col min="7429" max="7430" width="13.5703125" style="178" customWidth="1"/>
    <col min="7431" max="7431" width="9.42578125" style="178" bestFit="1" customWidth="1"/>
    <col min="7432" max="7433" width="9.140625" style="178"/>
    <col min="7434" max="7434" width="20.28515625" style="178" customWidth="1"/>
    <col min="7435" max="7435" width="24.85546875" style="178" customWidth="1"/>
    <col min="7436" max="7436" width="25" style="178" customWidth="1"/>
    <col min="7437" max="7437" width="26" style="178" customWidth="1"/>
    <col min="7438" max="7438" width="16.5703125" style="178" customWidth="1"/>
    <col min="7439" max="7439" width="40.28515625" style="178" customWidth="1"/>
    <col min="7440" max="7440" width="24.140625" style="178" customWidth="1"/>
    <col min="7441" max="7441" width="36.28515625" style="178" customWidth="1"/>
    <col min="7442" max="7442" width="50.7109375" style="178" customWidth="1"/>
    <col min="7443" max="7678" width="9.140625" style="178"/>
    <col min="7679" max="7679" width="8.28515625" style="178" customWidth="1"/>
    <col min="7680" max="7680" width="9.140625" style="178"/>
    <col min="7681" max="7681" width="27" style="178" customWidth="1"/>
    <col min="7682" max="7682" width="9.140625" style="178"/>
    <col min="7683" max="7683" width="13" style="178" customWidth="1"/>
    <col min="7684" max="7684" width="20" style="178" customWidth="1"/>
    <col min="7685" max="7686" width="13.5703125" style="178" customWidth="1"/>
    <col min="7687" max="7687" width="9.42578125" style="178" bestFit="1" customWidth="1"/>
    <col min="7688" max="7689" width="9.140625" style="178"/>
    <col min="7690" max="7690" width="20.28515625" style="178" customWidth="1"/>
    <col min="7691" max="7691" width="24.85546875" style="178" customWidth="1"/>
    <col min="7692" max="7692" width="25" style="178" customWidth="1"/>
    <col min="7693" max="7693" width="26" style="178" customWidth="1"/>
    <col min="7694" max="7694" width="16.5703125" style="178" customWidth="1"/>
    <col min="7695" max="7695" width="40.28515625" style="178" customWidth="1"/>
    <col min="7696" max="7696" width="24.140625" style="178" customWidth="1"/>
    <col min="7697" max="7697" width="36.28515625" style="178" customWidth="1"/>
    <col min="7698" max="7698" width="50.7109375" style="178" customWidth="1"/>
    <col min="7699" max="7934" width="9.140625" style="178"/>
    <col min="7935" max="7935" width="8.28515625" style="178" customWidth="1"/>
    <col min="7936" max="7936" width="9.140625" style="178"/>
    <col min="7937" max="7937" width="27" style="178" customWidth="1"/>
    <col min="7938" max="7938" width="9.140625" style="178"/>
    <col min="7939" max="7939" width="13" style="178" customWidth="1"/>
    <col min="7940" max="7940" width="20" style="178" customWidth="1"/>
    <col min="7941" max="7942" width="13.5703125" style="178" customWidth="1"/>
    <col min="7943" max="7943" width="9.42578125" style="178" bestFit="1" customWidth="1"/>
    <col min="7944" max="7945" width="9.140625" style="178"/>
    <col min="7946" max="7946" width="20.28515625" style="178" customWidth="1"/>
    <col min="7947" max="7947" width="24.85546875" style="178" customWidth="1"/>
    <col min="7948" max="7948" width="25" style="178" customWidth="1"/>
    <col min="7949" max="7949" width="26" style="178" customWidth="1"/>
    <col min="7950" max="7950" width="16.5703125" style="178" customWidth="1"/>
    <col min="7951" max="7951" width="40.28515625" style="178" customWidth="1"/>
    <col min="7952" max="7952" width="24.140625" style="178" customWidth="1"/>
    <col min="7953" max="7953" width="36.28515625" style="178" customWidth="1"/>
    <col min="7954" max="7954" width="50.7109375" style="178" customWidth="1"/>
    <col min="7955" max="8190" width="9.140625" style="178"/>
    <col min="8191" max="8191" width="8.28515625" style="178" customWidth="1"/>
    <col min="8192" max="8192" width="9.140625" style="178"/>
    <col min="8193" max="8193" width="27" style="178" customWidth="1"/>
    <col min="8194" max="8194" width="9.140625" style="178"/>
    <col min="8195" max="8195" width="13" style="178" customWidth="1"/>
    <col min="8196" max="8196" width="20" style="178" customWidth="1"/>
    <col min="8197" max="8198" width="13.5703125" style="178" customWidth="1"/>
    <col min="8199" max="8199" width="9.42578125" style="178" bestFit="1" customWidth="1"/>
    <col min="8200" max="8201" width="9.140625" style="178"/>
    <col min="8202" max="8202" width="20.28515625" style="178" customWidth="1"/>
    <col min="8203" max="8203" width="24.85546875" style="178" customWidth="1"/>
    <col min="8204" max="8204" width="25" style="178" customWidth="1"/>
    <col min="8205" max="8205" width="26" style="178" customWidth="1"/>
    <col min="8206" max="8206" width="16.5703125" style="178" customWidth="1"/>
    <col min="8207" max="8207" width="40.28515625" style="178" customWidth="1"/>
    <col min="8208" max="8208" width="24.140625" style="178" customWidth="1"/>
    <col min="8209" max="8209" width="36.28515625" style="178" customWidth="1"/>
    <col min="8210" max="8210" width="50.7109375" style="178" customWidth="1"/>
    <col min="8211" max="8446" width="9.140625" style="178"/>
    <col min="8447" max="8447" width="8.28515625" style="178" customWidth="1"/>
    <col min="8448" max="8448" width="9.140625" style="178"/>
    <col min="8449" max="8449" width="27" style="178" customWidth="1"/>
    <col min="8450" max="8450" width="9.140625" style="178"/>
    <col min="8451" max="8451" width="13" style="178" customWidth="1"/>
    <col min="8452" max="8452" width="20" style="178" customWidth="1"/>
    <col min="8453" max="8454" width="13.5703125" style="178" customWidth="1"/>
    <col min="8455" max="8455" width="9.42578125" style="178" bestFit="1" customWidth="1"/>
    <col min="8456" max="8457" width="9.140625" style="178"/>
    <col min="8458" max="8458" width="20.28515625" style="178" customWidth="1"/>
    <col min="8459" max="8459" width="24.85546875" style="178" customWidth="1"/>
    <col min="8460" max="8460" width="25" style="178" customWidth="1"/>
    <col min="8461" max="8461" width="26" style="178" customWidth="1"/>
    <col min="8462" max="8462" width="16.5703125" style="178" customWidth="1"/>
    <col min="8463" max="8463" width="40.28515625" style="178" customWidth="1"/>
    <col min="8464" max="8464" width="24.140625" style="178" customWidth="1"/>
    <col min="8465" max="8465" width="36.28515625" style="178" customWidth="1"/>
    <col min="8466" max="8466" width="50.7109375" style="178" customWidth="1"/>
    <col min="8467" max="8702" width="9.140625" style="178"/>
    <col min="8703" max="8703" width="8.28515625" style="178" customWidth="1"/>
    <col min="8704" max="8704" width="9.140625" style="178"/>
    <col min="8705" max="8705" width="27" style="178" customWidth="1"/>
    <col min="8706" max="8706" width="9.140625" style="178"/>
    <col min="8707" max="8707" width="13" style="178" customWidth="1"/>
    <col min="8708" max="8708" width="20" style="178" customWidth="1"/>
    <col min="8709" max="8710" width="13.5703125" style="178" customWidth="1"/>
    <col min="8711" max="8711" width="9.42578125" style="178" bestFit="1" customWidth="1"/>
    <col min="8712" max="8713" width="9.140625" style="178"/>
    <col min="8714" max="8714" width="20.28515625" style="178" customWidth="1"/>
    <col min="8715" max="8715" width="24.85546875" style="178" customWidth="1"/>
    <col min="8716" max="8716" width="25" style="178" customWidth="1"/>
    <col min="8717" max="8717" width="26" style="178" customWidth="1"/>
    <col min="8718" max="8718" width="16.5703125" style="178" customWidth="1"/>
    <col min="8719" max="8719" width="40.28515625" style="178" customWidth="1"/>
    <col min="8720" max="8720" width="24.140625" style="178" customWidth="1"/>
    <col min="8721" max="8721" width="36.28515625" style="178" customWidth="1"/>
    <col min="8722" max="8722" width="50.7109375" style="178" customWidth="1"/>
    <col min="8723" max="8958" width="9.140625" style="178"/>
    <col min="8959" max="8959" width="8.28515625" style="178" customWidth="1"/>
    <col min="8960" max="8960" width="9.140625" style="178"/>
    <col min="8961" max="8961" width="27" style="178" customWidth="1"/>
    <col min="8962" max="8962" width="9.140625" style="178"/>
    <col min="8963" max="8963" width="13" style="178" customWidth="1"/>
    <col min="8964" max="8964" width="20" style="178" customWidth="1"/>
    <col min="8965" max="8966" width="13.5703125" style="178" customWidth="1"/>
    <col min="8967" max="8967" width="9.42578125" style="178" bestFit="1" customWidth="1"/>
    <col min="8968" max="8969" width="9.140625" style="178"/>
    <col min="8970" max="8970" width="20.28515625" style="178" customWidth="1"/>
    <col min="8971" max="8971" width="24.85546875" style="178" customWidth="1"/>
    <col min="8972" max="8972" width="25" style="178" customWidth="1"/>
    <col min="8973" max="8973" width="26" style="178" customWidth="1"/>
    <col min="8974" max="8974" width="16.5703125" style="178" customWidth="1"/>
    <col min="8975" max="8975" width="40.28515625" style="178" customWidth="1"/>
    <col min="8976" max="8976" width="24.140625" style="178" customWidth="1"/>
    <col min="8977" max="8977" width="36.28515625" style="178" customWidth="1"/>
    <col min="8978" max="8978" width="50.7109375" style="178" customWidth="1"/>
    <col min="8979" max="9214" width="9.140625" style="178"/>
    <col min="9215" max="9215" width="8.28515625" style="178" customWidth="1"/>
    <col min="9216" max="9216" width="9.140625" style="178"/>
    <col min="9217" max="9217" width="27" style="178" customWidth="1"/>
    <col min="9218" max="9218" width="9.140625" style="178"/>
    <col min="9219" max="9219" width="13" style="178" customWidth="1"/>
    <col min="9220" max="9220" width="20" style="178" customWidth="1"/>
    <col min="9221" max="9222" width="13.5703125" style="178" customWidth="1"/>
    <col min="9223" max="9223" width="9.42578125" style="178" bestFit="1" customWidth="1"/>
    <col min="9224" max="9225" width="9.140625" style="178"/>
    <col min="9226" max="9226" width="20.28515625" style="178" customWidth="1"/>
    <col min="9227" max="9227" width="24.85546875" style="178" customWidth="1"/>
    <col min="9228" max="9228" width="25" style="178" customWidth="1"/>
    <col min="9229" max="9229" width="26" style="178" customWidth="1"/>
    <col min="9230" max="9230" width="16.5703125" style="178" customWidth="1"/>
    <col min="9231" max="9231" width="40.28515625" style="178" customWidth="1"/>
    <col min="9232" max="9232" width="24.140625" style="178" customWidth="1"/>
    <col min="9233" max="9233" width="36.28515625" style="178" customWidth="1"/>
    <col min="9234" max="9234" width="50.7109375" style="178" customWidth="1"/>
    <col min="9235" max="9470" width="9.140625" style="178"/>
    <col min="9471" max="9471" width="8.28515625" style="178" customWidth="1"/>
    <col min="9472" max="9472" width="9.140625" style="178"/>
    <col min="9473" max="9473" width="27" style="178" customWidth="1"/>
    <col min="9474" max="9474" width="9.140625" style="178"/>
    <col min="9475" max="9475" width="13" style="178" customWidth="1"/>
    <col min="9476" max="9476" width="20" style="178" customWidth="1"/>
    <col min="9477" max="9478" width="13.5703125" style="178" customWidth="1"/>
    <col min="9479" max="9479" width="9.42578125" style="178" bestFit="1" customWidth="1"/>
    <col min="9480" max="9481" width="9.140625" style="178"/>
    <col min="9482" max="9482" width="20.28515625" style="178" customWidth="1"/>
    <col min="9483" max="9483" width="24.85546875" style="178" customWidth="1"/>
    <col min="9484" max="9484" width="25" style="178" customWidth="1"/>
    <col min="9485" max="9485" width="26" style="178" customWidth="1"/>
    <col min="9486" max="9486" width="16.5703125" style="178" customWidth="1"/>
    <col min="9487" max="9487" width="40.28515625" style="178" customWidth="1"/>
    <col min="9488" max="9488" width="24.140625" style="178" customWidth="1"/>
    <col min="9489" max="9489" width="36.28515625" style="178" customWidth="1"/>
    <col min="9490" max="9490" width="50.7109375" style="178" customWidth="1"/>
    <col min="9491" max="9726" width="9.140625" style="178"/>
    <col min="9727" max="9727" width="8.28515625" style="178" customWidth="1"/>
    <col min="9728" max="9728" width="9.140625" style="178"/>
    <col min="9729" max="9729" width="27" style="178" customWidth="1"/>
    <col min="9730" max="9730" width="9.140625" style="178"/>
    <col min="9731" max="9731" width="13" style="178" customWidth="1"/>
    <col min="9732" max="9732" width="20" style="178" customWidth="1"/>
    <col min="9733" max="9734" width="13.5703125" style="178" customWidth="1"/>
    <col min="9735" max="9735" width="9.42578125" style="178" bestFit="1" customWidth="1"/>
    <col min="9736" max="9737" width="9.140625" style="178"/>
    <col min="9738" max="9738" width="20.28515625" style="178" customWidth="1"/>
    <col min="9739" max="9739" width="24.85546875" style="178" customWidth="1"/>
    <col min="9740" max="9740" width="25" style="178" customWidth="1"/>
    <col min="9741" max="9741" width="26" style="178" customWidth="1"/>
    <col min="9742" max="9742" width="16.5703125" style="178" customWidth="1"/>
    <col min="9743" max="9743" width="40.28515625" style="178" customWidth="1"/>
    <col min="9744" max="9744" width="24.140625" style="178" customWidth="1"/>
    <col min="9745" max="9745" width="36.28515625" style="178" customWidth="1"/>
    <col min="9746" max="9746" width="50.7109375" style="178" customWidth="1"/>
    <col min="9747" max="9982" width="9.140625" style="178"/>
    <col min="9983" max="9983" width="8.28515625" style="178" customWidth="1"/>
    <col min="9984" max="9984" width="9.140625" style="178"/>
    <col min="9985" max="9985" width="27" style="178" customWidth="1"/>
    <col min="9986" max="9986" width="9.140625" style="178"/>
    <col min="9987" max="9987" width="13" style="178" customWidth="1"/>
    <col min="9988" max="9988" width="20" style="178" customWidth="1"/>
    <col min="9989" max="9990" width="13.5703125" style="178" customWidth="1"/>
    <col min="9991" max="9991" width="9.42578125" style="178" bestFit="1" customWidth="1"/>
    <col min="9992" max="9993" width="9.140625" style="178"/>
    <col min="9994" max="9994" width="20.28515625" style="178" customWidth="1"/>
    <col min="9995" max="9995" width="24.85546875" style="178" customWidth="1"/>
    <col min="9996" max="9996" width="25" style="178" customWidth="1"/>
    <col min="9997" max="9997" width="26" style="178" customWidth="1"/>
    <col min="9998" max="9998" width="16.5703125" style="178" customWidth="1"/>
    <col min="9999" max="9999" width="40.28515625" style="178" customWidth="1"/>
    <col min="10000" max="10000" width="24.140625" style="178" customWidth="1"/>
    <col min="10001" max="10001" width="36.28515625" style="178" customWidth="1"/>
    <col min="10002" max="10002" width="50.7109375" style="178" customWidth="1"/>
    <col min="10003" max="10238" width="9.140625" style="178"/>
    <col min="10239" max="10239" width="8.28515625" style="178" customWidth="1"/>
    <col min="10240" max="10240" width="9.140625" style="178"/>
    <col min="10241" max="10241" width="27" style="178" customWidth="1"/>
    <col min="10242" max="10242" width="9.140625" style="178"/>
    <col min="10243" max="10243" width="13" style="178" customWidth="1"/>
    <col min="10244" max="10244" width="20" style="178" customWidth="1"/>
    <col min="10245" max="10246" width="13.5703125" style="178" customWidth="1"/>
    <col min="10247" max="10247" width="9.42578125" style="178" bestFit="1" customWidth="1"/>
    <col min="10248" max="10249" width="9.140625" style="178"/>
    <col min="10250" max="10250" width="20.28515625" style="178" customWidth="1"/>
    <col min="10251" max="10251" width="24.85546875" style="178" customWidth="1"/>
    <col min="10252" max="10252" width="25" style="178" customWidth="1"/>
    <col min="10253" max="10253" width="26" style="178" customWidth="1"/>
    <col min="10254" max="10254" width="16.5703125" style="178" customWidth="1"/>
    <col min="10255" max="10255" width="40.28515625" style="178" customWidth="1"/>
    <col min="10256" max="10256" width="24.140625" style="178" customWidth="1"/>
    <col min="10257" max="10257" width="36.28515625" style="178" customWidth="1"/>
    <col min="10258" max="10258" width="50.7109375" style="178" customWidth="1"/>
    <col min="10259" max="10494" width="9.140625" style="178"/>
    <col min="10495" max="10495" width="8.28515625" style="178" customWidth="1"/>
    <col min="10496" max="10496" width="9.140625" style="178"/>
    <col min="10497" max="10497" width="27" style="178" customWidth="1"/>
    <col min="10498" max="10498" width="9.140625" style="178"/>
    <col min="10499" max="10499" width="13" style="178" customWidth="1"/>
    <col min="10500" max="10500" width="20" style="178" customWidth="1"/>
    <col min="10501" max="10502" width="13.5703125" style="178" customWidth="1"/>
    <col min="10503" max="10503" width="9.42578125" style="178" bestFit="1" customWidth="1"/>
    <col min="10504" max="10505" width="9.140625" style="178"/>
    <col min="10506" max="10506" width="20.28515625" style="178" customWidth="1"/>
    <col min="10507" max="10507" width="24.85546875" style="178" customWidth="1"/>
    <col min="10508" max="10508" width="25" style="178" customWidth="1"/>
    <col min="10509" max="10509" width="26" style="178" customWidth="1"/>
    <col min="10510" max="10510" width="16.5703125" style="178" customWidth="1"/>
    <col min="10511" max="10511" width="40.28515625" style="178" customWidth="1"/>
    <col min="10512" max="10512" width="24.140625" style="178" customWidth="1"/>
    <col min="10513" max="10513" width="36.28515625" style="178" customWidth="1"/>
    <col min="10514" max="10514" width="50.7109375" style="178" customWidth="1"/>
    <col min="10515" max="10750" width="9.140625" style="178"/>
    <col min="10751" max="10751" width="8.28515625" style="178" customWidth="1"/>
    <col min="10752" max="10752" width="9.140625" style="178"/>
    <col min="10753" max="10753" width="27" style="178" customWidth="1"/>
    <col min="10754" max="10754" width="9.140625" style="178"/>
    <col min="10755" max="10755" width="13" style="178" customWidth="1"/>
    <col min="10756" max="10756" width="20" style="178" customWidth="1"/>
    <col min="10757" max="10758" width="13.5703125" style="178" customWidth="1"/>
    <col min="10759" max="10759" width="9.42578125" style="178" bestFit="1" customWidth="1"/>
    <col min="10760" max="10761" width="9.140625" style="178"/>
    <col min="10762" max="10762" width="20.28515625" style="178" customWidth="1"/>
    <col min="10763" max="10763" width="24.85546875" style="178" customWidth="1"/>
    <col min="10764" max="10764" width="25" style="178" customWidth="1"/>
    <col min="10765" max="10765" width="26" style="178" customWidth="1"/>
    <col min="10766" max="10766" width="16.5703125" style="178" customWidth="1"/>
    <col min="10767" max="10767" width="40.28515625" style="178" customWidth="1"/>
    <col min="10768" max="10768" width="24.140625" style="178" customWidth="1"/>
    <col min="10769" max="10769" width="36.28515625" style="178" customWidth="1"/>
    <col min="10770" max="10770" width="50.7109375" style="178" customWidth="1"/>
    <col min="10771" max="11006" width="9.140625" style="178"/>
    <col min="11007" max="11007" width="8.28515625" style="178" customWidth="1"/>
    <col min="11008" max="11008" width="9.140625" style="178"/>
    <col min="11009" max="11009" width="27" style="178" customWidth="1"/>
    <col min="11010" max="11010" width="9.140625" style="178"/>
    <col min="11011" max="11011" width="13" style="178" customWidth="1"/>
    <col min="11012" max="11012" width="20" style="178" customWidth="1"/>
    <col min="11013" max="11014" width="13.5703125" style="178" customWidth="1"/>
    <col min="11015" max="11015" width="9.42578125" style="178" bestFit="1" customWidth="1"/>
    <col min="11016" max="11017" width="9.140625" style="178"/>
    <col min="11018" max="11018" width="20.28515625" style="178" customWidth="1"/>
    <col min="11019" max="11019" width="24.85546875" style="178" customWidth="1"/>
    <col min="11020" max="11020" width="25" style="178" customWidth="1"/>
    <col min="11021" max="11021" width="26" style="178" customWidth="1"/>
    <col min="11022" max="11022" width="16.5703125" style="178" customWidth="1"/>
    <col min="11023" max="11023" width="40.28515625" style="178" customWidth="1"/>
    <col min="11024" max="11024" width="24.140625" style="178" customWidth="1"/>
    <col min="11025" max="11025" width="36.28515625" style="178" customWidth="1"/>
    <col min="11026" max="11026" width="50.7109375" style="178" customWidth="1"/>
    <col min="11027" max="11262" width="9.140625" style="178"/>
    <col min="11263" max="11263" width="8.28515625" style="178" customWidth="1"/>
    <col min="11264" max="11264" width="9.140625" style="178"/>
    <col min="11265" max="11265" width="27" style="178" customWidth="1"/>
    <col min="11266" max="11266" width="9.140625" style="178"/>
    <col min="11267" max="11267" width="13" style="178" customWidth="1"/>
    <col min="11268" max="11268" width="20" style="178" customWidth="1"/>
    <col min="11269" max="11270" width="13.5703125" style="178" customWidth="1"/>
    <col min="11271" max="11271" width="9.42578125" style="178" bestFit="1" customWidth="1"/>
    <col min="11272" max="11273" width="9.140625" style="178"/>
    <col min="11274" max="11274" width="20.28515625" style="178" customWidth="1"/>
    <col min="11275" max="11275" width="24.85546875" style="178" customWidth="1"/>
    <col min="11276" max="11276" width="25" style="178" customWidth="1"/>
    <col min="11277" max="11277" width="26" style="178" customWidth="1"/>
    <col min="11278" max="11278" width="16.5703125" style="178" customWidth="1"/>
    <col min="11279" max="11279" width="40.28515625" style="178" customWidth="1"/>
    <col min="11280" max="11280" width="24.140625" style="178" customWidth="1"/>
    <col min="11281" max="11281" width="36.28515625" style="178" customWidth="1"/>
    <col min="11282" max="11282" width="50.7109375" style="178" customWidth="1"/>
    <col min="11283" max="11518" width="9.140625" style="178"/>
    <col min="11519" max="11519" width="8.28515625" style="178" customWidth="1"/>
    <col min="11520" max="11520" width="9.140625" style="178"/>
    <col min="11521" max="11521" width="27" style="178" customWidth="1"/>
    <col min="11522" max="11522" width="9.140625" style="178"/>
    <col min="11523" max="11523" width="13" style="178" customWidth="1"/>
    <col min="11524" max="11524" width="20" style="178" customWidth="1"/>
    <col min="11525" max="11526" width="13.5703125" style="178" customWidth="1"/>
    <col min="11527" max="11527" width="9.42578125" style="178" bestFit="1" customWidth="1"/>
    <col min="11528" max="11529" width="9.140625" style="178"/>
    <col min="11530" max="11530" width="20.28515625" style="178" customWidth="1"/>
    <col min="11531" max="11531" width="24.85546875" style="178" customWidth="1"/>
    <col min="11532" max="11532" width="25" style="178" customWidth="1"/>
    <col min="11533" max="11533" width="26" style="178" customWidth="1"/>
    <col min="11534" max="11534" width="16.5703125" style="178" customWidth="1"/>
    <col min="11535" max="11535" width="40.28515625" style="178" customWidth="1"/>
    <col min="11536" max="11536" width="24.140625" style="178" customWidth="1"/>
    <col min="11537" max="11537" width="36.28515625" style="178" customWidth="1"/>
    <col min="11538" max="11538" width="50.7109375" style="178" customWidth="1"/>
    <col min="11539" max="11774" width="9.140625" style="178"/>
    <col min="11775" max="11775" width="8.28515625" style="178" customWidth="1"/>
    <col min="11776" max="11776" width="9.140625" style="178"/>
    <col min="11777" max="11777" width="27" style="178" customWidth="1"/>
    <col min="11778" max="11778" width="9.140625" style="178"/>
    <col min="11779" max="11779" width="13" style="178" customWidth="1"/>
    <col min="11780" max="11780" width="20" style="178" customWidth="1"/>
    <col min="11781" max="11782" width="13.5703125" style="178" customWidth="1"/>
    <col min="11783" max="11783" width="9.42578125" style="178" bestFit="1" customWidth="1"/>
    <col min="11784" max="11785" width="9.140625" style="178"/>
    <col min="11786" max="11786" width="20.28515625" style="178" customWidth="1"/>
    <col min="11787" max="11787" width="24.85546875" style="178" customWidth="1"/>
    <col min="11788" max="11788" width="25" style="178" customWidth="1"/>
    <col min="11789" max="11789" width="26" style="178" customWidth="1"/>
    <col min="11790" max="11790" width="16.5703125" style="178" customWidth="1"/>
    <col min="11791" max="11791" width="40.28515625" style="178" customWidth="1"/>
    <col min="11792" max="11792" width="24.140625" style="178" customWidth="1"/>
    <col min="11793" max="11793" width="36.28515625" style="178" customWidth="1"/>
    <col min="11794" max="11794" width="50.7109375" style="178" customWidth="1"/>
    <col min="11795" max="12030" width="9.140625" style="178"/>
    <col min="12031" max="12031" width="8.28515625" style="178" customWidth="1"/>
    <col min="12032" max="12032" width="9.140625" style="178"/>
    <col min="12033" max="12033" width="27" style="178" customWidth="1"/>
    <col min="12034" max="12034" width="9.140625" style="178"/>
    <col min="12035" max="12035" width="13" style="178" customWidth="1"/>
    <col min="12036" max="12036" width="20" style="178" customWidth="1"/>
    <col min="12037" max="12038" width="13.5703125" style="178" customWidth="1"/>
    <col min="12039" max="12039" width="9.42578125" style="178" bestFit="1" customWidth="1"/>
    <col min="12040" max="12041" width="9.140625" style="178"/>
    <col min="12042" max="12042" width="20.28515625" style="178" customWidth="1"/>
    <col min="12043" max="12043" width="24.85546875" style="178" customWidth="1"/>
    <col min="12044" max="12044" width="25" style="178" customWidth="1"/>
    <col min="12045" max="12045" width="26" style="178" customWidth="1"/>
    <col min="12046" max="12046" width="16.5703125" style="178" customWidth="1"/>
    <col min="12047" max="12047" width="40.28515625" style="178" customWidth="1"/>
    <col min="12048" max="12048" width="24.140625" style="178" customWidth="1"/>
    <col min="12049" max="12049" width="36.28515625" style="178" customWidth="1"/>
    <col min="12050" max="12050" width="50.7109375" style="178" customWidth="1"/>
    <col min="12051" max="12286" width="9.140625" style="178"/>
    <col min="12287" max="12287" width="8.28515625" style="178" customWidth="1"/>
    <col min="12288" max="12288" width="9.140625" style="178"/>
    <col min="12289" max="12289" width="27" style="178" customWidth="1"/>
    <col min="12290" max="12290" width="9.140625" style="178"/>
    <col min="12291" max="12291" width="13" style="178" customWidth="1"/>
    <col min="12292" max="12292" width="20" style="178" customWidth="1"/>
    <col min="12293" max="12294" width="13.5703125" style="178" customWidth="1"/>
    <col min="12295" max="12295" width="9.42578125" style="178" bestFit="1" customWidth="1"/>
    <col min="12296" max="12297" width="9.140625" style="178"/>
    <col min="12298" max="12298" width="20.28515625" style="178" customWidth="1"/>
    <col min="12299" max="12299" width="24.85546875" style="178" customWidth="1"/>
    <col min="12300" max="12300" width="25" style="178" customWidth="1"/>
    <col min="12301" max="12301" width="26" style="178" customWidth="1"/>
    <col min="12302" max="12302" width="16.5703125" style="178" customWidth="1"/>
    <col min="12303" max="12303" width="40.28515625" style="178" customWidth="1"/>
    <col min="12304" max="12304" width="24.140625" style="178" customWidth="1"/>
    <col min="12305" max="12305" width="36.28515625" style="178" customWidth="1"/>
    <col min="12306" max="12306" width="50.7109375" style="178" customWidth="1"/>
    <col min="12307" max="12542" width="9.140625" style="178"/>
    <col min="12543" max="12543" width="8.28515625" style="178" customWidth="1"/>
    <col min="12544" max="12544" width="9.140625" style="178"/>
    <col min="12545" max="12545" width="27" style="178" customWidth="1"/>
    <col min="12546" max="12546" width="9.140625" style="178"/>
    <col min="12547" max="12547" width="13" style="178" customWidth="1"/>
    <col min="12548" max="12548" width="20" style="178" customWidth="1"/>
    <col min="12549" max="12550" width="13.5703125" style="178" customWidth="1"/>
    <col min="12551" max="12551" width="9.42578125" style="178" bestFit="1" customWidth="1"/>
    <col min="12552" max="12553" width="9.140625" style="178"/>
    <col min="12554" max="12554" width="20.28515625" style="178" customWidth="1"/>
    <col min="12555" max="12555" width="24.85546875" style="178" customWidth="1"/>
    <col min="12556" max="12556" width="25" style="178" customWidth="1"/>
    <col min="12557" max="12557" width="26" style="178" customWidth="1"/>
    <col min="12558" max="12558" width="16.5703125" style="178" customWidth="1"/>
    <col min="12559" max="12559" width="40.28515625" style="178" customWidth="1"/>
    <col min="12560" max="12560" width="24.140625" style="178" customWidth="1"/>
    <col min="12561" max="12561" width="36.28515625" style="178" customWidth="1"/>
    <col min="12562" max="12562" width="50.7109375" style="178" customWidth="1"/>
    <col min="12563" max="12798" width="9.140625" style="178"/>
    <col min="12799" max="12799" width="8.28515625" style="178" customWidth="1"/>
    <col min="12800" max="12800" width="9.140625" style="178"/>
    <col min="12801" max="12801" width="27" style="178" customWidth="1"/>
    <col min="12802" max="12802" width="9.140625" style="178"/>
    <col min="12803" max="12803" width="13" style="178" customWidth="1"/>
    <col min="12804" max="12804" width="20" style="178" customWidth="1"/>
    <col min="12805" max="12806" width="13.5703125" style="178" customWidth="1"/>
    <col min="12807" max="12807" width="9.42578125" style="178" bestFit="1" customWidth="1"/>
    <col min="12808" max="12809" width="9.140625" style="178"/>
    <col min="12810" max="12810" width="20.28515625" style="178" customWidth="1"/>
    <col min="12811" max="12811" width="24.85546875" style="178" customWidth="1"/>
    <col min="12812" max="12812" width="25" style="178" customWidth="1"/>
    <col min="12813" max="12813" width="26" style="178" customWidth="1"/>
    <col min="12814" max="12814" width="16.5703125" style="178" customWidth="1"/>
    <col min="12815" max="12815" width="40.28515625" style="178" customWidth="1"/>
    <col min="12816" max="12816" width="24.140625" style="178" customWidth="1"/>
    <col min="12817" max="12817" width="36.28515625" style="178" customWidth="1"/>
    <col min="12818" max="12818" width="50.7109375" style="178" customWidth="1"/>
    <col min="12819" max="13054" width="9.140625" style="178"/>
    <col min="13055" max="13055" width="8.28515625" style="178" customWidth="1"/>
    <col min="13056" max="13056" width="9.140625" style="178"/>
    <col min="13057" max="13057" width="27" style="178" customWidth="1"/>
    <col min="13058" max="13058" width="9.140625" style="178"/>
    <col min="13059" max="13059" width="13" style="178" customWidth="1"/>
    <col min="13060" max="13060" width="20" style="178" customWidth="1"/>
    <col min="13061" max="13062" width="13.5703125" style="178" customWidth="1"/>
    <col min="13063" max="13063" width="9.42578125" style="178" bestFit="1" customWidth="1"/>
    <col min="13064" max="13065" width="9.140625" style="178"/>
    <col min="13066" max="13066" width="20.28515625" style="178" customWidth="1"/>
    <col min="13067" max="13067" width="24.85546875" style="178" customWidth="1"/>
    <col min="13068" max="13068" width="25" style="178" customWidth="1"/>
    <col min="13069" max="13069" width="26" style="178" customWidth="1"/>
    <col min="13070" max="13070" width="16.5703125" style="178" customWidth="1"/>
    <col min="13071" max="13071" width="40.28515625" style="178" customWidth="1"/>
    <col min="13072" max="13072" width="24.140625" style="178" customWidth="1"/>
    <col min="13073" max="13073" width="36.28515625" style="178" customWidth="1"/>
    <col min="13074" max="13074" width="50.7109375" style="178" customWidth="1"/>
    <col min="13075" max="13310" width="9.140625" style="178"/>
    <col min="13311" max="13311" width="8.28515625" style="178" customWidth="1"/>
    <col min="13312" max="13312" width="9.140625" style="178"/>
    <col min="13313" max="13313" width="27" style="178" customWidth="1"/>
    <col min="13314" max="13314" width="9.140625" style="178"/>
    <col min="13315" max="13315" width="13" style="178" customWidth="1"/>
    <col min="13316" max="13316" width="20" style="178" customWidth="1"/>
    <col min="13317" max="13318" width="13.5703125" style="178" customWidth="1"/>
    <col min="13319" max="13319" width="9.42578125" style="178" bestFit="1" customWidth="1"/>
    <col min="13320" max="13321" width="9.140625" style="178"/>
    <col min="13322" max="13322" width="20.28515625" style="178" customWidth="1"/>
    <col min="13323" max="13323" width="24.85546875" style="178" customWidth="1"/>
    <col min="13324" max="13324" width="25" style="178" customWidth="1"/>
    <col min="13325" max="13325" width="26" style="178" customWidth="1"/>
    <col min="13326" max="13326" width="16.5703125" style="178" customWidth="1"/>
    <col min="13327" max="13327" width="40.28515625" style="178" customWidth="1"/>
    <col min="13328" max="13328" width="24.140625" style="178" customWidth="1"/>
    <col min="13329" max="13329" width="36.28515625" style="178" customWidth="1"/>
    <col min="13330" max="13330" width="50.7109375" style="178" customWidth="1"/>
    <col min="13331" max="13566" width="9.140625" style="178"/>
    <col min="13567" max="13567" width="8.28515625" style="178" customWidth="1"/>
    <col min="13568" max="13568" width="9.140625" style="178"/>
    <col min="13569" max="13569" width="27" style="178" customWidth="1"/>
    <col min="13570" max="13570" width="9.140625" style="178"/>
    <col min="13571" max="13571" width="13" style="178" customWidth="1"/>
    <col min="13572" max="13572" width="20" style="178" customWidth="1"/>
    <col min="13573" max="13574" width="13.5703125" style="178" customWidth="1"/>
    <col min="13575" max="13575" width="9.42578125" style="178" bestFit="1" customWidth="1"/>
    <col min="13576" max="13577" width="9.140625" style="178"/>
    <col min="13578" max="13578" width="20.28515625" style="178" customWidth="1"/>
    <col min="13579" max="13579" width="24.85546875" style="178" customWidth="1"/>
    <col min="13580" max="13580" width="25" style="178" customWidth="1"/>
    <col min="13581" max="13581" width="26" style="178" customWidth="1"/>
    <col min="13582" max="13582" width="16.5703125" style="178" customWidth="1"/>
    <col min="13583" max="13583" width="40.28515625" style="178" customWidth="1"/>
    <col min="13584" max="13584" width="24.140625" style="178" customWidth="1"/>
    <col min="13585" max="13585" width="36.28515625" style="178" customWidth="1"/>
    <col min="13586" max="13586" width="50.7109375" style="178" customWidth="1"/>
    <col min="13587" max="13822" width="9.140625" style="178"/>
    <col min="13823" max="13823" width="8.28515625" style="178" customWidth="1"/>
    <col min="13824" max="13824" width="9.140625" style="178"/>
    <col min="13825" max="13825" width="27" style="178" customWidth="1"/>
    <col min="13826" max="13826" width="9.140625" style="178"/>
    <col min="13827" max="13827" width="13" style="178" customWidth="1"/>
    <col min="13828" max="13828" width="20" style="178" customWidth="1"/>
    <col min="13829" max="13830" width="13.5703125" style="178" customWidth="1"/>
    <col min="13831" max="13831" width="9.42578125" style="178" bestFit="1" customWidth="1"/>
    <col min="13832" max="13833" width="9.140625" style="178"/>
    <col min="13834" max="13834" width="20.28515625" style="178" customWidth="1"/>
    <col min="13835" max="13835" width="24.85546875" style="178" customWidth="1"/>
    <col min="13836" max="13836" width="25" style="178" customWidth="1"/>
    <col min="13837" max="13837" width="26" style="178" customWidth="1"/>
    <col min="13838" max="13838" width="16.5703125" style="178" customWidth="1"/>
    <col min="13839" max="13839" width="40.28515625" style="178" customWidth="1"/>
    <col min="13840" max="13840" width="24.140625" style="178" customWidth="1"/>
    <col min="13841" max="13841" width="36.28515625" style="178" customWidth="1"/>
    <col min="13842" max="13842" width="50.7109375" style="178" customWidth="1"/>
    <col min="13843" max="14078" width="9.140625" style="178"/>
    <col min="14079" max="14079" width="8.28515625" style="178" customWidth="1"/>
    <col min="14080" max="14080" width="9.140625" style="178"/>
    <col min="14081" max="14081" width="27" style="178" customWidth="1"/>
    <col min="14082" max="14082" width="9.140625" style="178"/>
    <col min="14083" max="14083" width="13" style="178" customWidth="1"/>
    <col min="14084" max="14084" width="20" style="178" customWidth="1"/>
    <col min="14085" max="14086" width="13.5703125" style="178" customWidth="1"/>
    <col min="14087" max="14087" width="9.42578125" style="178" bestFit="1" customWidth="1"/>
    <col min="14088" max="14089" width="9.140625" style="178"/>
    <col min="14090" max="14090" width="20.28515625" style="178" customWidth="1"/>
    <col min="14091" max="14091" width="24.85546875" style="178" customWidth="1"/>
    <col min="14092" max="14092" width="25" style="178" customWidth="1"/>
    <col min="14093" max="14093" width="26" style="178" customWidth="1"/>
    <col min="14094" max="14094" width="16.5703125" style="178" customWidth="1"/>
    <col min="14095" max="14095" width="40.28515625" style="178" customWidth="1"/>
    <col min="14096" max="14096" width="24.140625" style="178" customWidth="1"/>
    <col min="14097" max="14097" width="36.28515625" style="178" customWidth="1"/>
    <col min="14098" max="14098" width="50.7109375" style="178" customWidth="1"/>
    <col min="14099" max="14334" width="9.140625" style="178"/>
    <col min="14335" max="14335" width="8.28515625" style="178" customWidth="1"/>
    <col min="14336" max="14336" width="9.140625" style="178"/>
    <col min="14337" max="14337" width="27" style="178" customWidth="1"/>
    <col min="14338" max="14338" width="9.140625" style="178"/>
    <col min="14339" max="14339" width="13" style="178" customWidth="1"/>
    <col min="14340" max="14340" width="20" style="178" customWidth="1"/>
    <col min="14341" max="14342" width="13.5703125" style="178" customWidth="1"/>
    <col min="14343" max="14343" width="9.42578125" style="178" bestFit="1" customWidth="1"/>
    <col min="14344" max="14345" width="9.140625" style="178"/>
    <col min="14346" max="14346" width="20.28515625" style="178" customWidth="1"/>
    <col min="14347" max="14347" width="24.85546875" style="178" customWidth="1"/>
    <col min="14348" max="14348" width="25" style="178" customWidth="1"/>
    <col min="14349" max="14349" width="26" style="178" customWidth="1"/>
    <col min="14350" max="14350" width="16.5703125" style="178" customWidth="1"/>
    <col min="14351" max="14351" width="40.28515625" style="178" customWidth="1"/>
    <col min="14352" max="14352" width="24.140625" style="178" customWidth="1"/>
    <col min="14353" max="14353" width="36.28515625" style="178" customWidth="1"/>
    <col min="14354" max="14354" width="50.7109375" style="178" customWidth="1"/>
    <col min="14355" max="14590" width="9.140625" style="178"/>
    <col min="14591" max="14591" width="8.28515625" style="178" customWidth="1"/>
    <col min="14592" max="14592" width="9.140625" style="178"/>
    <col min="14593" max="14593" width="27" style="178" customWidth="1"/>
    <col min="14594" max="14594" width="9.140625" style="178"/>
    <col min="14595" max="14595" width="13" style="178" customWidth="1"/>
    <col min="14596" max="14596" width="20" style="178" customWidth="1"/>
    <col min="14597" max="14598" width="13.5703125" style="178" customWidth="1"/>
    <col min="14599" max="14599" width="9.42578125" style="178" bestFit="1" customWidth="1"/>
    <col min="14600" max="14601" width="9.140625" style="178"/>
    <col min="14602" max="14602" width="20.28515625" style="178" customWidth="1"/>
    <col min="14603" max="14603" width="24.85546875" style="178" customWidth="1"/>
    <col min="14604" max="14604" width="25" style="178" customWidth="1"/>
    <col min="14605" max="14605" width="26" style="178" customWidth="1"/>
    <col min="14606" max="14606" width="16.5703125" style="178" customWidth="1"/>
    <col min="14607" max="14607" width="40.28515625" style="178" customWidth="1"/>
    <col min="14608" max="14608" width="24.140625" style="178" customWidth="1"/>
    <col min="14609" max="14609" width="36.28515625" style="178" customWidth="1"/>
    <col min="14610" max="14610" width="50.7109375" style="178" customWidth="1"/>
    <col min="14611" max="14846" width="9.140625" style="178"/>
    <col min="14847" max="14847" width="8.28515625" style="178" customWidth="1"/>
    <col min="14848" max="14848" width="9.140625" style="178"/>
    <col min="14849" max="14849" width="27" style="178" customWidth="1"/>
    <col min="14850" max="14850" width="9.140625" style="178"/>
    <col min="14851" max="14851" width="13" style="178" customWidth="1"/>
    <col min="14852" max="14852" width="20" style="178" customWidth="1"/>
    <col min="14853" max="14854" width="13.5703125" style="178" customWidth="1"/>
    <col min="14855" max="14855" width="9.42578125" style="178" bestFit="1" customWidth="1"/>
    <col min="14856" max="14857" width="9.140625" style="178"/>
    <col min="14858" max="14858" width="20.28515625" style="178" customWidth="1"/>
    <col min="14859" max="14859" width="24.85546875" style="178" customWidth="1"/>
    <col min="14860" max="14860" width="25" style="178" customWidth="1"/>
    <col min="14861" max="14861" width="26" style="178" customWidth="1"/>
    <col min="14862" max="14862" width="16.5703125" style="178" customWidth="1"/>
    <col min="14863" max="14863" width="40.28515625" style="178" customWidth="1"/>
    <col min="14864" max="14864" width="24.140625" style="178" customWidth="1"/>
    <col min="14865" max="14865" width="36.28515625" style="178" customWidth="1"/>
    <col min="14866" max="14866" width="50.7109375" style="178" customWidth="1"/>
    <col min="14867" max="15102" width="9.140625" style="178"/>
    <col min="15103" max="15103" width="8.28515625" style="178" customWidth="1"/>
    <col min="15104" max="15104" width="9.140625" style="178"/>
    <col min="15105" max="15105" width="27" style="178" customWidth="1"/>
    <col min="15106" max="15106" width="9.140625" style="178"/>
    <col min="15107" max="15107" width="13" style="178" customWidth="1"/>
    <col min="15108" max="15108" width="20" style="178" customWidth="1"/>
    <col min="15109" max="15110" width="13.5703125" style="178" customWidth="1"/>
    <col min="15111" max="15111" width="9.42578125" style="178" bestFit="1" customWidth="1"/>
    <col min="15112" max="15113" width="9.140625" style="178"/>
    <col min="15114" max="15114" width="20.28515625" style="178" customWidth="1"/>
    <col min="15115" max="15115" width="24.85546875" style="178" customWidth="1"/>
    <col min="15116" max="15116" width="25" style="178" customWidth="1"/>
    <col min="15117" max="15117" width="26" style="178" customWidth="1"/>
    <col min="15118" max="15118" width="16.5703125" style="178" customWidth="1"/>
    <col min="15119" max="15119" width="40.28515625" style="178" customWidth="1"/>
    <col min="15120" max="15120" width="24.140625" style="178" customWidth="1"/>
    <col min="15121" max="15121" width="36.28515625" style="178" customWidth="1"/>
    <col min="15122" max="15122" width="50.7109375" style="178" customWidth="1"/>
    <col min="15123" max="15358" width="9.140625" style="178"/>
    <col min="15359" max="15359" width="8.28515625" style="178" customWidth="1"/>
    <col min="15360" max="15360" width="9.140625" style="178"/>
    <col min="15361" max="15361" width="27" style="178" customWidth="1"/>
    <col min="15362" max="15362" width="9.140625" style="178"/>
    <col min="15363" max="15363" width="13" style="178" customWidth="1"/>
    <col min="15364" max="15364" width="20" style="178" customWidth="1"/>
    <col min="15365" max="15366" width="13.5703125" style="178" customWidth="1"/>
    <col min="15367" max="15367" width="9.42578125" style="178" bestFit="1" customWidth="1"/>
    <col min="15368" max="15369" width="9.140625" style="178"/>
    <col min="15370" max="15370" width="20.28515625" style="178" customWidth="1"/>
    <col min="15371" max="15371" width="24.85546875" style="178" customWidth="1"/>
    <col min="15372" max="15372" width="25" style="178" customWidth="1"/>
    <col min="15373" max="15373" width="26" style="178" customWidth="1"/>
    <col min="15374" max="15374" width="16.5703125" style="178" customWidth="1"/>
    <col min="15375" max="15375" width="40.28515625" style="178" customWidth="1"/>
    <col min="15376" max="15376" width="24.140625" style="178" customWidth="1"/>
    <col min="15377" max="15377" width="36.28515625" style="178" customWidth="1"/>
    <col min="15378" max="15378" width="50.7109375" style="178" customWidth="1"/>
    <col min="15379" max="15614" width="9.140625" style="178"/>
    <col min="15615" max="15615" width="8.28515625" style="178" customWidth="1"/>
    <col min="15616" max="15616" width="9.140625" style="178"/>
    <col min="15617" max="15617" width="27" style="178" customWidth="1"/>
    <col min="15618" max="15618" width="9.140625" style="178"/>
    <col min="15619" max="15619" width="13" style="178" customWidth="1"/>
    <col min="15620" max="15620" width="20" style="178" customWidth="1"/>
    <col min="15621" max="15622" width="13.5703125" style="178" customWidth="1"/>
    <col min="15623" max="15623" width="9.42578125" style="178" bestFit="1" customWidth="1"/>
    <col min="15624" max="15625" width="9.140625" style="178"/>
    <col min="15626" max="15626" width="20.28515625" style="178" customWidth="1"/>
    <col min="15627" max="15627" width="24.85546875" style="178" customWidth="1"/>
    <col min="15628" max="15628" width="25" style="178" customWidth="1"/>
    <col min="15629" max="15629" width="26" style="178" customWidth="1"/>
    <col min="15630" max="15630" width="16.5703125" style="178" customWidth="1"/>
    <col min="15631" max="15631" width="40.28515625" style="178" customWidth="1"/>
    <col min="15632" max="15632" width="24.140625" style="178" customWidth="1"/>
    <col min="15633" max="15633" width="36.28515625" style="178" customWidth="1"/>
    <col min="15634" max="15634" width="50.7109375" style="178" customWidth="1"/>
    <col min="15635" max="15870" width="9.140625" style="178"/>
    <col min="15871" max="15871" width="8.28515625" style="178" customWidth="1"/>
    <col min="15872" max="15872" width="9.140625" style="178"/>
    <col min="15873" max="15873" width="27" style="178" customWidth="1"/>
    <col min="15874" max="15874" width="9.140625" style="178"/>
    <col min="15875" max="15875" width="13" style="178" customWidth="1"/>
    <col min="15876" max="15876" width="20" style="178" customWidth="1"/>
    <col min="15877" max="15878" width="13.5703125" style="178" customWidth="1"/>
    <col min="15879" max="15879" width="9.42578125" style="178" bestFit="1" customWidth="1"/>
    <col min="15880" max="15881" width="9.140625" style="178"/>
    <col min="15882" max="15882" width="20.28515625" style="178" customWidth="1"/>
    <col min="15883" max="15883" width="24.85546875" style="178" customWidth="1"/>
    <col min="15884" max="15884" width="25" style="178" customWidth="1"/>
    <col min="15885" max="15885" width="26" style="178" customWidth="1"/>
    <col min="15886" max="15886" width="16.5703125" style="178" customWidth="1"/>
    <col min="15887" max="15887" width="40.28515625" style="178" customWidth="1"/>
    <col min="15888" max="15888" width="24.140625" style="178" customWidth="1"/>
    <col min="15889" max="15889" width="36.28515625" style="178" customWidth="1"/>
    <col min="15890" max="15890" width="50.7109375" style="178" customWidth="1"/>
    <col min="15891" max="16126" width="9.140625" style="178"/>
    <col min="16127" max="16127" width="8.28515625" style="178" customWidth="1"/>
    <col min="16128" max="16128" width="9.140625" style="178"/>
    <col min="16129" max="16129" width="27" style="178" customWidth="1"/>
    <col min="16130" max="16130" width="9.140625" style="178"/>
    <col min="16131" max="16131" width="13" style="178" customWidth="1"/>
    <col min="16132" max="16132" width="20" style="178" customWidth="1"/>
    <col min="16133" max="16134" width="13.5703125" style="178" customWidth="1"/>
    <col min="16135" max="16135" width="9.42578125" style="178" bestFit="1" customWidth="1"/>
    <col min="16136" max="16137" width="9.140625" style="178"/>
    <col min="16138" max="16138" width="20.28515625" style="178" customWidth="1"/>
    <col min="16139" max="16139" width="24.85546875" style="178" customWidth="1"/>
    <col min="16140" max="16140" width="25" style="178" customWidth="1"/>
    <col min="16141" max="16141" width="26" style="178" customWidth="1"/>
    <col min="16142" max="16142" width="16.5703125" style="178" customWidth="1"/>
    <col min="16143" max="16143" width="40.28515625" style="178" customWidth="1"/>
    <col min="16144" max="16144" width="24.140625" style="178" customWidth="1"/>
    <col min="16145" max="16145" width="36.28515625" style="178" customWidth="1"/>
    <col min="16146" max="16146" width="50.7109375" style="178" customWidth="1"/>
    <col min="16147" max="16384" width="9.140625" style="178"/>
  </cols>
  <sheetData>
    <row r="1" spans="1:20" ht="15.75" customHeight="1">
      <c r="A1" s="257" t="s">
        <v>993</v>
      </c>
      <c r="B1" s="257"/>
      <c r="C1" s="257"/>
      <c r="D1" s="257"/>
      <c r="E1" s="257"/>
      <c r="F1" s="257"/>
      <c r="G1" s="257"/>
      <c r="H1" s="257"/>
      <c r="I1" s="257"/>
      <c r="J1" s="257"/>
      <c r="K1" s="258"/>
      <c r="L1" s="258"/>
      <c r="M1" s="258"/>
      <c r="N1" s="258"/>
      <c r="O1" s="258"/>
      <c r="P1" s="258"/>
      <c r="Q1" s="258"/>
      <c r="R1" s="258"/>
      <c r="S1" s="258"/>
      <c r="T1" s="258"/>
    </row>
    <row r="3" spans="1:20" ht="36.75"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ht="26.25" customHeight="1">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ht="14.25" customHeight="1">
      <c r="A5" s="151" t="s">
        <v>17</v>
      </c>
      <c r="B5" s="151"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196" customFormat="1" ht="201" customHeight="1">
      <c r="A6" s="69">
        <v>1</v>
      </c>
      <c r="B6" s="157" t="s">
        <v>405</v>
      </c>
      <c r="C6" s="157" t="s">
        <v>829</v>
      </c>
      <c r="D6" s="157" t="s">
        <v>830</v>
      </c>
      <c r="E6" s="157" t="s">
        <v>977</v>
      </c>
      <c r="F6" s="157" t="s">
        <v>820</v>
      </c>
      <c r="G6" s="149" t="s">
        <v>831</v>
      </c>
      <c r="H6" s="157" t="s">
        <v>832</v>
      </c>
      <c r="I6" s="157" t="s">
        <v>833</v>
      </c>
      <c r="J6" s="157" t="s">
        <v>834</v>
      </c>
      <c r="K6" s="58" t="s">
        <v>499</v>
      </c>
      <c r="L6" s="157" t="s">
        <v>835</v>
      </c>
      <c r="M6" s="69" t="s">
        <v>171</v>
      </c>
      <c r="N6" s="69"/>
      <c r="O6" s="141">
        <v>20000</v>
      </c>
      <c r="P6" s="141">
        <v>0</v>
      </c>
      <c r="Q6" s="141">
        <v>20000</v>
      </c>
      <c r="R6" s="141">
        <v>0</v>
      </c>
      <c r="S6" s="157" t="s">
        <v>57</v>
      </c>
    </row>
    <row r="7" spans="1:20" s="196" customFormat="1" ht="219.75" customHeight="1">
      <c r="A7" s="149">
        <v>2</v>
      </c>
      <c r="B7" s="149" t="s">
        <v>405</v>
      </c>
      <c r="C7" s="149" t="s">
        <v>836</v>
      </c>
      <c r="D7" s="149" t="s">
        <v>202</v>
      </c>
      <c r="E7" s="157" t="s">
        <v>977</v>
      </c>
      <c r="F7" s="157" t="s">
        <v>820</v>
      </c>
      <c r="G7" s="149" t="s">
        <v>838</v>
      </c>
      <c r="H7" s="157" t="s">
        <v>885</v>
      </c>
      <c r="I7" s="129" t="s">
        <v>839</v>
      </c>
      <c r="J7" s="149" t="s">
        <v>886</v>
      </c>
      <c r="K7" s="46" t="s">
        <v>887</v>
      </c>
      <c r="L7" s="149" t="s">
        <v>840</v>
      </c>
      <c r="M7" s="149" t="s">
        <v>884</v>
      </c>
      <c r="N7" s="149"/>
      <c r="O7" s="47">
        <v>5000</v>
      </c>
      <c r="P7" s="47">
        <v>0</v>
      </c>
      <c r="Q7" s="47">
        <v>5000</v>
      </c>
      <c r="R7" s="47">
        <v>0</v>
      </c>
      <c r="S7" s="149" t="s">
        <v>57</v>
      </c>
    </row>
    <row r="8" spans="1:20" s="196" customFormat="1" ht="220.5" customHeight="1">
      <c r="A8" s="149">
        <v>3</v>
      </c>
      <c r="B8" s="149" t="s">
        <v>405</v>
      </c>
      <c r="C8" s="149" t="s">
        <v>841</v>
      </c>
      <c r="D8" s="149" t="s">
        <v>202</v>
      </c>
      <c r="E8" s="149" t="s">
        <v>842</v>
      </c>
      <c r="F8" s="157" t="s">
        <v>820</v>
      </c>
      <c r="G8" s="149" t="s">
        <v>843</v>
      </c>
      <c r="H8" s="149" t="s">
        <v>844</v>
      </c>
      <c r="I8" s="149" t="s">
        <v>839</v>
      </c>
      <c r="J8" s="149" t="s">
        <v>888</v>
      </c>
      <c r="K8" s="46" t="s">
        <v>845</v>
      </c>
      <c r="L8" s="149" t="s">
        <v>846</v>
      </c>
      <c r="M8" s="149" t="s">
        <v>210</v>
      </c>
      <c r="N8" s="149"/>
      <c r="O8" s="47">
        <v>5000</v>
      </c>
      <c r="P8" s="47">
        <v>0</v>
      </c>
      <c r="Q8" s="47">
        <v>5000</v>
      </c>
      <c r="R8" s="47">
        <v>0</v>
      </c>
      <c r="S8" s="149" t="s">
        <v>57</v>
      </c>
    </row>
    <row r="9" spans="1:20" s="196" customFormat="1" ht="264" customHeight="1">
      <c r="A9" s="157">
        <v>4</v>
      </c>
      <c r="B9" s="157" t="s">
        <v>405</v>
      </c>
      <c r="C9" s="157" t="s">
        <v>847</v>
      </c>
      <c r="D9" s="157" t="s">
        <v>202</v>
      </c>
      <c r="E9" s="157" t="s">
        <v>890</v>
      </c>
      <c r="F9" s="157" t="s">
        <v>820</v>
      </c>
      <c r="G9" s="149" t="s">
        <v>889</v>
      </c>
      <c r="H9" s="157" t="s">
        <v>848</v>
      </c>
      <c r="I9" s="157" t="s">
        <v>849</v>
      </c>
      <c r="J9" s="157" t="s">
        <v>891</v>
      </c>
      <c r="K9" s="58" t="s">
        <v>850</v>
      </c>
      <c r="L9" s="157" t="s">
        <v>456</v>
      </c>
      <c r="M9" s="149" t="s">
        <v>210</v>
      </c>
      <c r="N9" s="157"/>
      <c r="O9" s="50">
        <v>25000</v>
      </c>
      <c r="P9" s="50">
        <v>0</v>
      </c>
      <c r="Q9" s="50">
        <v>25000</v>
      </c>
      <c r="R9" s="50">
        <v>0</v>
      </c>
      <c r="S9" s="157" t="s">
        <v>57</v>
      </c>
    </row>
    <row r="10" spans="1:20" s="196" customFormat="1" ht="253.5" customHeight="1">
      <c r="A10" s="157">
        <v>5</v>
      </c>
      <c r="B10" s="157" t="s">
        <v>405</v>
      </c>
      <c r="C10" s="157" t="s">
        <v>847</v>
      </c>
      <c r="D10" s="157" t="s">
        <v>202</v>
      </c>
      <c r="E10" s="157" t="s">
        <v>851</v>
      </c>
      <c r="F10" s="157" t="s">
        <v>820</v>
      </c>
      <c r="G10" s="149" t="s">
        <v>892</v>
      </c>
      <c r="H10" s="157" t="s">
        <v>852</v>
      </c>
      <c r="I10" s="157" t="s">
        <v>853</v>
      </c>
      <c r="J10" s="157" t="s">
        <v>854</v>
      </c>
      <c r="K10" s="58" t="s">
        <v>855</v>
      </c>
      <c r="L10" s="157" t="s">
        <v>856</v>
      </c>
      <c r="M10" s="157" t="s">
        <v>880</v>
      </c>
      <c r="N10" s="157"/>
      <c r="O10" s="50">
        <v>5000</v>
      </c>
      <c r="P10" s="50">
        <v>0</v>
      </c>
      <c r="Q10" s="50">
        <v>5000</v>
      </c>
      <c r="R10" s="50">
        <v>0</v>
      </c>
      <c r="S10" s="157" t="s">
        <v>57</v>
      </c>
    </row>
    <row r="11" spans="1:20" s="196" customFormat="1" ht="229.5" customHeight="1">
      <c r="A11" s="157">
        <v>6</v>
      </c>
      <c r="B11" s="157" t="s">
        <v>405</v>
      </c>
      <c r="C11" s="157" t="s">
        <v>857</v>
      </c>
      <c r="D11" s="157" t="s">
        <v>202</v>
      </c>
      <c r="E11" s="157" t="s">
        <v>837</v>
      </c>
      <c r="F11" s="157" t="s">
        <v>858</v>
      </c>
      <c r="G11" s="149" t="s">
        <v>893</v>
      </c>
      <c r="H11" s="157" t="s">
        <v>895</v>
      </c>
      <c r="I11" s="157" t="s">
        <v>839</v>
      </c>
      <c r="J11" s="157" t="s">
        <v>896</v>
      </c>
      <c r="K11" s="58" t="s">
        <v>859</v>
      </c>
      <c r="L11" s="157" t="s">
        <v>860</v>
      </c>
      <c r="M11" s="157" t="s">
        <v>894</v>
      </c>
      <c r="N11" s="157"/>
      <c r="O11" s="50">
        <v>5000</v>
      </c>
      <c r="P11" s="50">
        <v>0</v>
      </c>
      <c r="Q11" s="50">
        <v>5000</v>
      </c>
      <c r="R11" s="50">
        <v>0</v>
      </c>
      <c r="S11" s="157" t="s">
        <v>57</v>
      </c>
    </row>
    <row r="12" spans="1:20" s="196" customFormat="1" ht="257.25" customHeight="1">
      <c r="A12" s="157">
        <v>7</v>
      </c>
      <c r="B12" s="157" t="s">
        <v>405</v>
      </c>
      <c r="C12" s="157" t="s">
        <v>861</v>
      </c>
      <c r="D12" s="157" t="s">
        <v>202</v>
      </c>
      <c r="E12" s="157" t="s">
        <v>842</v>
      </c>
      <c r="F12" s="157" t="s">
        <v>820</v>
      </c>
      <c r="G12" s="149" t="s">
        <v>862</v>
      </c>
      <c r="H12" s="157" t="s">
        <v>863</v>
      </c>
      <c r="I12" s="157" t="s">
        <v>274</v>
      </c>
      <c r="J12" s="157" t="s">
        <v>864</v>
      </c>
      <c r="K12" s="58" t="s">
        <v>865</v>
      </c>
      <c r="L12" s="157" t="s">
        <v>856</v>
      </c>
      <c r="M12" s="157" t="s">
        <v>897</v>
      </c>
      <c r="N12" s="157"/>
      <c r="O12" s="50">
        <v>28000</v>
      </c>
      <c r="P12" s="50">
        <v>0</v>
      </c>
      <c r="Q12" s="50">
        <v>28000</v>
      </c>
      <c r="R12" s="50">
        <v>0</v>
      </c>
      <c r="S12" s="157" t="s">
        <v>57</v>
      </c>
    </row>
    <row r="13" spans="1:20" s="196" customFormat="1" ht="264">
      <c r="A13" s="157">
        <v>8</v>
      </c>
      <c r="B13" s="157" t="s">
        <v>405</v>
      </c>
      <c r="C13" s="157" t="s">
        <v>861</v>
      </c>
      <c r="D13" s="157" t="s">
        <v>202</v>
      </c>
      <c r="E13" s="157" t="s">
        <v>842</v>
      </c>
      <c r="F13" s="157" t="s">
        <v>901</v>
      </c>
      <c r="G13" s="149" t="s">
        <v>898</v>
      </c>
      <c r="H13" s="157" t="s">
        <v>863</v>
      </c>
      <c r="I13" s="157" t="s">
        <v>866</v>
      </c>
      <c r="J13" s="157" t="s">
        <v>902</v>
      </c>
      <c r="K13" s="58" t="s">
        <v>867</v>
      </c>
      <c r="L13" s="157" t="s">
        <v>856</v>
      </c>
      <c r="M13" s="157" t="s">
        <v>900</v>
      </c>
      <c r="N13" s="157"/>
      <c r="O13" s="50">
        <v>55000</v>
      </c>
      <c r="P13" s="50">
        <v>0</v>
      </c>
      <c r="Q13" s="50">
        <v>55000</v>
      </c>
      <c r="R13" s="50">
        <v>0</v>
      </c>
      <c r="S13" s="157" t="s">
        <v>57</v>
      </c>
    </row>
    <row r="14" spans="1:20" s="196" customFormat="1" ht="216">
      <c r="A14" s="157">
        <v>9</v>
      </c>
      <c r="B14" s="157" t="s">
        <v>405</v>
      </c>
      <c r="C14" s="157" t="s">
        <v>829</v>
      </c>
      <c r="D14" s="157" t="s">
        <v>468</v>
      </c>
      <c r="E14" s="149" t="s">
        <v>837</v>
      </c>
      <c r="F14" s="149" t="s">
        <v>903</v>
      </c>
      <c r="G14" s="149" t="s">
        <v>868</v>
      </c>
      <c r="H14" s="157" t="s">
        <v>832</v>
      </c>
      <c r="I14" s="157" t="s">
        <v>869</v>
      </c>
      <c r="J14" s="157" t="s">
        <v>870</v>
      </c>
      <c r="K14" s="58" t="s">
        <v>871</v>
      </c>
      <c r="L14" s="157" t="s">
        <v>872</v>
      </c>
      <c r="M14" s="157" t="s">
        <v>899</v>
      </c>
      <c r="N14" s="157"/>
      <c r="O14" s="50">
        <v>2000</v>
      </c>
      <c r="P14" s="50">
        <v>0</v>
      </c>
      <c r="Q14" s="50">
        <v>2000</v>
      </c>
      <c r="R14" s="50">
        <v>0</v>
      </c>
      <c r="S14" s="157" t="s">
        <v>57</v>
      </c>
    </row>
    <row r="15" spans="1:20" s="196" customFormat="1" ht="320.25" customHeight="1">
      <c r="A15" s="149">
        <v>10</v>
      </c>
      <c r="B15" s="149" t="s">
        <v>405</v>
      </c>
      <c r="C15" s="149" t="s">
        <v>873</v>
      </c>
      <c r="D15" s="149" t="s">
        <v>874</v>
      </c>
      <c r="E15" s="149" t="s">
        <v>904</v>
      </c>
      <c r="F15" s="157" t="s">
        <v>901</v>
      </c>
      <c r="G15" s="149" t="s">
        <v>875</v>
      </c>
      <c r="H15" s="149" t="s">
        <v>876</v>
      </c>
      <c r="I15" s="149" t="s">
        <v>443</v>
      </c>
      <c r="J15" s="149" t="s">
        <v>877</v>
      </c>
      <c r="K15" s="46" t="s">
        <v>878</v>
      </c>
      <c r="L15" s="149" t="s">
        <v>879</v>
      </c>
      <c r="M15" s="149" t="s">
        <v>880</v>
      </c>
      <c r="N15" s="149"/>
      <c r="O15" s="47">
        <v>10000</v>
      </c>
      <c r="P15" s="47">
        <v>0</v>
      </c>
      <c r="Q15" s="47">
        <v>0</v>
      </c>
      <c r="R15" s="47">
        <v>0</v>
      </c>
      <c r="S15" s="149" t="s">
        <v>57</v>
      </c>
    </row>
    <row r="16" spans="1:20" s="196" customFormat="1" ht="254.25" customHeight="1">
      <c r="A16" s="149">
        <v>11</v>
      </c>
      <c r="B16" s="149" t="s">
        <v>405</v>
      </c>
      <c r="C16" s="149" t="s">
        <v>861</v>
      </c>
      <c r="D16" s="149" t="s">
        <v>202</v>
      </c>
      <c r="E16" s="149" t="s">
        <v>881</v>
      </c>
      <c r="F16" s="157" t="s">
        <v>901</v>
      </c>
      <c r="G16" s="149" t="s">
        <v>356</v>
      </c>
      <c r="H16" s="149" t="s">
        <v>882</v>
      </c>
      <c r="I16" s="149" t="s">
        <v>188</v>
      </c>
      <c r="J16" s="149" t="s">
        <v>188</v>
      </c>
      <c r="K16" s="46" t="s">
        <v>499</v>
      </c>
      <c r="L16" s="149" t="s">
        <v>352</v>
      </c>
      <c r="M16" s="149" t="s">
        <v>880</v>
      </c>
      <c r="N16" s="149"/>
      <c r="O16" s="47">
        <v>10000</v>
      </c>
      <c r="P16" s="47">
        <v>0</v>
      </c>
      <c r="Q16" s="47">
        <v>0</v>
      </c>
      <c r="R16" s="47">
        <v>0</v>
      </c>
      <c r="S16" s="149" t="s">
        <v>57</v>
      </c>
    </row>
    <row r="17" spans="1:19">
      <c r="A17" s="74"/>
      <c r="B17" s="74"/>
      <c r="C17" s="74"/>
      <c r="D17" s="74"/>
      <c r="E17" s="74"/>
      <c r="F17" s="74"/>
      <c r="G17" s="125"/>
      <c r="H17" s="74"/>
      <c r="I17" s="74"/>
      <c r="J17" s="74"/>
      <c r="K17" s="74"/>
      <c r="L17" s="74"/>
      <c r="M17" s="74"/>
      <c r="N17" s="74"/>
      <c r="O17" s="74"/>
      <c r="P17" s="74"/>
      <c r="Q17" s="74"/>
      <c r="R17" s="74"/>
      <c r="S17" s="74"/>
    </row>
    <row r="18" spans="1:19" ht="18.75">
      <c r="A18" s="74"/>
      <c r="B18" s="74"/>
      <c r="C18" s="74"/>
      <c r="D18" s="74"/>
      <c r="E18" s="74"/>
      <c r="F18" s="74"/>
      <c r="G18" s="125"/>
      <c r="H18" s="74"/>
      <c r="I18" s="74"/>
      <c r="J18" s="74"/>
      <c r="K18" s="74"/>
      <c r="L18" s="74"/>
      <c r="M18" s="74"/>
      <c r="N18" s="74"/>
      <c r="O18" s="74"/>
      <c r="P18" s="74"/>
      <c r="Q18" s="142"/>
      <c r="R18" s="143" t="s">
        <v>391</v>
      </c>
      <c r="S18" s="143" t="s">
        <v>883</v>
      </c>
    </row>
    <row r="19" spans="1:19" ht="18.75">
      <c r="A19" s="74"/>
      <c r="B19" s="74"/>
      <c r="C19" s="74"/>
      <c r="D19" s="74"/>
      <c r="E19" s="74"/>
      <c r="F19" s="74"/>
      <c r="G19" s="125"/>
      <c r="H19" s="74"/>
      <c r="I19" s="74"/>
      <c r="J19" s="74"/>
      <c r="K19" s="74"/>
      <c r="L19" s="74"/>
      <c r="M19" s="74"/>
      <c r="N19" s="74"/>
      <c r="O19" s="74"/>
      <c r="P19" s="74"/>
      <c r="Q19" s="142" t="s">
        <v>38</v>
      </c>
      <c r="R19" s="144">
        <v>11</v>
      </c>
      <c r="S19" s="145">
        <f>Q6+Q7+Q8+Q9+Q10+Q11+Q12+Q13+Q14+Q15+Q16</f>
        <v>150000</v>
      </c>
    </row>
    <row r="20" spans="1:19">
      <c r="A20" s="74"/>
      <c r="B20" s="74"/>
      <c r="C20" s="74"/>
      <c r="D20" s="74"/>
      <c r="E20" s="74"/>
      <c r="F20" s="74"/>
      <c r="G20" s="125"/>
      <c r="H20" s="74"/>
      <c r="I20" s="74"/>
      <c r="J20" s="74"/>
      <c r="K20" s="74"/>
      <c r="L20" s="74"/>
      <c r="M20" s="74"/>
      <c r="N20" s="74"/>
      <c r="O20" s="74"/>
      <c r="P20" s="74"/>
      <c r="Q20" s="74"/>
      <c r="R20" s="74"/>
      <c r="S20" s="74"/>
    </row>
    <row r="21" spans="1:19">
      <c r="A21" s="74"/>
      <c r="B21" s="74"/>
      <c r="C21" s="74"/>
      <c r="D21" s="74"/>
      <c r="E21" s="74"/>
      <c r="F21" s="74"/>
      <c r="G21" s="125"/>
      <c r="H21" s="74"/>
      <c r="I21" s="74"/>
      <c r="J21" s="74"/>
      <c r="K21" s="74"/>
      <c r="L21" s="74"/>
      <c r="M21" s="74"/>
      <c r="N21" s="74"/>
      <c r="O21" s="74"/>
      <c r="P21" s="74"/>
      <c r="Q21" s="74"/>
      <c r="R21" s="74"/>
      <c r="S21" s="74"/>
    </row>
    <row r="22" spans="1:19">
      <c r="A22" s="74"/>
      <c r="B22" s="74"/>
      <c r="C22" s="74"/>
      <c r="D22" s="74"/>
      <c r="E22" s="74"/>
      <c r="F22" s="74"/>
      <c r="G22" s="125"/>
      <c r="H22" s="74"/>
      <c r="I22" s="74"/>
      <c r="J22" s="74"/>
      <c r="K22" s="74"/>
      <c r="L22" s="74"/>
      <c r="M22" s="74"/>
      <c r="N22" s="74"/>
      <c r="O22" s="74"/>
      <c r="P22" s="74"/>
      <c r="Q22" s="74"/>
      <c r="R22" s="74"/>
      <c r="S22" s="74"/>
    </row>
    <row r="23" spans="1:19">
      <c r="A23" s="74"/>
      <c r="B23" s="74"/>
      <c r="C23" s="74"/>
      <c r="D23" s="74"/>
      <c r="E23" s="74"/>
      <c r="F23" s="74"/>
      <c r="G23" s="125"/>
      <c r="H23" s="74"/>
      <c r="I23" s="74"/>
      <c r="J23" s="74"/>
      <c r="K23" s="74"/>
      <c r="L23" s="74"/>
      <c r="M23" s="74"/>
      <c r="N23" s="74"/>
      <c r="O23" s="74"/>
      <c r="P23" s="74"/>
      <c r="Q23" s="74"/>
      <c r="R23" s="74"/>
      <c r="S23" s="74"/>
    </row>
    <row r="24" spans="1:19">
      <c r="A24" s="74"/>
      <c r="B24" s="74"/>
      <c r="C24" s="74"/>
      <c r="D24" s="74"/>
      <c r="E24" s="74"/>
      <c r="F24" s="74"/>
      <c r="G24" s="125"/>
      <c r="H24" s="74"/>
      <c r="I24" s="74"/>
      <c r="J24" s="74"/>
      <c r="K24" s="74"/>
      <c r="L24" s="74"/>
      <c r="M24" s="74"/>
      <c r="N24" s="74"/>
      <c r="O24" s="74"/>
      <c r="P24" s="74"/>
      <c r="Q24" s="74"/>
      <c r="R24" s="74"/>
      <c r="S24" s="74"/>
    </row>
    <row r="25" spans="1:19">
      <c r="A25" s="74"/>
      <c r="B25" s="74"/>
      <c r="C25" s="74"/>
      <c r="D25" s="74"/>
      <c r="E25" s="74"/>
      <c r="F25" s="74"/>
      <c r="G25" s="125"/>
      <c r="H25" s="74"/>
      <c r="I25" s="74"/>
      <c r="J25" s="74"/>
      <c r="K25" s="74"/>
      <c r="L25" s="74"/>
      <c r="M25" s="74"/>
      <c r="N25" s="74"/>
      <c r="O25" s="74"/>
      <c r="P25" s="74"/>
      <c r="Q25" s="74"/>
      <c r="R25" s="74"/>
      <c r="S25" s="74"/>
    </row>
    <row r="26" spans="1:19">
      <c r="A26" s="74"/>
      <c r="B26" s="74"/>
      <c r="C26" s="74"/>
      <c r="D26" s="74"/>
      <c r="E26" s="74"/>
      <c r="F26" s="74"/>
      <c r="G26" s="125"/>
      <c r="H26" s="74"/>
      <c r="I26" s="74"/>
      <c r="J26" s="74"/>
      <c r="K26" s="74"/>
      <c r="L26" s="74"/>
      <c r="M26" s="74"/>
      <c r="N26" s="74"/>
      <c r="O26" s="74"/>
      <c r="P26" s="74"/>
      <c r="Q26" s="74"/>
      <c r="R26" s="74"/>
      <c r="S26" s="74"/>
    </row>
    <row r="27" spans="1:19">
      <c r="A27" s="74"/>
      <c r="B27" s="74"/>
      <c r="C27" s="74"/>
      <c r="D27" s="74"/>
      <c r="E27" s="74"/>
      <c r="F27" s="74"/>
      <c r="G27" s="125"/>
      <c r="H27" s="74"/>
      <c r="I27" s="74"/>
      <c r="J27" s="74"/>
      <c r="K27" s="74"/>
      <c r="L27" s="74"/>
      <c r="M27" s="74"/>
      <c r="N27" s="74"/>
      <c r="O27" s="74"/>
      <c r="P27" s="74"/>
      <c r="Q27" s="74"/>
      <c r="R27" s="74"/>
      <c r="S27" s="74"/>
    </row>
    <row r="28" spans="1:19">
      <c r="A28" s="74"/>
      <c r="B28" s="74"/>
      <c r="C28" s="74"/>
      <c r="D28" s="74"/>
      <c r="E28" s="74"/>
      <c r="F28" s="74"/>
      <c r="G28" s="125"/>
      <c r="H28" s="74"/>
      <c r="I28" s="74"/>
      <c r="J28" s="74"/>
      <c r="K28" s="74"/>
      <c r="L28" s="74"/>
      <c r="M28" s="74"/>
      <c r="N28" s="74"/>
      <c r="O28" s="74"/>
      <c r="P28" s="74"/>
      <c r="Q28" s="74"/>
      <c r="R28" s="74"/>
      <c r="S28" s="74"/>
    </row>
    <row r="29" spans="1:19">
      <c r="A29" s="74"/>
      <c r="B29" s="74"/>
      <c r="C29" s="74"/>
      <c r="D29" s="74"/>
      <c r="E29" s="74"/>
      <c r="F29" s="74"/>
      <c r="G29" s="125"/>
      <c r="H29" s="74"/>
      <c r="I29" s="74"/>
      <c r="J29" s="74"/>
      <c r="K29" s="74"/>
      <c r="L29" s="74"/>
      <c r="M29" s="74"/>
      <c r="N29" s="74"/>
      <c r="O29" s="74"/>
      <c r="P29" s="74"/>
      <c r="Q29" s="74"/>
      <c r="R29" s="74"/>
      <c r="S29" s="74"/>
    </row>
    <row r="30" spans="1:19">
      <c r="A30" s="74"/>
      <c r="B30" s="74"/>
      <c r="C30" s="74"/>
      <c r="D30" s="74"/>
      <c r="E30" s="74"/>
      <c r="F30" s="74"/>
      <c r="G30" s="125"/>
      <c r="H30" s="74"/>
      <c r="I30" s="74"/>
      <c r="J30" s="74"/>
      <c r="K30" s="74"/>
      <c r="L30" s="74"/>
      <c r="M30" s="74"/>
      <c r="N30" s="74"/>
      <c r="O30" s="74"/>
      <c r="P30" s="74"/>
      <c r="Q30" s="74"/>
      <c r="R30" s="74"/>
      <c r="S30" s="74"/>
    </row>
    <row r="31" spans="1:19">
      <c r="A31" s="74"/>
      <c r="B31" s="74"/>
      <c r="C31" s="74"/>
      <c r="D31" s="74"/>
      <c r="E31" s="74"/>
      <c r="F31" s="74"/>
      <c r="G31" s="125"/>
      <c r="H31" s="74"/>
      <c r="I31" s="74"/>
      <c r="J31" s="74"/>
      <c r="K31" s="74"/>
      <c r="L31" s="74"/>
      <c r="M31" s="74"/>
      <c r="N31" s="74"/>
      <c r="O31" s="74"/>
      <c r="P31" s="74"/>
      <c r="Q31" s="74"/>
      <c r="R31" s="74"/>
      <c r="S31" s="74"/>
    </row>
    <row r="32" spans="1:19">
      <c r="A32" s="74"/>
      <c r="B32" s="74"/>
      <c r="C32" s="74"/>
      <c r="D32" s="74"/>
      <c r="E32" s="74"/>
      <c r="F32" s="74"/>
      <c r="G32" s="125"/>
      <c r="H32" s="74"/>
      <c r="I32" s="74"/>
      <c r="J32" s="74"/>
      <c r="K32" s="74"/>
      <c r="L32" s="74"/>
      <c r="M32" s="74"/>
      <c r="N32" s="74"/>
      <c r="O32" s="74"/>
      <c r="P32" s="74"/>
      <c r="Q32" s="74"/>
      <c r="R32" s="74"/>
      <c r="S32" s="74"/>
    </row>
    <row r="33" spans="1:19">
      <c r="A33" s="74"/>
      <c r="B33" s="74"/>
      <c r="C33" s="74"/>
      <c r="D33" s="74"/>
      <c r="E33" s="74"/>
      <c r="F33" s="74"/>
      <c r="G33" s="125"/>
      <c r="H33" s="74"/>
      <c r="I33" s="74"/>
      <c r="J33" s="74"/>
      <c r="K33" s="74"/>
      <c r="L33" s="74"/>
      <c r="M33" s="74"/>
      <c r="N33" s="74"/>
      <c r="O33" s="74"/>
      <c r="P33" s="74"/>
      <c r="Q33" s="74"/>
      <c r="R33" s="74"/>
      <c r="S33" s="74"/>
    </row>
    <row r="34" spans="1:19">
      <c r="A34" s="74"/>
      <c r="B34" s="74"/>
      <c r="C34" s="74"/>
      <c r="D34" s="74"/>
      <c r="E34" s="74"/>
      <c r="F34" s="74"/>
      <c r="G34" s="125"/>
      <c r="H34" s="74"/>
      <c r="I34" s="74"/>
      <c r="J34" s="74"/>
      <c r="K34" s="74"/>
      <c r="L34" s="74"/>
      <c r="M34" s="74"/>
      <c r="N34" s="74"/>
      <c r="O34" s="74"/>
      <c r="P34" s="74"/>
      <c r="Q34" s="74"/>
      <c r="R34" s="74"/>
      <c r="S34" s="74"/>
    </row>
    <row r="35" spans="1:19">
      <c r="A35" s="74"/>
      <c r="B35" s="74"/>
      <c r="C35" s="74"/>
      <c r="D35" s="74"/>
      <c r="E35" s="74"/>
      <c r="F35" s="74"/>
      <c r="G35" s="125"/>
      <c r="H35" s="74"/>
      <c r="I35" s="74"/>
      <c r="J35" s="74"/>
      <c r="K35" s="74"/>
      <c r="L35" s="74"/>
      <c r="M35" s="74"/>
      <c r="N35" s="74"/>
      <c r="O35" s="74"/>
      <c r="P35" s="74"/>
      <c r="Q35" s="74"/>
      <c r="R35" s="74"/>
      <c r="S35" s="74"/>
    </row>
    <row r="36" spans="1:19">
      <c r="A36" s="74"/>
      <c r="B36" s="74"/>
      <c r="C36" s="74"/>
      <c r="D36" s="74"/>
      <c r="E36" s="74"/>
      <c r="F36" s="74"/>
      <c r="G36" s="125"/>
      <c r="H36" s="74"/>
      <c r="I36" s="74"/>
      <c r="J36" s="74"/>
      <c r="K36" s="74"/>
      <c r="L36" s="74"/>
      <c r="M36" s="74"/>
      <c r="N36" s="74"/>
      <c r="O36" s="74"/>
      <c r="P36" s="74"/>
      <c r="Q36" s="74"/>
      <c r="R36" s="74"/>
      <c r="S36" s="74"/>
    </row>
    <row r="37" spans="1:19">
      <c r="A37" s="74"/>
      <c r="B37" s="74"/>
      <c r="C37" s="74"/>
      <c r="D37" s="74"/>
      <c r="E37" s="74"/>
      <c r="F37" s="74"/>
      <c r="G37" s="125"/>
      <c r="H37" s="74"/>
      <c r="I37" s="74"/>
      <c r="J37" s="74"/>
      <c r="K37" s="74"/>
      <c r="L37" s="74"/>
      <c r="M37" s="74"/>
      <c r="N37" s="74"/>
      <c r="O37" s="74"/>
      <c r="P37" s="74"/>
      <c r="Q37" s="74"/>
      <c r="R37" s="74"/>
      <c r="S37" s="74"/>
    </row>
    <row r="38" spans="1:19">
      <c r="A38" s="74"/>
      <c r="B38" s="74"/>
      <c r="C38" s="74"/>
      <c r="D38" s="74"/>
      <c r="E38" s="74"/>
      <c r="F38" s="74"/>
      <c r="G38" s="125"/>
      <c r="H38" s="74"/>
      <c r="I38" s="74"/>
      <c r="J38" s="74"/>
      <c r="K38" s="74"/>
      <c r="L38" s="74"/>
      <c r="M38" s="74"/>
      <c r="N38" s="74"/>
      <c r="O38" s="74"/>
      <c r="P38" s="74"/>
      <c r="Q38" s="74"/>
      <c r="R38" s="74"/>
      <c r="S38" s="74"/>
    </row>
    <row r="39" spans="1:19">
      <c r="A39" s="74"/>
      <c r="B39" s="74"/>
      <c r="C39" s="74"/>
      <c r="D39" s="74"/>
      <c r="E39" s="74"/>
      <c r="F39" s="74"/>
      <c r="G39" s="125"/>
      <c r="H39" s="74"/>
      <c r="I39" s="74"/>
      <c r="J39" s="74"/>
      <c r="K39" s="74"/>
      <c r="L39" s="74"/>
      <c r="M39" s="74"/>
      <c r="N39" s="74"/>
      <c r="O39" s="74"/>
      <c r="P39" s="74"/>
      <c r="Q39" s="74"/>
      <c r="R39" s="74"/>
      <c r="S39" s="74"/>
    </row>
    <row r="40" spans="1:19">
      <c r="A40" s="74"/>
      <c r="B40" s="74"/>
      <c r="C40" s="74"/>
      <c r="D40" s="74"/>
      <c r="E40" s="74"/>
      <c r="F40" s="74"/>
      <c r="G40" s="125"/>
      <c r="H40" s="74"/>
      <c r="I40" s="74"/>
      <c r="J40" s="74"/>
      <c r="K40" s="74"/>
      <c r="L40" s="74"/>
      <c r="M40" s="74"/>
      <c r="N40" s="74"/>
      <c r="O40" s="74"/>
      <c r="P40" s="74"/>
      <c r="Q40" s="74"/>
      <c r="R40" s="74"/>
      <c r="S40" s="74"/>
    </row>
    <row r="41" spans="1:19">
      <c r="A41" s="74"/>
      <c r="B41" s="74"/>
      <c r="C41" s="74"/>
      <c r="D41" s="74"/>
      <c r="E41" s="74"/>
      <c r="F41" s="74"/>
      <c r="G41" s="125"/>
      <c r="H41" s="74"/>
      <c r="I41" s="74"/>
      <c r="J41" s="74"/>
      <c r="K41" s="74"/>
      <c r="L41" s="74"/>
      <c r="M41" s="74"/>
      <c r="N41" s="74"/>
      <c r="O41" s="74"/>
      <c r="P41" s="74"/>
      <c r="Q41" s="74"/>
      <c r="R41" s="74"/>
      <c r="S41" s="74"/>
    </row>
    <row r="42" spans="1:19">
      <c r="A42" s="74"/>
      <c r="B42" s="74"/>
      <c r="C42" s="74"/>
      <c r="D42" s="74"/>
      <c r="E42" s="74"/>
      <c r="F42" s="74"/>
      <c r="G42" s="125"/>
      <c r="H42" s="74"/>
      <c r="I42" s="74"/>
      <c r="J42" s="74"/>
      <c r="K42" s="74"/>
      <c r="L42" s="74"/>
      <c r="M42" s="74"/>
      <c r="N42" s="74"/>
      <c r="O42" s="74"/>
      <c r="P42" s="74"/>
      <c r="Q42" s="74"/>
      <c r="R42" s="74"/>
      <c r="S42" s="74"/>
    </row>
    <row r="43" spans="1:19">
      <c r="A43" s="74"/>
      <c r="B43" s="74"/>
      <c r="C43" s="74"/>
      <c r="D43" s="74"/>
      <c r="E43" s="74"/>
      <c r="F43" s="74"/>
      <c r="G43" s="125"/>
      <c r="H43" s="74"/>
      <c r="I43" s="74"/>
      <c r="J43" s="74"/>
      <c r="K43" s="74"/>
      <c r="L43" s="74"/>
      <c r="M43" s="74"/>
      <c r="N43" s="74"/>
      <c r="O43" s="74"/>
      <c r="P43" s="74"/>
      <c r="Q43" s="74"/>
      <c r="R43" s="74"/>
      <c r="S43" s="74"/>
    </row>
    <row r="44" spans="1:19">
      <c r="A44" s="74"/>
      <c r="B44" s="74"/>
      <c r="C44" s="74"/>
      <c r="D44" s="74"/>
      <c r="E44" s="74"/>
      <c r="F44" s="74"/>
      <c r="G44" s="125"/>
      <c r="H44" s="74"/>
      <c r="I44" s="74"/>
      <c r="J44" s="74"/>
      <c r="K44" s="74"/>
      <c r="L44" s="74"/>
      <c r="M44" s="74"/>
      <c r="N44" s="74"/>
      <c r="O44" s="74"/>
      <c r="P44" s="74"/>
      <c r="Q44" s="74"/>
      <c r="R44" s="74"/>
      <c r="S44" s="74"/>
    </row>
    <row r="45" spans="1:19">
      <c r="A45" s="74"/>
      <c r="B45" s="74"/>
      <c r="C45" s="74"/>
      <c r="D45" s="74"/>
      <c r="E45" s="74"/>
      <c r="F45" s="74"/>
      <c r="G45" s="125"/>
      <c r="H45" s="74"/>
      <c r="I45" s="74"/>
      <c r="J45" s="74"/>
      <c r="K45" s="74"/>
      <c r="L45" s="74"/>
      <c r="M45" s="74"/>
      <c r="N45" s="74"/>
      <c r="O45" s="74"/>
      <c r="P45" s="74"/>
      <c r="Q45" s="74"/>
      <c r="R45" s="74"/>
      <c r="S45" s="74"/>
    </row>
    <row r="46" spans="1:19">
      <c r="A46" s="74"/>
      <c r="B46" s="74"/>
      <c r="C46" s="74"/>
      <c r="D46" s="74"/>
      <c r="E46" s="74"/>
      <c r="F46" s="74"/>
      <c r="G46" s="125"/>
      <c r="H46" s="74"/>
      <c r="I46" s="74"/>
      <c r="J46" s="74"/>
      <c r="K46" s="74"/>
      <c r="L46" s="74"/>
      <c r="M46" s="74"/>
      <c r="N46" s="74"/>
      <c r="O46" s="74"/>
      <c r="P46" s="74"/>
      <c r="Q46" s="74"/>
      <c r="R46" s="74"/>
      <c r="S46" s="74"/>
    </row>
    <row r="47" spans="1:19">
      <c r="A47" s="74"/>
      <c r="B47" s="74"/>
      <c r="C47" s="74"/>
      <c r="D47" s="74"/>
      <c r="E47" s="74"/>
      <c r="F47" s="74"/>
      <c r="G47" s="125"/>
      <c r="H47" s="74"/>
      <c r="I47" s="74"/>
      <c r="J47" s="74"/>
      <c r="K47" s="74"/>
      <c r="L47" s="74"/>
      <c r="M47" s="74"/>
      <c r="N47" s="74"/>
      <c r="O47" s="74"/>
      <c r="P47" s="74"/>
      <c r="Q47" s="74"/>
      <c r="R47" s="74"/>
      <c r="S47" s="74"/>
    </row>
    <row r="48" spans="1:19">
      <c r="A48" s="74"/>
      <c r="B48" s="74"/>
      <c r="C48" s="74"/>
      <c r="D48" s="74"/>
      <c r="E48" s="74"/>
      <c r="F48" s="74"/>
      <c r="G48" s="125"/>
      <c r="H48" s="74"/>
      <c r="I48" s="74"/>
      <c r="J48" s="74"/>
      <c r="K48" s="74"/>
      <c r="L48" s="74"/>
      <c r="M48" s="74"/>
      <c r="N48" s="74"/>
      <c r="O48" s="74"/>
      <c r="P48" s="74"/>
    </row>
    <row r="49" spans="1:19">
      <c r="A49" s="74"/>
      <c r="B49" s="74"/>
      <c r="C49" s="74"/>
      <c r="D49" s="74"/>
      <c r="E49" s="74"/>
      <c r="F49" s="74"/>
      <c r="G49" s="125"/>
      <c r="H49" s="74"/>
      <c r="I49" s="74"/>
      <c r="J49" s="74"/>
      <c r="K49" s="74"/>
      <c r="L49" s="74"/>
      <c r="M49" s="74"/>
      <c r="N49" s="74"/>
      <c r="O49" s="74"/>
      <c r="P49" s="74"/>
    </row>
    <row r="50" spans="1:19">
      <c r="A50" s="74"/>
      <c r="B50" s="74"/>
      <c r="C50" s="74"/>
      <c r="D50" s="74"/>
      <c r="E50" s="74"/>
      <c r="F50" s="74"/>
      <c r="G50" s="125"/>
      <c r="H50" s="74"/>
      <c r="I50" s="74"/>
      <c r="J50" s="74"/>
      <c r="K50" s="74"/>
      <c r="L50" s="74"/>
      <c r="M50" s="74"/>
      <c r="N50" s="74"/>
      <c r="O50" s="74"/>
      <c r="P50" s="74"/>
    </row>
    <row r="51" spans="1:19">
      <c r="A51" s="74"/>
      <c r="B51" s="74"/>
      <c r="C51" s="74"/>
      <c r="D51" s="74"/>
      <c r="E51" s="74"/>
      <c r="F51" s="74"/>
      <c r="G51" s="125"/>
      <c r="H51" s="74"/>
      <c r="I51" s="74"/>
      <c r="J51" s="74"/>
      <c r="K51" s="74"/>
      <c r="L51" s="74"/>
      <c r="M51" s="74"/>
      <c r="N51" s="74"/>
      <c r="O51" s="74"/>
      <c r="P51" s="74"/>
      <c r="Q51" s="74"/>
      <c r="R51" s="74"/>
      <c r="S51" s="74"/>
    </row>
    <row r="52" spans="1:19">
      <c r="A52" s="74"/>
      <c r="B52" s="74"/>
      <c r="C52" s="74"/>
      <c r="D52" s="74"/>
      <c r="E52" s="74"/>
      <c r="F52" s="74"/>
      <c r="G52" s="125"/>
      <c r="H52" s="74"/>
      <c r="I52" s="74"/>
      <c r="J52" s="74"/>
      <c r="K52" s="74"/>
      <c r="L52" s="74"/>
      <c r="M52" s="74"/>
      <c r="N52" s="74"/>
      <c r="O52" s="74"/>
      <c r="P52" s="74"/>
      <c r="Q52" s="74"/>
      <c r="R52" s="74"/>
      <c r="S52" s="74"/>
    </row>
    <row r="53" spans="1:19">
      <c r="A53" s="74"/>
      <c r="B53" s="74"/>
      <c r="C53" s="74"/>
      <c r="D53" s="74"/>
      <c r="E53" s="74"/>
      <c r="F53" s="74"/>
      <c r="G53" s="125"/>
      <c r="H53" s="74"/>
      <c r="I53" s="74"/>
      <c r="J53" s="74"/>
      <c r="K53" s="74"/>
      <c r="L53" s="74"/>
      <c r="M53" s="74"/>
      <c r="N53" s="74"/>
      <c r="O53" s="74"/>
      <c r="P53" s="74"/>
      <c r="Q53" s="74"/>
      <c r="R53" s="74"/>
      <c r="S53" s="74"/>
    </row>
    <row r="54" spans="1:19">
      <c r="A54" s="74"/>
      <c r="B54" s="74"/>
      <c r="C54" s="74"/>
      <c r="D54" s="74"/>
      <c r="E54" s="74"/>
      <c r="F54" s="74"/>
      <c r="G54" s="125"/>
      <c r="H54" s="74"/>
      <c r="I54" s="74"/>
      <c r="J54" s="74"/>
      <c r="K54" s="74"/>
      <c r="L54" s="74"/>
      <c r="M54" s="74"/>
      <c r="N54" s="74"/>
      <c r="O54" s="74"/>
      <c r="P54" s="74"/>
      <c r="Q54" s="74"/>
      <c r="R54" s="74"/>
      <c r="S54" s="74"/>
    </row>
    <row r="55" spans="1:19">
      <c r="A55" s="74"/>
      <c r="B55" s="74"/>
      <c r="C55" s="74"/>
      <c r="D55" s="74"/>
      <c r="E55" s="74"/>
      <c r="F55" s="74"/>
      <c r="G55" s="125"/>
      <c r="H55" s="74"/>
      <c r="I55" s="74"/>
      <c r="J55" s="74"/>
      <c r="K55" s="74"/>
      <c r="L55" s="74"/>
      <c r="M55" s="74"/>
      <c r="N55" s="74"/>
      <c r="O55" s="74"/>
      <c r="P55" s="74"/>
      <c r="Q55" s="74"/>
      <c r="R55" s="74"/>
      <c r="S55" s="74"/>
    </row>
    <row r="56" spans="1:19">
      <c r="A56" s="74"/>
      <c r="B56" s="74"/>
      <c r="C56" s="74"/>
      <c r="D56" s="74"/>
      <c r="E56" s="74"/>
      <c r="F56" s="74"/>
      <c r="G56" s="125"/>
      <c r="H56" s="74"/>
      <c r="I56" s="74"/>
      <c r="J56" s="74"/>
      <c r="K56" s="74"/>
      <c r="L56" s="74"/>
      <c r="M56" s="74"/>
      <c r="N56" s="74"/>
      <c r="O56" s="74"/>
      <c r="P56" s="74"/>
      <c r="Q56" s="74"/>
      <c r="R56" s="74"/>
      <c r="S56" s="74"/>
    </row>
    <row r="57" spans="1:19">
      <c r="A57" s="74"/>
      <c r="B57" s="74"/>
      <c r="C57" s="74"/>
      <c r="D57" s="74"/>
      <c r="E57" s="74"/>
      <c r="F57" s="74"/>
      <c r="G57" s="125"/>
      <c r="H57" s="74"/>
      <c r="I57" s="74"/>
      <c r="J57" s="74"/>
      <c r="K57" s="74"/>
      <c r="L57" s="74"/>
      <c r="M57" s="74"/>
      <c r="N57" s="74"/>
      <c r="O57" s="74"/>
      <c r="P57" s="74"/>
      <c r="Q57" s="74"/>
      <c r="R57" s="74"/>
      <c r="S57" s="74"/>
    </row>
    <row r="58" spans="1:19">
      <c r="A58" s="74"/>
      <c r="B58" s="74"/>
      <c r="C58" s="74"/>
      <c r="D58" s="74"/>
      <c r="E58" s="74"/>
      <c r="F58" s="74"/>
      <c r="G58" s="125"/>
      <c r="H58" s="74"/>
      <c r="I58" s="74"/>
      <c r="J58" s="74"/>
      <c r="K58" s="74"/>
      <c r="L58" s="74"/>
      <c r="M58" s="74"/>
      <c r="N58" s="74"/>
      <c r="O58" s="74"/>
      <c r="P58" s="74"/>
      <c r="Q58" s="74"/>
      <c r="R58" s="74"/>
      <c r="S58" s="74"/>
    </row>
    <row r="59" spans="1:19">
      <c r="A59" s="74"/>
      <c r="B59" s="74"/>
      <c r="C59" s="74"/>
      <c r="D59" s="74"/>
      <c r="E59" s="74"/>
      <c r="F59" s="74"/>
      <c r="G59" s="125"/>
      <c r="H59" s="74"/>
      <c r="I59" s="74"/>
      <c r="J59" s="74"/>
      <c r="K59" s="74"/>
      <c r="L59" s="74"/>
      <c r="M59" s="74"/>
      <c r="N59" s="74"/>
      <c r="O59" s="74"/>
      <c r="P59" s="74"/>
      <c r="Q59" s="74"/>
      <c r="R59" s="74"/>
      <c r="S59" s="74"/>
    </row>
    <row r="60" spans="1:19">
      <c r="A60" s="74"/>
      <c r="B60" s="74"/>
      <c r="C60" s="74"/>
      <c r="D60" s="74"/>
      <c r="E60" s="74"/>
      <c r="F60" s="74"/>
      <c r="G60" s="125"/>
      <c r="H60" s="74"/>
      <c r="I60" s="74"/>
      <c r="J60" s="74"/>
      <c r="K60" s="74"/>
      <c r="L60" s="74"/>
      <c r="M60" s="74"/>
      <c r="N60" s="74"/>
      <c r="O60" s="74"/>
      <c r="P60" s="74"/>
      <c r="Q60" s="74"/>
      <c r="R60" s="74"/>
      <c r="S60" s="74"/>
    </row>
    <row r="61" spans="1:19">
      <c r="A61" s="74"/>
      <c r="B61" s="74"/>
      <c r="C61" s="74"/>
      <c r="D61" s="74"/>
      <c r="E61" s="74"/>
      <c r="F61" s="74"/>
      <c r="G61" s="125"/>
      <c r="H61" s="74"/>
      <c r="I61" s="74"/>
      <c r="J61" s="74"/>
      <c r="K61" s="74"/>
      <c r="L61" s="74"/>
      <c r="M61" s="74"/>
      <c r="N61" s="74"/>
      <c r="O61" s="74"/>
      <c r="P61" s="74"/>
      <c r="Q61" s="74"/>
      <c r="R61" s="74"/>
      <c r="S61" s="74"/>
    </row>
    <row r="62" spans="1:19">
      <c r="A62" s="74"/>
      <c r="B62" s="74"/>
      <c r="C62" s="74"/>
      <c r="D62" s="74"/>
      <c r="E62" s="74"/>
      <c r="F62" s="74"/>
      <c r="G62" s="125"/>
      <c r="H62" s="74"/>
      <c r="I62" s="74"/>
      <c r="J62" s="74"/>
      <c r="K62" s="74"/>
      <c r="L62" s="74"/>
      <c r="M62" s="74"/>
      <c r="N62" s="74"/>
      <c r="O62" s="74"/>
      <c r="P62" s="74"/>
      <c r="Q62" s="74"/>
      <c r="R62" s="74"/>
      <c r="S62" s="74"/>
    </row>
    <row r="63" spans="1:19">
      <c r="A63" s="74"/>
      <c r="B63" s="74"/>
      <c r="C63" s="74"/>
      <c r="D63" s="74"/>
      <c r="E63" s="74"/>
      <c r="F63" s="74"/>
      <c r="G63" s="125"/>
      <c r="H63" s="74"/>
      <c r="I63" s="74"/>
      <c r="J63" s="74"/>
      <c r="K63" s="74"/>
      <c r="L63" s="74"/>
      <c r="M63" s="74"/>
      <c r="N63" s="74"/>
      <c r="O63" s="74"/>
      <c r="P63" s="74"/>
      <c r="Q63" s="74"/>
      <c r="R63" s="74"/>
      <c r="S63" s="74"/>
    </row>
    <row r="64" spans="1:19">
      <c r="A64" s="74"/>
      <c r="B64" s="74"/>
      <c r="C64" s="74"/>
      <c r="D64" s="74"/>
      <c r="E64" s="74"/>
      <c r="F64" s="74"/>
      <c r="G64" s="125"/>
      <c r="H64" s="74"/>
      <c r="I64" s="74"/>
      <c r="J64" s="74"/>
      <c r="K64" s="74"/>
      <c r="L64" s="74"/>
      <c r="M64" s="74"/>
      <c r="N64" s="74"/>
      <c r="O64" s="74"/>
      <c r="P64" s="74"/>
      <c r="Q64" s="74"/>
      <c r="R64" s="74"/>
      <c r="S64" s="74"/>
    </row>
    <row r="65" spans="1:19">
      <c r="A65" s="74"/>
      <c r="B65" s="74"/>
      <c r="C65" s="74"/>
      <c r="D65" s="74"/>
      <c r="E65" s="74"/>
      <c r="F65" s="74"/>
      <c r="G65" s="125"/>
      <c r="H65" s="74"/>
      <c r="I65" s="74"/>
      <c r="J65" s="74"/>
      <c r="K65" s="74"/>
      <c r="L65" s="74"/>
      <c r="M65" s="74"/>
      <c r="N65" s="74"/>
      <c r="O65" s="74"/>
      <c r="P65" s="74"/>
      <c r="Q65" s="74"/>
      <c r="R65" s="74"/>
      <c r="S65" s="74"/>
    </row>
    <row r="66" spans="1:19">
      <c r="A66" s="74"/>
      <c r="B66" s="74"/>
      <c r="C66" s="74"/>
      <c r="D66" s="74"/>
      <c r="E66" s="74"/>
      <c r="F66" s="74"/>
      <c r="G66" s="125"/>
      <c r="H66" s="74"/>
      <c r="I66" s="74"/>
      <c r="J66" s="74"/>
      <c r="K66" s="74"/>
      <c r="L66" s="74"/>
      <c r="M66" s="74"/>
      <c r="N66" s="74"/>
      <c r="O66" s="74"/>
      <c r="P66" s="74"/>
      <c r="Q66" s="74"/>
      <c r="R66" s="74"/>
      <c r="S66" s="74"/>
    </row>
    <row r="67" spans="1:19">
      <c r="A67" s="74"/>
      <c r="B67" s="74"/>
      <c r="C67" s="74"/>
      <c r="D67" s="74"/>
      <c r="E67" s="74"/>
      <c r="F67" s="74"/>
      <c r="G67" s="125"/>
      <c r="H67" s="74"/>
      <c r="I67" s="74"/>
      <c r="J67" s="74"/>
      <c r="K67" s="74"/>
      <c r="L67" s="74"/>
      <c r="M67" s="74"/>
      <c r="N67" s="74"/>
      <c r="O67" s="74"/>
      <c r="P67" s="74"/>
      <c r="Q67" s="74"/>
      <c r="R67" s="74"/>
      <c r="S67" s="74"/>
    </row>
    <row r="68" spans="1:19">
      <c r="A68" s="74"/>
      <c r="B68" s="74"/>
      <c r="C68" s="74"/>
      <c r="D68" s="74"/>
      <c r="E68" s="74"/>
      <c r="F68" s="74"/>
      <c r="G68" s="125"/>
      <c r="H68" s="74"/>
      <c r="I68" s="74"/>
      <c r="J68" s="74"/>
      <c r="K68" s="74"/>
      <c r="L68" s="74"/>
      <c r="M68" s="74"/>
      <c r="N68" s="74"/>
      <c r="O68" s="74"/>
      <c r="P68" s="74"/>
      <c r="Q68" s="74"/>
      <c r="R68" s="74"/>
      <c r="S68" s="74"/>
    </row>
    <row r="69" spans="1:19">
      <c r="A69" s="74"/>
      <c r="B69" s="74"/>
      <c r="C69" s="74"/>
      <c r="D69" s="74"/>
      <c r="E69" s="74"/>
      <c r="F69" s="74"/>
      <c r="G69" s="125"/>
      <c r="H69" s="74"/>
      <c r="I69" s="74"/>
      <c r="J69" s="74"/>
      <c r="K69" s="74"/>
      <c r="L69" s="74"/>
      <c r="M69" s="74"/>
      <c r="N69" s="74"/>
      <c r="O69" s="74"/>
      <c r="P69" s="74"/>
      <c r="Q69" s="74"/>
      <c r="R69" s="74"/>
      <c r="S69" s="74"/>
    </row>
    <row r="70" spans="1:19">
      <c r="A70" s="74"/>
      <c r="B70" s="74"/>
      <c r="C70" s="74"/>
      <c r="D70" s="74"/>
      <c r="E70" s="74"/>
      <c r="F70" s="74"/>
      <c r="G70" s="125"/>
      <c r="H70" s="74"/>
      <c r="I70" s="74"/>
      <c r="J70" s="74"/>
      <c r="K70" s="74"/>
      <c r="L70" s="74"/>
      <c r="M70" s="74"/>
      <c r="N70" s="74"/>
      <c r="O70" s="74"/>
      <c r="P70" s="74"/>
      <c r="Q70" s="74"/>
      <c r="R70" s="74"/>
      <c r="S70" s="74"/>
    </row>
    <row r="71" spans="1:19">
      <c r="A71" s="74"/>
      <c r="B71" s="74"/>
      <c r="C71" s="74"/>
      <c r="D71" s="74"/>
      <c r="E71" s="74"/>
      <c r="F71" s="74"/>
      <c r="G71" s="125"/>
      <c r="H71" s="74"/>
      <c r="I71" s="74"/>
      <c r="J71" s="74"/>
      <c r="K71" s="74"/>
      <c r="L71" s="74"/>
      <c r="M71" s="74"/>
      <c r="N71" s="74"/>
      <c r="O71" s="74"/>
      <c r="P71" s="74"/>
      <c r="Q71" s="74"/>
      <c r="R71" s="74"/>
      <c r="S71" s="74"/>
    </row>
    <row r="72" spans="1:19">
      <c r="A72" s="74"/>
      <c r="B72" s="74"/>
      <c r="C72" s="74"/>
      <c r="D72" s="74"/>
      <c r="E72" s="74"/>
      <c r="F72" s="74"/>
      <c r="G72" s="125"/>
      <c r="H72" s="74"/>
      <c r="I72" s="74"/>
      <c r="J72" s="74"/>
      <c r="K72" s="74"/>
      <c r="L72" s="74"/>
      <c r="M72" s="74"/>
      <c r="N72" s="74"/>
      <c r="O72" s="74"/>
      <c r="P72" s="74"/>
      <c r="Q72" s="74"/>
      <c r="R72" s="74"/>
      <c r="S72" s="74"/>
    </row>
    <row r="73" spans="1:19">
      <c r="A73" s="74"/>
      <c r="B73" s="74"/>
      <c r="C73" s="74"/>
      <c r="D73" s="74"/>
      <c r="E73" s="74"/>
      <c r="F73" s="74"/>
      <c r="G73" s="125"/>
      <c r="H73" s="74"/>
      <c r="I73" s="74"/>
      <c r="J73" s="74"/>
      <c r="K73" s="74"/>
      <c r="L73" s="74"/>
      <c r="M73" s="74"/>
      <c r="N73" s="74"/>
      <c r="O73" s="74"/>
      <c r="P73" s="74"/>
      <c r="Q73" s="74"/>
      <c r="R73" s="74"/>
      <c r="S73" s="74"/>
    </row>
    <row r="74" spans="1:19">
      <c r="A74" s="74"/>
      <c r="B74" s="74"/>
      <c r="C74" s="74"/>
      <c r="D74" s="74"/>
      <c r="E74" s="74"/>
      <c r="F74" s="74"/>
      <c r="G74" s="125"/>
      <c r="H74" s="74"/>
      <c r="I74" s="74"/>
      <c r="J74" s="74"/>
      <c r="K74" s="74"/>
      <c r="L74" s="74"/>
      <c r="M74" s="74"/>
      <c r="N74" s="74"/>
      <c r="O74" s="74"/>
      <c r="P74" s="74"/>
      <c r="Q74" s="74"/>
      <c r="R74" s="74"/>
      <c r="S74" s="74"/>
    </row>
    <row r="75" spans="1:19">
      <c r="A75" s="74"/>
      <c r="B75" s="74"/>
      <c r="C75" s="74"/>
      <c r="D75" s="74"/>
      <c r="E75" s="74"/>
      <c r="F75" s="74"/>
      <c r="G75" s="125"/>
      <c r="H75" s="74"/>
      <c r="I75" s="74"/>
      <c r="J75" s="74"/>
      <c r="K75" s="74"/>
      <c r="L75" s="74"/>
      <c r="M75" s="74"/>
      <c r="N75" s="74"/>
      <c r="O75" s="74"/>
      <c r="P75" s="74"/>
      <c r="Q75" s="74"/>
      <c r="R75" s="74"/>
      <c r="S75" s="74"/>
    </row>
    <row r="76" spans="1:19">
      <c r="A76" s="74"/>
      <c r="B76" s="74"/>
      <c r="C76" s="74"/>
      <c r="D76" s="74"/>
      <c r="E76" s="74"/>
      <c r="F76" s="74"/>
      <c r="G76" s="125"/>
      <c r="H76" s="74"/>
      <c r="I76" s="74"/>
      <c r="J76" s="74"/>
      <c r="K76" s="74"/>
      <c r="L76" s="74"/>
      <c r="M76" s="74"/>
      <c r="N76" s="74"/>
      <c r="O76" s="74"/>
      <c r="P76" s="74"/>
      <c r="Q76" s="74"/>
      <c r="R76" s="74"/>
      <c r="S76" s="74"/>
    </row>
    <row r="77" spans="1:19">
      <c r="A77" s="74"/>
      <c r="B77" s="74"/>
      <c r="C77" s="74"/>
      <c r="D77" s="74"/>
      <c r="E77" s="74"/>
      <c r="F77" s="74"/>
      <c r="G77" s="125"/>
      <c r="H77" s="74"/>
      <c r="I77" s="74"/>
      <c r="J77" s="74"/>
      <c r="K77" s="74"/>
      <c r="L77" s="74"/>
      <c r="M77" s="74"/>
      <c r="N77" s="74"/>
      <c r="O77" s="74"/>
      <c r="P77" s="74"/>
      <c r="Q77" s="74"/>
      <c r="R77" s="74"/>
      <c r="S77" s="74"/>
    </row>
    <row r="78" spans="1:19">
      <c r="A78" s="74"/>
      <c r="B78" s="74"/>
      <c r="C78" s="74"/>
      <c r="D78" s="74"/>
      <c r="E78" s="74"/>
      <c r="F78" s="74"/>
      <c r="G78" s="125"/>
      <c r="H78" s="74"/>
      <c r="I78" s="74"/>
      <c r="J78" s="74"/>
      <c r="K78" s="74"/>
      <c r="L78" s="74"/>
      <c r="M78" s="74"/>
      <c r="N78" s="74"/>
      <c r="O78" s="74"/>
      <c r="P78" s="74"/>
      <c r="Q78" s="74"/>
      <c r="R78" s="74"/>
      <c r="S78" s="74"/>
    </row>
    <row r="79" spans="1:19">
      <c r="A79" s="74"/>
      <c r="B79" s="74"/>
      <c r="C79" s="74"/>
      <c r="D79" s="74"/>
      <c r="E79" s="74"/>
      <c r="F79" s="74"/>
      <c r="G79" s="125"/>
      <c r="H79" s="74"/>
      <c r="I79" s="74"/>
      <c r="J79" s="74"/>
      <c r="K79" s="74"/>
      <c r="L79" s="74"/>
      <c r="M79" s="74"/>
      <c r="N79" s="74"/>
      <c r="O79" s="74"/>
      <c r="P79" s="74"/>
      <c r="Q79" s="74"/>
      <c r="R79" s="74"/>
      <c r="S79" s="74"/>
    </row>
    <row r="80" spans="1:19">
      <c r="A80" s="74"/>
      <c r="B80" s="74"/>
      <c r="C80" s="74"/>
      <c r="D80" s="74"/>
      <c r="E80" s="74"/>
      <c r="F80" s="74"/>
      <c r="G80" s="125"/>
      <c r="H80" s="74"/>
      <c r="I80" s="74"/>
      <c r="J80" s="74"/>
      <c r="K80" s="74"/>
      <c r="L80" s="74"/>
      <c r="M80" s="74"/>
      <c r="N80" s="74"/>
      <c r="O80" s="74"/>
      <c r="P80" s="74"/>
      <c r="Q80" s="74"/>
      <c r="R80" s="74"/>
      <c r="S80" s="74"/>
    </row>
    <row r="81" spans="1:19">
      <c r="A81" s="74"/>
      <c r="B81" s="74"/>
      <c r="C81" s="74"/>
      <c r="D81" s="74"/>
      <c r="E81" s="74"/>
      <c r="F81" s="74"/>
      <c r="G81" s="125"/>
      <c r="H81" s="74"/>
      <c r="I81" s="74"/>
      <c r="J81" s="74"/>
      <c r="K81" s="74"/>
      <c r="L81" s="74"/>
      <c r="M81" s="74"/>
      <c r="N81" s="74"/>
      <c r="O81" s="74"/>
      <c r="P81" s="74"/>
      <c r="Q81" s="74"/>
      <c r="R81" s="74"/>
      <c r="S81" s="74"/>
    </row>
    <row r="82" spans="1:19">
      <c r="A82" s="74"/>
      <c r="B82" s="74"/>
      <c r="C82" s="74"/>
      <c r="D82" s="74"/>
      <c r="E82" s="74"/>
      <c r="F82" s="74"/>
      <c r="G82" s="125"/>
      <c r="H82" s="74"/>
      <c r="I82" s="74"/>
      <c r="J82" s="74"/>
      <c r="K82" s="74"/>
      <c r="L82" s="74"/>
      <c r="M82" s="74"/>
      <c r="N82" s="74"/>
      <c r="O82" s="74"/>
      <c r="P82" s="74"/>
      <c r="Q82" s="74"/>
      <c r="R82" s="74"/>
      <c r="S82" s="74"/>
    </row>
    <row r="83" spans="1:19">
      <c r="A83" s="74"/>
      <c r="B83" s="74"/>
      <c r="C83" s="74"/>
      <c r="D83" s="74"/>
      <c r="E83" s="74"/>
      <c r="F83" s="74"/>
      <c r="G83" s="125"/>
      <c r="H83" s="74"/>
      <c r="I83" s="74"/>
      <c r="J83" s="74"/>
      <c r="K83" s="74"/>
      <c r="L83" s="74"/>
      <c r="M83" s="74"/>
      <c r="N83" s="74"/>
      <c r="O83" s="74"/>
      <c r="P83" s="74"/>
      <c r="Q83" s="74"/>
      <c r="R83" s="74"/>
      <c r="S83" s="74"/>
    </row>
    <row r="84" spans="1:19">
      <c r="A84" s="74"/>
      <c r="B84" s="74"/>
      <c r="C84" s="74"/>
      <c r="D84" s="74"/>
      <c r="E84" s="74"/>
      <c r="F84" s="74"/>
      <c r="G84" s="125"/>
      <c r="H84" s="74"/>
      <c r="I84" s="74"/>
      <c r="J84" s="74"/>
      <c r="K84" s="74"/>
      <c r="L84" s="74"/>
      <c r="M84" s="74"/>
      <c r="N84" s="74"/>
      <c r="O84" s="74"/>
      <c r="P84" s="74"/>
      <c r="Q84" s="74"/>
      <c r="R84" s="74"/>
      <c r="S84" s="74"/>
    </row>
    <row r="85" spans="1:19">
      <c r="A85" s="74"/>
      <c r="B85" s="74"/>
      <c r="C85" s="74"/>
      <c r="D85" s="74"/>
      <c r="E85" s="74"/>
      <c r="F85" s="74"/>
      <c r="G85" s="125"/>
      <c r="H85" s="74"/>
      <c r="I85" s="74"/>
      <c r="J85" s="74"/>
      <c r="K85" s="74"/>
      <c r="L85" s="74"/>
      <c r="M85" s="74"/>
      <c r="N85" s="74"/>
      <c r="O85" s="74"/>
      <c r="P85" s="74"/>
      <c r="Q85" s="74"/>
      <c r="R85" s="74"/>
      <c r="S85" s="74"/>
    </row>
    <row r="86" spans="1:19">
      <c r="A86" s="74"/>
      <c r="B86" s="74"/>
      <c r="C86" s="74"/>
      <c r="D86" s="74"/>
      <c r="E86" s="74"/>
      <c r="F86" s="74"/>
      <c r="G86" s="125"/>
      <c r="H86" s="74"/>
      <c r="I86" s="74"/>
      <c r="J86" s="74"/>
      <c r="K86" s="74"/>
      <c r="L86" s="74"/>
      <c r="M86" s="74"/>
      <c r="N86" s="74"/>
      <c r="O86" s="74"/>
      <c r="P86" s="74"/>
      <c r="Q86" s="74"/>
      <c r="R86" s="74"/>
      <c r="S86" s="74"/>
    </row>
    <row r="87" spans="1:19">
      <c r="A87" s="74"/>
      <c r="B87" s="74"/>
      <c r="C87" s="74"/>
      <c r="D87" s="74"/>
      <c r="E87" s="74"/>
      <c r="F87" s="74"/>
      <c r="G87" s="125"/>
      <c r="H87" s="74"/>
      <c r="I87" s="74"/>
      <c r="J87" s="74"/>
      <c r="K87" s="74"/>
      <c r="L87" s="74"/>
      <c r="M87" s="74"/>
      <c r="N87" s="74"/>
      <c r="O87" s="74"/>
      <c r="P87" s="74"/>
      <c r="Q87" s="74"/>
      <c r="R87" s="74"/>
      <c r="S87" s="74"/>
    </row>
    <row r="88" spans="1:19">
      <c r="A88" s="74"/>
      <c r="B88" s="74"/>
      <c r="C88" s="74"/>
      <c r="D88" s="74"/>
      <c r="E88" s="74"/>
      <c r="F88" s="74"/>
      <c r="G88" s="125"/>
      <c r="H88" s="74"/>
      <c r="I88" s="74"/>
      <c r="J88" s="74"/>
      <c r="K88" s="74"/>
      <c r="L88" s="74"/>
      <c r="M88" s="74"/>
      <c r="N88" s="74"/>
      <c r="O88" s="74"/>
      <c r="P88" s="74"/>
      <c r="Q88" s="74"/>
      <c r="R88" s="74"/>
      <c r="S88" s="74"/>
    </row>
    <row r="89" spans="1:19">
      <c r="A89" s="74"/>
      <c r="B89" s="74"/>
      <c r="C89" s="74"/>
      <c r="D89" s="74"/>
      <c r="E89" s="74"/>
      <c r="F89" s="74"/>
      <c r="G89" s="125"/>
      <c r="H89" s="74"/>
      <c r="I89" s="74"/>
      <c r="J89" s="74"/>
      <c r="K89" s="74"/>
      <c r="L89" s="74"/>
      <c r="M89" s="74"/>
      <c r="N89" s="74"/>
      <c r="O89" s="74"/>
      <c r="P89" s="74"/>
      <c r="Q89" s="74"/>
      <c r="R89" s="74"/>
      <c r="S89" s="74"/>
    </row>
    <row r="90" spans="1:19">
      <c r="A90" s="74"/>
      <c r="B90" s="74"/>
      <c r="C90" s="74"/>
      <c r="D90" s="74"/>
      <c r="E90" s="74"/>
      <c r="F90" s="74"/>
      <c r="G90" s="125"/>
      <c r="H90" s="74"/>
      <c r="I90" s="74"/>
      <c r="J90" s="74"/>
      <c r="K90" s="74"/>
      <c r="L90" s="74"/>
      <c r="M90" s="74"/>
      <c r="N90" s="74"/>
      <c r="O90" s="74"/>
      <c r="P90" s="74"/>
      <c r="Q90" s="74"/>
      <c r="R90" s="74"/>
      <c r="S90" s="74"/>
    </row>
    <row r="91" spans="1:19">
      <c r="A91" s="74"/>
      <c r="B91" s="74"/>
      <c r="C91" s="74"/>
      <c r="D91" s="74"/>
      <c r="E91" s="74"/>
      <c r="F91" s="74"/>
      <c r="G91" s="125"/>
      <c r="H91" s="74"/>
      <c r="I91" s="74"/>
      <c r="J91" s="74"/>
      <c r="K91" s="74"/>
      <c r="L91" s="74"/>
      <c r="M91" s="74"/>
      <c r="N91" s="74"/>
      <c r="O91" s="74"/>
      <c r="P91" s="74"/>
      <c r="Q91" s="74"/>
      <c r="R91" s="74"/>
      <c r="S91" s="74"/>
    </row>
    <row r="92" spans="1:19">
      <c r="A92" s="74"/>
      <c r="B92" s="74"/>
      <c r="C92" s="74"/>
      <c r="D92" s="74"/>
      <c r="E92" s="74"/>
      <c r="F92" s="74"/>
      <c r="G92" s="125"/>
      <c r="H92" s="74"/>
      <c r="I92" s="74"/>
      <c r="J92" s="74"/>
      <c r="K92" s="74"/>
      <c r="L92" s="74"/>
      <c r="M92" s="74"/>
      <c r="N92" s="74"/>
      <c r="O92" s="74"/>
      <c r="P92" s="74"/>
      <c r="Q92" s="74"/>
      <c r="R92" s="74"/>
      <c r="S92" s="74"/>
    </row>
    <row r="93" spans="1:19">
      <c r="A93" s="74"/>
      <c r="B93" s="74"/>
      <c r="C93" s="74"/>
      <c r="D93" s="74"/>
      <c r="E93" s="74"/>
      <c r="F93" s="74"/>
      <c r="G93" s="125"/>
      <c r="H93" s="74"/>
      <c r="I93" s="74"/>
      <c r="J93" s="74"/>
      <c r="K93" s="74"/>
      <c r="L93" s="74"/>
      <c r="M93" s="74"/>
      <c r="N93" s="74"/>
      <c r="O93" s="74"/>
      <c r="P93" s="74"/>
      <c r="Q93" s="74"/>
      <c r="R93" s="74"/>
      <c r="S93" s="74"/>
    </row>
    <row r="94" spans="1:19">
      <c r="A94" s="74"/>
      <c r="B94" s="74"/>
      <c r="C94" s="74"/>
      <c r="D94" s="74"/>
      <c r="E94" s="74"/>
      <c r="F94" s="74"/>
      <c r="G94" s="125"/>
      <c r="H94" s="74"/>
      <c r="I94" s="74"/>
      <c r="J94" s="74"/>
      <c r="K94" s="74"/>
      <c r="L94" s="74"/>
      <c r="M94" s="74"/>
      <c r="N94" s="74"/>
      <c r="O94" s="74"/>
      <c r="P94" s="74"/>
      <c r="Q94" s="74"/>
      <c r="R94" s="74"/>
      <c r="S94" s="74"/>
    </row>
    <row r="95" spans="1:19">
      <c r="A95" s="74"/>
      <c r="B95" s="74"/>
      <c r="C95" s="74"/>
      <c r="D95" s="74"/>
      <c r="E95" s="74"/>
      <c r="F95" s="74"/>
      <c r="G95" s="125"/>
      <c r="H95" s="74"/>
      <c r="I95" s="74"/>
      <c r="J95" s="74"/>
      <c r="K95" s="74"/>
      <c r="L95" s="74"/>
      <c r="M95" s="74"/>
      <c r="N95" s="74"/>
      <c r="O95" s="74"/>
      <c r="P95" s="74"/>
      <c r="Q95" s="74"/>
      <c r="R95" s="74"/>
      <c r="S95" s="74"/>
    </row>
    <row r="96" spans="1:19">
      <c r="A96" s="74"/>
      <c r="B96" s="74"/>
      <c r="C96" s="74"/>
      <c r="D96" s="74"/>
      <c r="E96" s="74"/>
      <c r="F96" s="74"/>
      <c r="G96" s="125"/>
      <c r="H96" s="74"/>
      <c r="I96" s="74"/>
      <c r="J96" s="74"/>
      <c r="K96" s="74"/>
      <c r="L96" s="74"/>
      <c r="M96" s="74"/>
      <c r="N96" s="74"/>
      <c r="O96" s="74"/>
      <c r="P96" s="74"/>
      <c r="Q96" s="74"/>
      <c r="R96" s="74"/>
      <c r="S96" s="74"/>
    </row>
    <row r="97" spans="1:19">
      <c r="A97" s="74"/>
      <c r="B97" s="74"/>
      <c r="C97" s="74"/>
      <c r="D97" s="74"/>
      <c r="E97" s="74"/>
      <c r="F97" s="74"/>
      <c r="G97" s="125"/>
      <c r="H97" s="74"/>
      <c r="I97" s="74"/>
      <c r="J97" s="74"/>
      <c r="K97" s="74"/>
      <c r="L97" s="74"/>
      <c r="M97" s="74"/>
      <c r="N97" s="74"/>
      <c r="O97" s="74"/>
      <c r="P97" s="74"/>
      <c r="Q97" s="74"/>
      <c r="R97" s="74"/>
      <c r="S97" s="74"/>
    </row>
    <row r="98" spans="1:19">
      <c r="A98" s="74"/>
      <c r="B98" s="74"/>
      <c r="C98" s="74"/>
      <c r="D98" s="74"/>
      <c r="E98" s="74"/>
      <c r="F98" s="74"/>
      <c r="G98" s="125"/>
      <c r="H98" s="74"/>
      <c r="I98" s="74"/>
      <c r="J98" s="74"/>
      <c r="K98" s="74"/>
      <c r="L98" s="74"/>
      <c r="M98" s="74"/>
      <c r="N98" s="74"/>
      <c r="O98" s="74"/>
      <c r="P98" s="74"/>
      <c r="Q98" s="74"/>
      <c r="R98" s="74"/>
      <c r="S98" s="74"/>
    </row>
    <row r="99" spans="1:19">
      <c r="A99" s="74"/>
      <c r="B99" s="74"/>
      <c r="C99" s="74"/>
      <c r="D99" s="74"/>
      <c r="E99" s="74"/>
      <c r="F99" s="74"/>
      <c r="G99" s="125"/>
      <c r="H99" s="74"/>
      <c r="I99" s="74"/>
      <c r="J99" s="74"/>
      <c r="K99" s="74"/>
      <c r="L99" s="74"/>
      <c r="M99" s="74"/>
      <c r="N99" s="74"/>
      <c r="O99" s="74"/>
      <c r="P99" s="74"/>
      <c r="Q99" s="74"/>
      <c r="R99" s="74"/>
      <c r="S99" s="74"/>
    </row>
    <row r="100" spans="1:19">
      <c r="A100" s="74"/>
      <c r="B100" s="74"/>
      <c r="C100" s="74"/>
      <c r="D100" s="74"/>
      <c r="E100" s="74"/>
      <c r="F100" s="74"/>
      <c r="G100" s="125"/>
      <c r="H100" s="74"/>
      <c r="I100" s="74"/>
      <c r="J100" s="74"/>
      <c r="K100" s="74"/>
      <c r="L100" s="74"/>
      <c r="M100" s="74"/>
      <c r="N100" s="74"/>
      <c r="O100" s="74"/>
      <c r="P100" s="74"/>
      <c r="Q100" s="74"/>
      <c r="R100" s="74"/>
      <c r="S100" s="74"/>
    </row>
    <row r="101" spans="1:19">
      <c r="A101" s="74"/>
      <c r="B101" s="74"/>
      <c r="C101" s="74"/>
      <c r="D101" s="74"/>
      <c r="E101" s="74"/>
      <c r="F101" s="74"/>
      <c r="G101" s="125"/>
      <c r="H101" s="74"/>
      <c r="I101" s="74"/>
      <c r="J101" s="74"/>
      <c r="K101" s="74"/>
      <c r="L101" s="74"/>
      <c r="M101" s="74"/>
      <c r="N101" s="74"/>
      <c r="O101" s="74"/>
      <c r="P101" s="74"/>
      <c r="Q101" s="74"/>
      <c r="R101" s="74"/>
      <c r="S101" s="74"/>
    </row>
    <row r="102" spans="1:19">
      <c r="A102" s="74"/>
      <c r="B102" s="74"/>
      <c r="C102" s="74"/>
      <c r="D102" s="74"/>
      <c r="E102" s="74"/>
      <c r="F102" s="74"/>
      <c r="G102" s="125"/>
      <c r="H102" s="74"/>
      <c r="I102" s="74"/>
      <c r="J102" s="74"/>
      <c r="K102" s="74"/>
      <c r="L102" s="74"/>
      <c r="M102" s="74"/>
      <c r="N102" s="74"/>
      <c r="O102" s="74"/>
      <c r="P102" s="74"/>
      <c r="Q102" s="74"/>
      <c r="R102" s="74"/>
      <c r="S102" s="74"/>
    </row>
    <row r="103" spans="1:19">
      <c r="A103" s="74"/>
      <c r="B103" s="74"/>
      <c r="C103" s="74"/>
      <c r="D103" s="74"/>
      <c r="E103" s="74"/>
      <c r="F103" s="74"/>
      <c r="G103" s="125"/>
      <c r="H103" s="74"/>
      <c r="I103" s="74"/>
      <c r="J103" s="74"/>
      <c r="K103" s="74"/>
      <c r="L103" s="74"/>
      <c r="M103" s="74"/>
      <c r="N103" s="74"/>
      <c r="O103" s="74"/>
      <c r="P103" s="74"/>
      <c r="Q103" s="74"/>
      <c r="R103" s="74"/>
      <c r="S103" s="74"/>
    </row>
    <row r="104" spans="1:19">
      <c r="A104" s="74"/>
      <c r="B104" s="74"/>
      <c r="C104" s="74"/>
      <c r="D104" s="74"/>
      <c r="E104" s="74"/>
      <c r="F104" s="74"/>
      <c r="G104" s="125"/>
      <c r="H104" s="74"/>
      <c r="I104" s="74"/>
      <c r="J104" s="74"/>
      <c r="K104" s="74"/>
      <c r="L104" s="74"/>
      <c r="M104" s="74"/>
      <c r="N104" s="74"/>
      <c r="O104" s="74"/>
      <c r="P104" s="74"/>
      <c r="Q104" s="74"/>
      <c r="R104" s="74"/>
      <c r="S104" s="74"/>
    </row>
    <row r="105" spans="1:19">
      <c r="A105" s="74"/>
      <c r="B105" s="74"/>
      <c r="C105" s="74"/>
      <c r="D105" s="74"/>
      <c r="E105" s="74"/>
      <c r="F105" s="74"/>
      <c r="G105" s="125"/>
      <c r="H105" s="74"/>
      <c r="I105" s="74"/>
      <c r="J105" s="74"/>
      <c r="K105" s="74"/>
      <c r="L105" s="74"/>
      <c r="M105" s="74"/>
      <c r="N105" s="74"/>
      <c r="O105" s="74"/>
      <c r="P105" s="74"/>
      <c r="Q105" s="74"/>
      <c r="R105" s="74"/>
      <c r="S105" s="74"/>
    </row>
    <row r="106" spans="1:19">
      <c r="A106" s="74"/>
      <c r="B106" s="74"/>
      <c r="C106" s="74"/>
      <c r="D106" s="74"/>
      <c r="E106" s="74"/>
      <c r="F106" s="74"/>
      <c r="G106" s="125"/>
      <c r="H106" s="74"/>
      <c r="I106" s="74"/>
      <c r="J106" s="74"/>
      <c r="K106" s="74"/>
      <c r="L106" s="74"/>
      <c r="M106" s="74"/>
      <c r="N106" s="74"/>
      <c r="O106" s="74"/>
      <c r="P106" s="74"/>
      <c r="Q106" s="74"/>
      <c r="R106" s="74"/>
      <c r="S106" s="74"/>
    </row>
    <row r="107" spans="1:19">
      <c r="A107" s="74"/>
      <c r="B107" s="74"/>
      <c r="C107" s="74"/>
      <c r="D107" s="74"/>
      <c r="E107" s="74"/>
      <c r="F107" s="74"/>
      <c r="G107" s="125"/>
      <c r="H107" s="74"/>
      <c r="I107" s="74"/>
      <c r="J107" s="74"/>
      <c r="K107" s="74"/>
      <c r="L107" s="74"/>
      <c r="M107" s="74"/>
      <c r="N107" s="74"/>
      <c r="O107" s="74"/>
      <c r="P107" s="74"/>
      <c r="Q107" s="74"/>
      <c r="R107" s="74"/>
      <c r="S107" s="74"/>
    </row>
    <row r="108" spans="1:19">
      <c r="A108" s="74"/>
      <c r="B108" s="74"/>
      <c r="C108" s="74"/>
      <c r="D108" s="74"/>
      <c r="E108" s="74"/>
      <c r="F108" s="74"/>
      <c r="G108" s="125"/>
      <c r="H108" s="74"/>
      <c r="I108" s="74"/>
      <c r="J108" s="74"/>
      <c r="K108" s="74"/>
      <c r="L108" s="74"/>
      <c r="M108" s="74"/>
      <c r="N108" s="74"/>
      <c r="O108" s="74"/>
      <c r="P108" s="74"/>
      <c r="Q108" s="74"/>
      <c r="R108" s="74"/>
      <c r="S108" s="74"/>
    </row>
    <row r="109" spans="1:19">
      <c r="A109" s="74"/>
      <c r="B109" s="74"/>
      <c r="C109" s="74"/>
      <c r="D109" s="74"/>
      <c r="E109" s="74"/>
      <c r="F109" s="74"/>
      <c r="G109" s="125"/>
      <c r="H109" s="74"/>
      <c r="I109" s="74"/>
      <c r="J109" s="74"/>
      <c r="K109" s="74"/>
      <c r="L109" s="74"/>
      <c r="M109" s="74"/>
      <c r="N109" s="74"/>
      <c r="O109" s="74"/>
      <c r="P109" s="74"/>
      <c r="Q109" s="74"/>
      <c r="R109" s="74"/>
      <c r="S109" s="74"/>
    </row>
    <row r="110" spans="1:19">
      <c r="A110" s="74"/>
      <c r="B110" s="74"/>
      <c r="C110" s="74"/>
      <c r="D110" s="74"/>
      <c r="E110" s="74"/>
      <c r="F110" s="74"/>
      <c r="G110" s="125"/>
      <c r="H110" s="74"/>
      <c r="I110" s="74"/>
      <c r="J110" s="74"/>
      <c r="K110" s="74"/>
      <c r="L110" s="74"/>
      <c r="M110" s="74"/>
      <c r="N110" s="74"/>
      <c r="O110" s="74"/>
      <c r="P110" s="74"/>
      <c r="Q110" s="74"/>
      <c r="R110" s="74"/>
      <c r="S110" s="74"/>
    </row>
    <row r="111" spans="1:19">
      <c r="A111" s="74"/>
      <c r="B111" s="74"/>
      <c r="C111" s="74"/>
      <c r="D111" s="74"/>
      <c r="E111" s="74"/>
      <c r="F111" s="74"/>
      <c r="G111" s="125"/>
      <c r="H111" s="74"/>
      <c r="I111" s="74"/>
      <c r="J111" s="74"/>
      <c r="K111" s="74"/>
      <c r="L111" s="74"/>
      <c r="M111" s="74"/>
      <c r="N111" s="74"/>
      <c r="O111" s="74"/>
      <c r="P111" s="74"/>
      <c r="Q111" s="74"/>
      <c r="R111" s="74"/>
      <c r="S111" s="74"/>
    </row>
    <row r="112" spans="1:19">
      <c r="A112" s="74"/>
      <c r="B112" s="74"/>
      <c r="C112" s="74"/>
      <c r="D112" s="74"/>
      <c r="E112" s="74"/>
      <c r="F112" s="74"/>
      <c r="G112" s="125"/>
      <c r="H112" s="74"/>
      <c r="I112" s="74"/>
      <c r="J112" s="74"/>
      <c r="K112" s="74"/>
      <c r="L112" s="74"/>
      <c r="M112" s="74"/>
      <c r="N112" s="74"/>
      <c r="O112" s="74"/>
      <c r="P112" s="74"/>
      <c r="Q112" s="74"/>
      <c r="R112" s="74"/>
      <c r="S112" s="74"/>
    </row>
    <row r="113" spans="1:19">
      <c r="A113" s="74"/>
      <c r="B113" s="74"/>
      <c r="C113" s="74"/>
      <c r="D113" s="74"/>
      <c r="E113" s="74"/>
      <c r="F113" s="74"/>
      <c r="G113" s="125"/>
      <c r="H113" s="74"/>
      <c r="I113" s="74"/>
      <c r="J113" s="74"/>
      <c r="K113" s="74"/>
      <c r="L113" s="74"/>
      <c r="M113" s="74"/>
      <c r="N113" s="74"/>
      <c r="O113" s="74"/>
      <c r="P113" s="74"/>
      <c r="Q113" s="74"/>
      <c r="R113" s="74"/>
      <c r="S113" s="74"/>
    </row>
    <row r="114" spans="1:19">
      <c r="A114" s="74"/>
      <c r="B114" s="74"/>
      <c r="C114" s="74"/>
      <c r="D114" s="74"/>
      <c r="E114" s="74"/>
      <c r="F114" s="74"/>
      <c r="G114" s="125"/>
      <c r="H114" s="74"/>
      <c r="I114" s="74"/>
      <c r="J114" s="74"/>
      <c r="K114" s="74"/>
      <c r="L114" s="74"/>
      <c r="M114" s="74"/>
      <c r="N114" s="74"/>
      <c r="O114" s="74"/>
      <c r="P114" s="74"/>
      <c r="Q114" s="74"/>
      <c r="R114" s="74"/>
      <c r="S114" s="74"/>
    </row>
    <row r="115" spans="1:19">
      <c r="A115" s="74"/>
      <c r="B115" s="74"/>
      <c r="C115" s="74"/>
      <c r="D115" s="74"/>
      <c r="E115" s="74"/>
      <c r="F115" s="74"/>
      <c r="G115" s="125"/>
      <c r="H115" s="74"/>
      <c r="I115" s="74"/>
      <c r="J115" s="74"/>
      <c r="K115" s="74"/>
      <c r="L115" s="74"/>
      <c r="M115" s="74"/>
      <c r="N115" s="74"/>
      <c r="O115" s="74"/>
      <c r="P115" s="74"/>
      <c r="Q115" s="74"/>
      <c r="R115" s="74"/>
      <c r="S115" s="74"/>
    </row>
    <row r="116" spans="1:19">
      <c r="A116" s="74"/>
      <c r="B116" s="74"/>
      <c r="C116" s="74"/>
      <c r="D116" s="74"/>
      <c r="E116" s="74"/>
      <c r="F116" s="74"/>
      <c r="G116" s="125"/>
      <c r="H116" s="74"/>
      <c r="I116" s="74"/>
      <c r="J116" s="74"/>
      <c r="K116" s="74"/>
      <c r="L116" s="74"/>
      <c r="M116" s="74"/>
      <c r="N116" s="74"/>
      <c r="O116" s="74"/>
      <c r="P116" s="74"/>
      <c r="Q116" s="74"/>
      <c r="R116" s="74"/>
      <c r="S116" s="74"/>
    </row>
    <row r="117" spans="1:19">
      <c r="A117" s="74"/>
      <c r="B117" s="74"/>
      <c r="C117" s="74"/>
      <c r="D117" s="74"/>
      <c r="E117" s="74"/>
      <c r="F117" s="74"/>
      <c r="G117" s="125"/>
      <c r="H117" s="74"/>
      <c r="I117" s="74"/>
      <c r="J117" s="74"/>
      <c r="K117" s="74"/>
      <c r="L117" s="74"/>
      <c r="M117" s="74"/>
      <c r="N117" s="74"/>
      <c r="O117" s="74"/>
      <c r="P117" s="74"/>
      <c r="Q117" s="74"/>
      <c r="R117" s="74"/>
      <c r="S117" s="74"/>
    </row>
    <row r="118" spans="1:19">
      <c r="A118" s="74"/>
      <c r="B118" s="74"/>
      <c r="C118" s="74"/>
      <c r="D118" s="74"/>
      <c r="E118" s="74"/>
      <c r="F118" s="74"/>
      <c r="G118" s="125"/>
      <c r="H118" s="74"/>
      <c r="I118" s="74"/>
      <c r="J118" s="74"/>
      <c r="K118" s="74"/>
      <c r="L118" s="74"/>
      <c r="M118" s="74"/>
      <c r="N118" s="74"/>
      <c r="O118" s="74"/>
      <c r="P118" s="74"/>
      <c r="Q118" s="74"/>
      <c r="R118" s="74"/>
      <c r="S118" s="74"/>
    </row>
    <row r="119" spans="1:19">
      <c r="A119" s="74"/>
      <c r="B119" s="74"/>
      <c r="C119" s="74"/>
      <c r="D119" s="74"/>
      <c r="E119" s="74"/>
      <c r="F119" s="74"/>
      <c r="G119" s="125"/>
      <c r="H119" s="74"/>
      <c r="I119" s="74"/>
      <c r="J119" s="74"/>
      <c r="K119" s="74"/>
      <c r="L119" s="74"/>
      <c r="M119" s="74"/>
      <c r="N119" s="74"/>
      <c r="O119" s="74"/>
      <c r="P119" s="74"/>
      <c r="Q119" s="74"/>
      <c r="R119" s="74"/>
      <c r="S119" s="74"/>
    </row>
    <row r="120" spans="1:19">
      <c r="A120" s="74"/>
      <c r="B120" s="74"/>
      <c r="C120" s="74"/>
      <c r="D120" s="74"/>
      <c r="E120" s="74"/>
      <c r="F120" s="74"/>
      <c r="G120" s="125"/>
      <c r="H120" s="74"/>
      <c r="I120" s="74"/>
      <c r="J120" s="74"/>
      <c r="K120" s="74"/>
      <c r="L120" s="74"/>
      <c r="M120" s="74"/>
      <c r="N120" s="74"/>
      <c r="O120" s="74"/>
      <c r="P120" s="74"/>
      <c r="Q120" s="74"/>
      <c r="R120" s="74"/>
      <c r="S120" s="74"/>
    </row>
    <row r="121" spans="1:19">
      <c r="A121" s="74"/>
      <c r="B121" s="74"/>
      <c r="C121" s="74"/>
      <c r="D121" s="74"/>
      <c r="E121" s="74"/>
      <c r="F121" s="74"/>
      <c r="G121" s="125"/>
      <c r="H121" s="74"/>
      <c r="I121" s="74"/>
      <c r="J121" s="74"/>
      <c r="K121" s="74"/>
      <c r="L121" s="74"/>
      <c r="M121" s="74"/>
      <c r="N121" s="74"/>
      <c r="O121" s="74"/>
      <c r="P121" s="74"/>
      <c r="Q121" s="74"/>
      <c r="R121" s="74"/>
      <c r="S121" s="74"/>
    </row>
    <row r="122" spans="1:19">
      <c r="A122" s="74"/>
      <c r="B122" s="74"/>
      <c r="C122" s="74"/>
      <c r="D122" s="74"/>
      <c r="E122" s="74"/>
      <c r="F122" s="74"/>
      <c r="G122" s="125"/>
      <c r="H122" s="74"/>
      <c r="I122" s="74"/>
      <c r="J122" s="74"/>
      <c r="K122" s="74"/>
      <c r="L122" s="74"/>
      <c r="M122" s="74"/>
      <c r="N122" s="74"/>
      <c r="O122" s="74"/>
      <c r="P122" s="74"/>
      <c r="Q122" s="74"/>
      <c r="R122" s="74"/>
      <c r="S122" s="74"/>
    </row>
    <row r="123" spans="1:19">
      <c r="A123" s="74"/>
      <c r="B123" s="74"/>
      <c r="C123" s="74"/>
      <c r="D123" s="74"/>
      <c r="E123" s="74"/>
      <c r="F123" s="74"/>
      <c r="G123" s="125"/>
      <c r="H123" s="74"/>
      <c r="I123" s="74"/>
      <c r="J123" s="74"/>
      <c r="K123" s="74"/>
      <c r="L123" s="74"/>
      <c r="M123" s="74"/>
      <c r="N123" s="74"/>
      <c r="O123" s="74"/>
      <c r="P123" s="74"/>
      <c r="Q123" s="74"/>
      <c r="R123" s="74"/>
      <c r="S123" s="74"/>
    </row>
    <row r="124" spans="1:19">
      <c r="A124" s="74"/>
      <c r="B124" s="74"/>
      <c r="C124" s="74"/>
      <c r="D124" s="74"/>
      <c r="E124" s="74"/>
      <c r="F124" s="74"/>
      <c r="G124" s="125"/>
      <c r="H124" s="74"/>
      <c r="I124" s="74"/>
      <c r="J124" s="74"/>
      <c r="K124" s="74"/>
      <c r="L124" s="74"/>
      <c r="M124" s="74"/>
      <c r="N124" s="74"/>
      <c r="O124" s="74"/>
      <c r="P124" s="74"/>
      <c r="Q124" s="74"/>
      <c r="R124" s="74"/>
      <c r="S124" s="74"/>
    </row>
    <row r="125" spans="1:19">
      <c r="A125" s="74"/>
      <c r="B125" s="74"/>
      <c r="C125" s="74"/>
      <c r="D125" s="74"/>
      <c r="E125" s="74"/>
      <c r="F125" s="74"/>
      <c r="G125" s="125"/>
      <c r="H125" s="74"/>
      <c r="I125" s="74"/>
      <c r="J125" s="74"/>
      <c r="K125" s="74"/>
      <c r="L125" s="74"/>
      <c r="M125" s="74"/>
      <c r="N125" s="74"/>
      <c r="O125" s="74"/>
      <c r="P125" s="74"/>
      <c r="Q125" s="74"/>
      <c r="R125" s="74"/>
      <c r="S125" s="74"/>
    </row>
    <row r="126" spans="1:19">
      <c r="A126" s="74"/>
      <c r="B126" s="74"/>
      <c r="C126" s="74"/>
      <c r="D126" s="74"/>
      <c r="E126" s="74"/>
      <c r="F126" s="74"/>
      <c r="G126" s="125"/>
      <c r="H126" s="74"/>
      <c r="I126" s="74"/>
      <c r="J126" s="74"/>
      <c r="K126" s="74"/>
      <c r="L126" s="74"/>
      <c r="M126" s="74"/>
      <c r="N126" s="74"/>
      <c r="O126" s="74"/>
      <c r="P126" s="74"/>
      <c r="Q126" s="74"/>
      <c r="R126" s="74"/>
      <c r="S126" s="74"/>
    </row>
    <row r="127" spans="1:19">
      <c r="A127" s="74"/>
      <c r="B127" s="74"/>
      <c r="C127" s="74"/>
      <c r="D127" s="74"/>
      <c r="E127" s="74"/>
      <c r="F127" s="74"/>
      <c r="G127" s="125"/>
      <c r="H127" s="74"/>
      <c r="I127" s="74"/>
      <c r="J127" s="74"/>
      <c r="K127" s="74"/>
      <c r="L127" s="74"/>
      <c r="M127" s="74"/>
      <c r="N127" s="74"/>
      <c r="O127" s="74"/>
      <c r="P127" s="74"/>
      <c r="Q127" s="74"/>
      <c r="R127" s="74"/>
      <c r="S127" s="74"/>
    </row>
    <row r="128" spans="1:19">
      <c r="A128" s="74"/>
      <c r="B128" s="74"/>
      <c r="C128" s="74"/>
      <c r="D128" s="74"/>
      <c r="E128" s="74"/>
      <c r="F128" s="74"/>
      <c r="G128" s="125"/>
      <c r="H128" s="74"/>
      <c r="I128" s="74"/>
      <c r="J128" s="74"/>
      <c r="K128" s="74"/>
      <c r="L128" s="74"/>
      <c r="M128" s="74"/>
      <c r="N128" s="74"/>
      <c r="O128" s="74"/>
      <c r="P128" s="74"/>
      <c r="Q128" s="74"/>
      <c r="R128" s="74"/>
      <c r="S128" s="74"/>
    </row>
    <row r="129" spans="1:19">
      <c r="A129" s="74"/>
      <c r="B129" s="74"/>
      <c r="C129" s="74"/>
      <c r="D129" s="74"/>
      <c r="E129" s="74"/>
      <c r="F129" s="74"/>
      <c r="G129" s="125"/>
      <c r="H129" s="74"/>
      <c r="I129" s="74"/>
      <c r="J129" s="74"/>
      <c r="K129" s="74"/>
      <c r="L129" s="74"/>
      <c r="M129" s="74"/>
      <c r="N129" s="74"/>
      <c r="O129" s="74"/>
      <c r="P129" s="74"/>
      <c r="Q129" s="74"/>
      <c r="R129" s="74"/>
      <c r="S129" s="74"/>
    </row>
    <row r="130" spans="1:19">
      <c r="A130" s="74"/>
      <c r="B130" s="74"/>
      <c r="C130" s="74"/>
      <c r="D130" s="74"/>
      <c r="E130" s="74"/>
      <c r="F130" s="74"/>
      <c r="G130" s="125"/>
      <c r="H130" s="74"/>
      <c r="I130" s="74"/>
      <c r="J130" s="74"/>
      <c r="K130" s="74"/>
      <c r="L130" s="74"/>
      <c r="M130" s="74"/>
      <c r="N130" s="74"/>
      <c r="O130" s="74"/>
      <c r="P130" s="74"/>
      <c r="Q130" s="74"/>
      <c r="R130" s="74"/>
      <c r="S130" s="74"/>
    </row>
    <row r="131" spans="1:19">
      <c r="A131" s="74"/>
      <c r="B131" s="74"/>
      <c r="C131" s="74"/>
      <c r="D131" s="74"/>
      <c r="E131" s="74"/>
      <c r="F131" s="74"/>
      <c r="G131" s="125"/>
      <c r="H131" s="74"/>
      <c r="I131" s="74"/>
      <c r="J131" s="74"/>
      <c r="K131" s="74"/>
      <c r="L131" s="74"/>
      <c r="M131" s="74"/>
      <c r="N131" s="74"/>
      <c r="O131" s="74"/>
      <c r="P131" s="74"/>
      <c r="Q131" s="74"/>
      <c r="R131" s="74"/>
      <c r="S131" s="74"/>
    </row>
    <row r="132" spans="1:19">
      <c r="A132" s="74"/>
      <c r="B132" s="74"/>
      <c r="C132" s="74"/>
      <c r="D132" s="74"/>
      <c r="E132" s="74"/>
      <c r="F132" s="74"/>
      <c r="G132" s="125"/>
      <c r="H132" s="74"/>
      <c r="I132" s="74"/>
      <c r="J132" s="74"/>
      <c r="K132" s="74"/>
      <c r="L132" s="74"/>
      <c r="M132" s="74"/>
      <c r="N132" s="74"/>
      <c r="O132" s="74"/>
      <c r="P132" s="74"/>
      <c r="Q132" s="74"/>
      <c r="R132" s="74"/>
      <c r="S132" s="74"/>
    </row>
    <row r="133" spans="1:19">
      <c r="A133" s="74"/>
      <c r="B133" s="74"/>
      <c r="C133" s="74"/>
      <c r="D133" s="74"/>
      <c r="E133" s="74"/>
      <c r="F133" s="74"/>
      <c r="G133" s="125"/>
      <c r="H133" s="74"/>
      <c r="I133" s="74"/>
      <c r="J133" s="74"/>
      <c r="K133" s="74"/>
      <c r="L133" s="74"/>
      <c r="M133" s="74"/>
      <c r="N133" s="74"/>
      <c r="O133" s="74"/>
      <c r="P133" s="74"/>
      <c r="Q133" s="74"/>
      <c r="R133" s="74"/>
      <c r="S133" s="74"/>
    </row>
    <row r="134" spans="1:19">
      <c r="A134" s="74"/>
      <c r="B134" s="74"/>
      <c r="C134" s="74"/>
      <c r="D134" s="74"/>
      <c r="E134" s="74"/>
      <c r="F134" s="74"/>
      <c r="G134" s="125"/>
      <c r="H134" s="74"/>
      <c r="I134" s="74"/>
      <c r="J134" s="74"/>
      <c r="K134" s="74"/>
      <c r="L134" s="74"/>
      <c r="M134" s="74"/>
      <c r="N134" s="74"/>
      <c r="O134" s="74"/>
      <c r="P134" s="74"/>
      <c r="Q134" s="74"/>
      <c r="R134" s="74"/>
      <c r="S134" s="74"/>
    </row>
    <row r="135" spans="1:19">
      <c r="A135" s="74"/>
      <c r="B135" s="74"/>
      <c r="C135" s="74"/>
      <c r="D135" s="74"/>
      <c r="E135" s="74"/>
      <c r="F135" s="74"/>
      <c r="G135" s="125"/>
      <c r="H135" s="74"/>
      <c r="I135" s="74"/>
      <c r="J135" s="74"/>
      <c r="K135" s="74"/>
      <c r="L135" s="74"/>
      <c r="M135" s="74"/>
      <c r="N135" s="74"/>
      <c r="O135" s="74"/>
      <c r="P135" s="74"/>
      <c r="Q135" s="74"/>
      <c r="R135" s="74"/>
      <c r="S135" s="74"/>
    </row>
    <row r="136" spans="1:19">
      <c r="A136" s="74"/>
      <c r="B136" s="74"/>
      <c r="C136" s="74"/>
      <c r="D136" s="74"/>
      <c r="E136" s="74"/>
      <c r="F136" s="74"/>
      <c r="G136" s="125"/>
      <c r="H136" s="74"/>
      <c r="I136" s="74"/>
      <c r="J136" s="74"/>
      <c r="K136" s="74"/>
      <c r="L136" s="74"/>
      <c r="M136" s="74"/>
      <c r="N136" s="74"/>
      <c r="O136" s="74"/>
      <c r="P136" s="74"/>
      <c r="Q136" s="74"/>
      <c r="R136" s="74"/>
      <c r="S136" s="74"/>
    </row>
    <row r="137" spans="1:19">
      <c r="A137" s="74"/>
      <c r="B137" s="74"/>
      <c r="C137" s="74"/>
      <c r="D137" s="74"/>
      <c r="E137" s="74"/>
      <c r="F137" s="74"/>
      <c r="G137" s="125"/>
      <c r="H137" s="74"/>
      <c r="I137" s="74"/>
      <c r="J137" s="74"/>
      <c r="K137" s="74"/>
      <c r="L137" s="74"/>
      <c r="M137" s="74"/>
      <c r="N137" s="74"/>
      <c r="O137" s="74"/>
      <c r="P137" s="74"/>
      <c r="Q137" s="74"/>
      <c r="R137" s="74"/>
      <c r="S137" s="74"/>
    </row>
    <row r="138" spans="1:19">
      <c r="A138" s="74"/>
      <c r="B138" s="74"/>
      <c r="C138" s="74"/>
      <c r="D138" s="74"/>
      <c r="E138" s="74"/>
      <c r="F138" s="74"/>
      <c r="G138" s="125"/>
      <c r="H138" s="74"/>
      <c r="I138" s="74"/>
      <c r="J138" s="74"/>
      <c r="K138" s="74"/>
      <c r="L138" s="74"/>
      <c r="M138" s="74"/>
      <c r="N138" s="74"/>
      <c r="O138" s="74"/>
      <c r="P138" s="74"/>
      <c r="Q138" s="74"/>
      <c r="R138" s="74"/>
      <c r="S138" s="74"/>
    </row>
    <row r="139" spans="1:19">
      <c r="A139" s="74"/>
      <c r="B139" s="74"/>
      <c r="C139" s="74"/>
      <c r="D139" s="74"/>
      <c r="E139" s="74"/>
      <c r="F139" s="74"/>
      <c r="G139" s="125"/>
      <c r="H139" s="74"/>
      <c r="I139" s="74"/>
      <c r="J139" s="74"/>
      <c r="K139" s="74"/>
      <c r="L139" s="74"/>
      <c r="M139" s="74"/>
      <c r="N139" s="74"/>
      <c r="O139" s="74"/>
      <c r="P139" s="74"/>
      <c r="Q139" s="74"/>
      <c r="R139" s="74"/>
      <c r="S139" s="74"/>
    </row>
    <row r="140" spans="1:19">
      <c r="A140" s="74"/>
      <c r="B140" s="74"/>
      <c r="C140" s="74"/>
      <c r="D140" s="74"/>
      <c r="E140" s="74"/>
      <c r="F140" s="74"/>
      <c r="G140" s="125"/>
      <c r="H140" s="74"/>
      <c r="I140" s="74"/>
      <c r="J140" s="74"/>
      <c r="K140" s="74"/>
      <c r="L140" s="74"/>
      <c r="M140" s="74"/>
      <c r="N140" s="74"/>
      <c r="O140" s="74"/>
      <c r="P140" s="74"/>
      <c r="Q140" s="74"/>
      <c r="R140" s="74"/>
      <c r="S140" s="74"/>
    </row>
    <row r="141" spans="1:19">
      <c r="A141" s="74"/>
      <c r="B141" s="74"/>
      <c r="C141" s="74"/>
      <c r="D141" s="74"/>
      <c r="E141" s="74"/>
      <c r="F141" s="74"/>
      <c r="G141" s="125"/>
      <c r="H141" s="74"/>
      <c r="I141" s="74"/>
      <c r="J141" s="74"/>
      <c r="K141" s="74"/>
      <c r="L141" s="74"/>
      <c r="M141" s="74"/>
      <c r="N141" s="74"/>
      <c r="O141" s="74"/>
      <c r="P141" s="74"/>
      <c r="Q141" s="74"/>
      <c r="R141" s="74"/>
      <c r="S141" s="74"/>
    </row>
    <row r="142" spans="1:19">
      <c r="A142" s="74"/>
      <c r="B142" s="74"/>
      <c r="C142" s="74"/>
      <c r="D142" s="74"/>
      <c r="E142" s="74"/>
      <c r="F142" s="74"/>
      <c r="G142" s="125"/>
      <c r="H142" s="74"/>
      <c r="I142" s="74"/>
      <c r="J142" s="74"/>
      <c r="K142" s="74"/>
      <c r="L142" s="74"/>
      <c r="M142" s="74"/>
      <c r="N142" s="74"/>
      <c r="O142" s="74"/>
      <c r="P142" s="74"/>
      <c r="Q142" s="74"/>
      <c r="R142" s="74"/>
      <c r="S142" s="74"/>
    </row>
    <row r="143" spans="1:19">
      <c r="A143" s="74"/>
      <c r="B143" s="74"/>
      <c r="C143" s="74"/>
      <c r="D143" s="74"/>
      <c r="E143" s="74"/>
      <c r="F143" s="74"/>
      <c r="G143" s="125"/>
      <c r="H143" s="74"/>
      <c r="I143" s="74"/>
      <c r="J143" s="74"/>
      <c r="K143" s="74"/>
      <c r="L143" s="74"/>
      <c r="M143" s="74"/>
      <c r="N143" s="74"/>
      <c r="O143" s="74"/>
      <c r="P143" s="74"/>
      <c r="Q143" s="74"/>
      <c r="R143" s="74"/>
      <c r="S143" s="74"/>
    </row>
    <row r="144" spans="1:19">
      <c r="A144" s="74"/>
      <c r="B144" s="74"/>
      <c r="C144" s="74"/>
      <c r="D144" s="74"/>
      <c r="E144" s="74"/>
      <c r="F144" s="74"/>
      <c r="G144" s="125"/>
      <c r="H144" s="74"/>
      <c r="I144" s="74"/>
      <c r="J144" s="74"/>
      <c r="K144" s="74"/>
      <c r="L144" s="74"/>
      <c r="M144" s="74"/>
      <c r="N144" s="74"/>
      <c r="O144" s="74"/>
      <c r="P144" s="74"/>
      <c r="Q144" s="74"/>
      <c r="R144" s="74"/>
      <c r="S144" s="74"/>
    </row>
    <row r="145" spans="1:19">
      <c r="A145" s="74"/>
      <c r="B145" s="74"/>
      <c r="C145" s="74"/>
      <c r="D145" s="74"/>
      <c r="E145" s="74"/>
      <c r="F145" s="74"/>
      <c r="G145" s="125"/>
      <c r="H145" s="74"/>
      <c r="I145" s="74"/>
      <c r="J145" s="74"/>
      <c r="K145" s="74"/>
      <c r="L145" s="74"/>
      <c r="M145" s="74"/>
      <c r="N145" s="74"/>
      <c r="O145" s="74"/>
      <c r="P145" s="74"/>
      <c r="Q145" s="74"/>
      <c r="R145" s="74"/>
      <c r="S145" s="74"/>
    </row>
    <row r="146" spans="1:19">
      <c r="A146" s="74"/>
      <c r="B146" s="74"/>
      <c r="C146" s="74"/>
      <c r="D146" s="74"/>
      <c r="E146" s="74"/>
      <c r="F146" s="74"/>
      <c r="G146" s="125"/>
      <c r="H146" s="74"/>
      <c r="I146" s="74"/>
      <c r="J146" s="74"/>
      <c r="K146" s="74"/>
      <c r="L146" s="74"/>
      <c r="M146" s="74"/>
      <c r="N146" s="74"/>
      <c r="O146" s="74"/>
      <c r="P146" s="74"/>
      <c r="Q146" s="74"/>
      <c r="R146" s="74"/>
      <c r="S146" s="74"/>
    </row>
    <row r="147" spans="1:19">
      <c r="A147" s="74"/>
      <c r="B147" s="74"/>
      <c r="C147" s="74"/>
      <c r="D147" s="74"/>
      <c r="E147" s="74"/>
      <c r="F147" s="74"/>
      <c r="G147" s="125"/>
      <c r="H147" s="74"/>
      <c r="I147" s="74"/>
      <c r="J147" s="74"/>
      <c r="K147" s="74"/>
      <c r="L147" s="74"/>
      <c r="M147" s="74"/>
      <c r="N147" s="74"/>
      <c r="O147" s="74"/>
      <c r="P147" s="74"/>
      <c r="Q147" s="74"/>
      <c r="R147" s="74"/>
      <c r="S147" s="74"/>
    </row>
    <row r="148" spans="1:19">
      <c r="A148" s="74"/>
      <c r="B148" s="74"/>
      <c r="C148" s="74"/>
      <c r="D148" s="74"/>
      <c r="E148" s="74"/>
      <c r="F148" s="74"/>
      <c r="G148" s="125"/>
      <c r="H148" s="74"/>
      <c r="I148" s="74"/>
      <c r="J148" s="74"/>
      <c r="K148" s="74"/>
      <c r="L148" s="74"/>
      <c r="M148" s="74"/>
      <c r="N148" s="74"/>
      <c r="O148" s="74"/>
      <c r="P148" s="74"/>
      <c r="Q148" s="74"/>
      <c r="R148" s="74"/>
      <c r="S148" s="74"/>
    </row>
    <row r="149" spans="1:19">
      <c r="A149" s="74"/>
      <c r="B149" s="74"/>
      <c r="C149" s="74"/>
      <c r="D149" s="74"/>
      <c r="E149" s="74"/>
      <c r="F149" s="74"/>
      <c r="G149" s="125"/>
      <c r="H149" s="74"/>
      <c r="I149" s="74"/>
      <c r="J149" s="74"/>
      <c r="K149" s="74"/>
      <c r="L149" s="74"/>
      <c r="M149" s="74"/>
      <c r="N149" s="74"/>
      <c r="O149" s="74"/>
      <c r="P149" s="74"/>
      <c r="Q149" s="74"/>
      <c r="R149" s="74"/>
      <c r="S149" s="74"/>
    </row>
    <row r="150" spans="1:19">
      <c r="A150" s="74"/>
      <c r="B150" s="74"/>
      <c r="C150" s="74"/>
      <c r="D150" s="74"/>
      <c r="E150" s="74"/>
      <c r="F150" s="74"/>
      <c r="G150" s="125"/>
      <c r="H150" s="74"/>
      <c r="I150" s="74"/>
      <c r="J150" s="74"/>
      <c r="K150" s="74"/>
      <c r="L150" s="74"/>
      <c r="M150" s="74"/>
      <c r="N150" s="74"/>
      <c r="O150" s="74"/>
      <c r="P150" s="74"/>
      <c r="Q150" s="74"/>
      <c r="R150" s="74"/>
      <c r="S150" s="74"/>
    </row>
    <row r="151" spans="1:19">
      <c r="A151" s="74"/>
      <c r="B151" s="74"/>
      <c r="C151" s="74"/>
      <c r="D151" s="74"/>
      <c r="E151" s="74"/>
      <c r="F151" s="74"/>
      <c r="G151" s="125"/>
      <c r="H151" s="74"/>
      <c r="I151" s="74"/>
      <c r="J151" s="74"/>
      <c r="K151" s="74"/>
      <c r="L151" s="74"/>
      <c r="M151" s="74"/>
      <c r="N151" s="74"/>
      <c r="O151" s="74"/>
      <c r="P151" s="74"/>
      <c r="Q151" s="74"/>
      <c r="R151" s="74"/>
      <c r="S151" s="74"/>
    </row>
    <row r="152" spans="1:19">
      <c r="A152" s="74"/>
      <c r="B152" s="74"/>
      <c r="C152" s="74"/>
      <c r="D152" s="74"/>
      <c r="E152" s="74"/>
      <c r="F152" s="74"/>
      <c r="G152" s="125"/>
      <c r="H152" s="74"/>
      <c r="I152" s="74"/>
      <c r="J152" s="74"/>
      <c r="K152" s="74"/>
      <c r="L152" s="74"/>
      <c r="M152" s="74"/>
      <c r="N152" s="74"/>
      <c r="O152" s="74"/>
      <c r="P152" s="74"/>
      <c r="Q152" s="74"/>
      <c r="R152" s="74"/>
      <c r="S152" s="74"/>
    </row>
    <row r="153" spans="1:19">
      <c r="A153" s="74"/>
      <c r="B153" s="74"/>
      <c r="C153" s="74"/>
      <c r="D153" s="74"/>
      <c r="E153" s="74"/>
      <c r="F153" s="74"/>
      <c r="G153" s="125"/>
      <c r="H153" s="74"/>
      <c r="I153" s="74"/>
      <c r="J153" s="74"/>
      <c r="K153" s="74"/>
      <c r="L153" s="74"/>
      <c r="M153" s="74"/>
      <c r="N153" s="74"/>
      <c r="O153" s="74"/>
      <c r="P153" s="74"/>
      <c r="Q153" s="74"/>
      <c r="R153" s="74"/>
      <c r="S153" s="74"/>
    </row>
    <row r="154" spans="1:19">
      <c r="A154" s="74"/>
      <c r="B154" s="74"/>
      <c r="C154" s="74"/>
      <c r="D154" s="74"/>
      <c r="E154" s="74"/>
      <c r="F154" s="74"/>
      <c r="G154" s="125"/>
      <c r="H154" s="74"/>
      <c r="I154" s="74"/>
      <c r="J154" s="74"/>
      <c r="K154" s="74"/>
      <c r="L154" s="74"/>
      <c r="M154" s="74"/>
      <c r="N154" s="74"/>
      <c r="O154" s="74"/>
      <c r="P154" s="74"/>
      <c r="Q154" s="74"/>
      <c r="R154" s="74"/>
      <c r="S154" s="74"/>
    </row>
    <row r="155" spans="1:19">
      <c r="A155" s="74"/>
      <c r="B155" s="74"/>
      <c r="C155" s="74"/>
      <c r="D155" s="74"/>
      <c r="E155" s="74"/>
      <c r="F155" s="74"/>
      <c r="G155" s="125"/>
      <c r="H155" s="74"/>
      <c r="I155" s="74"/>
      <c r="J155" s="74"/>
      <c r="K155" s="74"/>
      <c r="L155" s="74"/>
      <c r="M155" s="74"/>
      <c r="N155" s="74"/>
      <c r="O155" s="74"/>
      <c r="P155" s="74"/>
      <c r="Q155" s="74"/>
      <c r="R155" s="74"/>
      <c r="S155" s="74"/>
    </row>
    <row r="156" spans="1:19">
      <c r="A156" s="74"/>
      <c r="B156" s="74"/>
      <c r="C156" s="74"/>
      <c r="D156" s="74"/>
      <c r="E156" s="74"/>
      <c r="F156" s="74"/>
      <c r="G156" s="125"/>
      <c r="H156" s="74"/>
      <c r="I156" s="74"/>
      <c r="J156" s="74"/>
      <c r="K156" s="74"/>
      <c r="L156" s="74"/>
      <c r="M156" s="74"/>
      <c r="N156" s="74"/>
      <c r="O156" s="74"/>
      <c r="P156" s="74"/>
      <c r="Q156" s="74"/>
      <c r="R156" s="74"/>
      <c r="S156" s="74"/>
    </row>
    <row r="157" spans="1:19">
      <c r="A157" s="74"/>
      <c r="B157" s="74"/>
      <c r="C157" s="74"/>
      <c r="D157" s="74"/>
      <c r="E157" s="74"/>
      <c r="F157" s="74"/>
      <c r="G157" s="125"/>
      <c r="H157" s="74"/>
      <c r="I157" s="74"/>
      <c r="J157" s="74"/>
      <c r="K157" s="74"/>
      <c r="L157" s="74"/>
      <c r="M157" s="74"/>
      <c r="N157" s="74"/>
      <c r="O157" s="74"/>
      <c r="P157" s="74"/>
      <c r="Q157" s="74"/>
      <c r="R157" s="74"/>
      <c r="S157" s="74"/>
    </row>
    <row r="158" spans="1:19">
      <c r="A158" s="74"/>
      <c r="B158" s="74"/>
      <c r="C158" s="74"/>
      <c r="D158" s="74"/>
      <c r="E158" s="74"/>
      <c r="F158" s="74"/>
      <c r="G158" s="125"/>
      <c r="H158" s="74"/>
      <c r="I158" s="74"/>
      <c r="J158" s="74"/>
      <c r="K158" s="74"/>
      <c r="L158" s="74"/>
      <c r="M158" s="74"/>
      <c r="N158" s="74"/>
      <c r="O158" s="74"/>
      <c r="P158" s="74"/>
      <c r="Q158" s="74"/>
      <c r="R158" s="74"/>
      <c r="S158" s="74"/>
    </row>
    <row r="159" spans="1:19">
      <c r="A159" s="74"/>
      <c r="B159" s="74"/>
      <c r="C159" s="74"/>
      <c r="D159" s="74"/>
      <c r="E159" s="74"/>
      <c r="F159" s="74"/>
      <c r="G159" s="125"/>
      <c r="H159" s="74"/>
      <c r="I159" s="74"/>
      <c r="J159" s="74"/>
      <c r="K159" s="74"/>
      <c r="L159" s="74"/>
      <c r="M159" s="74"/>
      <c r="N159" s="74"/>
      <c r="O159" s="74"/>
      <c r="P159" s="74"/>
      <c r="Q159" s="74"/>
      <c r="R159" s="74"/>
      <c r="S159" s="74"/>
    </row>
    <row r="160" spans="1:19">
      <c r="A160" s="74"/>
      <c r="B160" s="74"/>
      <c r="C160" s="74"/>
      <c r="D160" s="74"/>
      <c r="E160" s="74"/>
      <c r="F160" s="74"/>
      <c r="G160" s="125"/>
      <c r="H160" s="74"/>
      <c r="I160" s="74"/>
      <c r="J160" s="74"/>
      <c r="K160" s="74"/>
      <c r="L160" s="74"/>
      <c r="M160" s="74"/>
      <c r="N160" s="74"/>
      <c r="O160" s="74"/>
      <c r="P160" s="74"/>
      <c r="Q160" s="74"/>
      <c r="R160" s="74"/>
      <c r="S160" s="74"/>
    </row>
    <row r="161" spans="1:19">
      <c r="A161" s="74"/>
      <c r="B161" s="74"/>
      <c r="C161" s="74"/>
      <c r="D161" s="74"/>
      <c r="E161" s="74"/>
      <c r="F161" s="74"/>
      <c r="G161" s="125"/>
      <c r="H161" s="74"/>
      <c r="I161" s="74"/>
      <c r="J161" s="74"/>
      <c r="K161" s="74"/>
      <c r="L161" s="74"/>
      <c r="M161" s="74"/>
      <c r="N161" s="74"/>
      <c r="O161" s="74"/>
      <c r="P161" s="74"/>
      <c r="Q161" s="74"/>
      <c r="R161" s="74"/>
      <c r="S161" s="74"/>
    </row>
    <row r="162" spans="1:19">
      <c r="A162" s="74"/>
      <c r="B162" s="74"/>
      <c r="C162" s="74"/>
      <c r="D162" s="74"/>
      <c r="E162" s="74"/>
      <c r="F162" s="74"/>
      <c r="G162" s="125"/>
      <c r="H162" s="74"/>
      <c r="I162" s="74"/>
      <c r="J162" s="74"/>
      <c r="K162" s="74"/>
      <c r="L162" s="74"/>
      <c r="M162" s="74"/>
      <c r="N162" s="74"/>
      <c r="O162" s="74"/>
      <c r="P162" s="74"/>
      <c r="Q162" s="74"/>
      <c r="R162" s="74"/>
      <c r="S162" s="74"/>
    </row>
    <row r="163" spans="1:19">
      <c r="A163" s="74"/>
      <c r="B163" s="74"/>
      <c r="C163" s="74"/>
      <c r="D163" s="74"/>
      <c r="E163" s="74"/>
      <c r="F163" s="74"/>
      <c r="G163" s="125"/>
      <c r="H163" s="74"/>
      <c r="I163" s="74"/>
      <c r="J163" s="74"/>
      <c r="K163" s="74"/>
      <c r="L163" s="74"/>
      <c r="M163" s="74"/>
      <c r="N163" s="74"/>
      <c r="O163" s="74"/>
      <c r="P163" s="74"/>
      <c r="Q163" s="74"/>
      <c r="R163" s="74"/>
      <c r="S163" s="74"/>
    </row>
    <row r="164" spans="1:19">
      <c r="A164" s="74"/>
      <c r="B164" s="74"/>
      <c r="C164" s="74"/>
      <c r="D164" s="74"/>
      <c r="E164" s="74"/>
      <c r="F164" s="74"/>
      <c r="G164" s="125"/>
      <c r="H164" s="74"/>
      <c r="I164" s="74"/>
      <c r="J164" s="74"/>
      <c r="K164" s="74"/>
      <c r="L164" s="74"/>
      <c r="M164" s="74"/>
      <c r="N164" s="74"/>
      <c r="O164" s="74"/>
      <c r="P164" s="74"/>
      <c r="Q164" s="74"/>
      <c r="R164" s="74"/>
      <c r="S164" s="74"/>
    </row>
    <row r="165" spans="1:19">
      <c r="A165" s="74"/>
      <c r="B165" s="74"/>
      <c r="C165" s="74"/>
      <c r="D165" s="74"/>
      <c r="E165" s="74"/>
      <c r="F165" s="74"/>
      <c r="G165" s="125"/>
      <c r="H165" s="74"/>
      <c r="I165" s="74"/>
      <c r="J165" s="74"/>
      <c r="K165" s="74"/>
      <c r="L165" s="74"/>
      <c r="M165" s="74"/>
      <c r="N165" s="74"/>
      <c r="O165" s="74"/>
      <c r="P165" s="74"/>
      <c r="Q165" s="74"/>
      <c r="R165" s="74"/>
      <c r="S165" s="74"/>
    </row>
    <row r="166" spans="1:19">
      <c r="A166" s="74"/>
      <c r="B166" s="74"/>
      <c r="C166" s="74"/>
      <c r="D166" s="74"/>
      <c r="E166" s="74"/>
      <c r="F166" s="74"/>
      <c r="G166" s="125"/>
      <c r="H166" s="74"/>
      <c r="I166" s="74"/>
      <c r="J166" s="74"/>
      <c r="K166" s="74"/>
      <c r="L166" s="74"/>
      <c r="M166" s="74"/>
      <c r="N166" s="74"/>
      <c r="O166" s="74"/>
      <c r="P166" s="74"/>
      <c r="Q166" s="74"/>
      <c r="R166" s="74"/>
      <c r="S166" s="74"/>
    </row>
    <row r="167" spans="1:19">
      <c r="A167" s="74"/>
      <c r="B167" s="74"/>
      <c r="C167" s="74"/>
      <c r="D167" s="74"/>
      <c r="E167" s="74"/>
      <c r="F167" s="74"/>
      <c r="G167" s="125"/>
      <c r="H167" s="74"/>
      <c r="I167" s="74"/>
      <c r="J167" s="74"/>
      <c r="K167" s="74"/>
      <c r="L167" s="74"/>
      <c r="M167" s="74"/>
      <c r="N167" s="74"/>
      <c r="O167" s="74"/>
      <c r="P167" s="74"/>
      <c r="Q167" s="74"/>
      <c r="R167" s="74"/>
      <c r="S167" s="74"/>
    </row>
    <row r="168" spans="1:19">
      <c r="A168" s="74"/>
      <c r="B168" s="74"/>
      <c r="C168" s="74"/>
      <c r="D168" s="74"/>
      <c r="E168" s="74"/>
      <c r="F168" s="74"/>
      <c r="G168" s="125"/>
      <c r="H168" s="74"/>
      <c r="I168" s="74"/>
      <c r="J168" s="74"/>
      <c r="K168" s="74"/>
      <c r="L168" s="74"/>
      <c r="M168" s="74"/>
      <c r="N168" s="74"/>
      <c r="O168" s="74"/>
      <c r="P168" s="74"/>
      <c r="Q168" s="74"/>
      <c r="R168" s="74"/>
      <c r="S168" s="74"/>
    </row>
    <row r="169" spans="1:19">
      <c r="A169" s="74"/>
      <c r="B169" s="74"/>
      <c r="C169" s="74"/>
      <c r="D169" s="74"/>
      <c r="E169" s="74"/>
      <c r="F169" s="74"/>
      <c r="G169" s="125"/>
      <c r="H169" s="74"/>
      <c r="I169" s="74"/>
      <c r="J169" s="74"/>
      <c r="K169" s="74"/>
      <c r="L169" s="74"/>
      <c r="M169" s="74"/>
      <c r="N169" s="74"/>
      <c r="O169" s="74"/>
      <c r="P169" s="74"/>
      <c r="Q169" s="74"/>
      <c r="R169" s="74"/>
      <c r="S169" s="74"/>
    </row>
    <row r="170" spans="1:19">
      <c r="A170" s="74"/>
      <c r="B170" s="74"/>
      <c r="C170" s="74"/>
      <c r="D170" s="74"/>
      <c r="E170" s="74"/>
      <c r="F170" s="74"/>
      <c r="G170" s="125"/>
      <c r="H170" s="74"/>
      <c r="I170" s="74"/>
      <c r="J170" s="74"/>
      <c r="K170" s="74"/>
      <c r="L170" s="74"/>
      <c r="M170" s="74"/>
      <c r="N170" s="74"/>
      <c r="O170" s="74"/>
      <c r="P170" s="74"/>
      <c r="Q170" s="74"/>
      <c r="R170" s="74"/>
      <c r="S170" s="74"/>
    </row>
    <row r="171" spans="1:19">
      <c r="A171" s="74"/>
      <c r="B171" s="74"/>
      <c r="C171" s="74"/>
      <c r="D171" s="74"/>
      <c r="E171" s="74"/>
      <c r="F171" s="74"/>
      <c r="G171" s="125"/>
      <c r="H171" s="74"/>
      <c r="I171" s="74"/>
      <c r="J171" s="74"/>
      <c r="K171" s="74"/>
      <c r="L171" s="74"/>
      <c r="M171" s="74"/>
      <c r="N171" s="74"/>
      <c r="O171" s="74"/>
      <c r="P171" s="74"/>
      <c r="Q171" s="74"/>
      <c r="R171" s="74"/>
      <c r="S171" s="74"/>
    </row>
    <row r="172" spans="1:19">
      <c r="A172" s="74"/>
      <c r="B172" s="74"/>
      <c r="C172" s="74"/>
      <c r="D172" s="74"/>
      <c r="E172" s="74"/>
      <c r="F172" s="74"/>
      <c r="G172" s="125"/>
      <c r="H172" s="74"/>
      <c r="I172" s="74"/>
      <c r="J172" s="74"/>
      <c r="K172" s="74"/>
      <c r="L172" s="74"/>
      <c r="M172" s="74"/>
      <c r="N172" s="74"/>
      <c r="O172" s="74"/>
      <c r="P172" s="74"/>
      <c r="Q172" s="74"/>
      <c r="R172" s="74"/>
      <c r="S172" s="74"/>
    </row>
    <row r="173" spans="1:19">
      <c r="A173" s="74"/>
      <c r="B173" s="74"/>
      <c r="C173" s="74"/>
      <c r="D173" s="74"/>
      <c r="E173" s="74"/>
      <c r="F173" s="74"/>
      <c r="G173" s="125"/>
      <c r="H173" s="74"/>
      <c r="I173" s="74"/>
      <c r="J173" s="74"/>
      <c r="K173" s="74"/>
      <c r="L173" s="74"/>
      <c r="M173" s="74"/>
      <c r="N173" s="74"/>
      <c r="O173" s="74"/>
      <c r="P173" s="74"/>
      <c r="Q173" s="74"/>
      <c r="R173" s="74"/>
      <c r="S173" s="74"/>
    </row>
    <row r="174" spans="1:19">
      <c r="A174" s="74"/>
      <c r="B174" s="74"/>
      <c r="C174" s="74"/>
      <c r="D174" s="74"/>
      <c r="E174" s="74"/>
      <c r="F174" s="74"/>
      <c r="G174" s="125"/>
      <c r="H174" s="74"/>
      <c r="I174" s="74"/>
      <c r="J174" s="74"/>
      <c r="K174" s="74"/>
      <c r="L174" s="74"/>
      <c r="M174" s="74"/>
      <c r="N174" s="74"/>
      <c r="O174" s="74"/>
      <c r="P174" s="74"/>
      <c r="Q174" s="74"/>
      <c r="R174" s="74"/>
      <c r="S174" s="74"/>
    </row>
    <row r="175" spans="1:19">
      <c r="A175" s="74"/>
      <c r="B175" s="74"/>
      <c r="C175" s="74"/>
      <c r="D175" s="74"/>
      <c r="E175" s="74"/>
      <c r="F175" s="74"/>
      <c r="G175" s="125"/>
      <c r="H175" s="74"/>
      <c r="I175" s="74"/>
      <c r="J175" s="74"/>
      <c r="K175" s="74"/>
      <c r="L175" s="74"/>
      <c r="M175" s="74"/>
      <c r="N175" s="74"/>
      <c r="O175" s="74"/>
      <c r="P175" s="74"/>
      <c r="Q175" s="74"/>
      <c r="R175" s="74"/>
      <c r="S175" s="74"/>
    </row>
    <row r="176" spans="1:19">
      <c r="A176" s="74"/>
      <c r="B176" s="74"/>
      <c r="C176" s="74"/>
      <c r="D176" s="74"/>
      <c r="E176" s="74"/>
      <c r="F176" s="74"/>
      <c r="G176" s="125"/>
      <c r="H176" s="74"/>
      <c r="I176" s="74"/>
      <c r="J176" s="74"/>
      <c r="K176" s="74"/>
      <c r="L176" s="74"/>
      <c r="M176" s="74"/>
      <c r="N176" s="74"/>
      <c r="O176" s="74"/>
      <c r="P176" s="74"/>
      <c r="Q176" s="74"/>
      <c r="R176" s="74"/>
      <c r="S176" s="74"/>
    </row>
    <row r="177" spans="1:19">
      <c r="A177" s="74"/>
      <c r="B177" s="74"/>
      <c r="C177" s="74"/>
      <c r="D177" s="74"/>
      <c r="E177" s="74"/>
      <c r="F177" s="74"/>
      <c r="G177" s="125"/>
      <c r="H177" s="74"/>
      <c r="I177" s="74"/>
      <c r="J177" s="74"/>
      <c r="K177" s="74"/>
      <c r="L177" s="74"/>
      <c r="M177" s="74"/>
      <c r="N177" s="74"/>
      <c r="O177" s="74"/>
      <c r="P177" s="74"/>
      <c r="Q177" s="74"/>
      <c r="R177" s="74"/>
      <c r="S177" s="74"/>
    </row>
    <row r="178" spans="1:19">
      <c r="A178" s="74"/>
      <c r="B178" s="74"/>
      <c r="C178" s="74"/>
      <c r="D178" s="74"/>
      <c r="E178" s="74"/>
      <c r="F178" s="74"/>
      <c r="G178" s="125"/>
      <c r="H178" s="74"/>
      <c r="I178" s="74"/>
      <c r="J178" s="74"/>
      <c r="K178" s="74"/>
      <c r="L178" s="74"/>
      <c r="M178" s="74"/>
      <c r="N178" s="74"/>
      <c r="O178" s="74"/>
      <c r="P178" s="74"/>
      <c r="Q178" s="74"/>
      <c r="R178" s="74"/>
      <c r="S178" s="74"/>
    </row>
    <row r="179" spans="1:19">
      <c r="A179" s="74"/>
      <c r="B179" s="74"/>
      <c r="C179" s="74"/>
      <c r="D179" s="74"/>
      <c r="E179" s="74"/>
      <c r="F179" s="74"/>
      <c r="G179" s="125"/>
      <c r="H179" s="74"/>
      <c r="I179" s="74"/>
      <c r="J179" s="74"/>
      <c r="K179" s="74"/>
      <c r="L179" s="74"/>
      <c r="M179" s="74"/>
      <c r="N179" s="74"/>
      <c r="O179" s="74"/>
      <c r="P179" s="74"/>
      <c r="Q179" s="74"/>
      <c r="R179" s="74"/>
      <c r="S179" s="74"/>
    </row>
    <row r="180" spans="1:19">
      <c r="A180" s="74"/>
      <c r="B180" s="74"/>
      <c r="C180" s="74"/>
      <c r="D180" s="74"/>
      <c r="E180" s="74"/>
      <c r="F180" s="74"/>
      <c r="G180" s="125"/>
      <c r="H180" s="74"/>
      <c r="I180" s="74"/>
      <c r="J180" s="74"/>
      <c r="K180" s="74"/>
      <c r="L180" s="74"/>
      <c r="M180" s="74"/>
      <c r="N180" s="74"/>
      <c r="O180" s="74"/>
      <c r="P180" s="74"/>
      <c r="Q180" s="74"/>
      <c r="R180" s="74"/>
      <c r="S180" s="74"/>
    </row>
    <row r="181" spans="1:19">
      <c r="A181" s="74"/>
      <c r="B181" s="74"/>
      <c r="C181" s="74"/>
      <c r="D181" s="74"/>
      <c r="E181" s="74"/>
      <c r="F181" s="74"/>
      <c r="G181" s="125"/>
      <c r="H181" s="74"/>
      <c r="I181" s="74"/>
      <c r="J181" s="74"/>
      <c r="K181" s="74"/>
      <c r="L181" s="74"/>
      <c r="M181" s="74"/>
      <c r="N181" s="74"/>
      <c r="O181" s="74"/>
      <c r="P181" s="74"/>
      <c r="Q181" s="74"/>
      <c r="R181" s="74"/>
      <c r="S181" s="74"/>
    </row>
    <row r="182" spans="1:19">
      <c r="A182" s="74"/>
      <c r="B182" s="74"/>
      <c r="C182" s="74"/>
      <c r="D182" s="74"/>
      <c r="E182" s="74"/>
      <c r="F182" s="74"/>
      <c r="G182" s="125"/>
      <c r="H182" s="74"/>
      <c r="I182" s="74"/>
      <c r="J182" s="74"/>
      <c r="K182" s="74"/>
      <c r="L182" s="74"/>
      <c r="M182" s="74"/>
      <c r="N182" s="74"/>
      <c r="O182" s="74"/>
      <c r="P182" s="74"/>
      <c r="Q182" s="74"/>
      <c r="R182" s="74"/>
      <c r="S182" s="74"/>
    </row>
    <row r="183" spans="1:19">
      <c r="A183" s="74"/>
      <c r="B183" s="74"/>
      <c r="C183" s="74"/>
      <c r="D183" s="74"/>
      <c r="E183" s="74"/>
      <c r="F183" s="74"/>
      <c r="G183" s="125"/>
      <c r="H183" s="74"/>
      <c r="I183" s="74"/>
      <c r="J183" s="74"/>
      <c r="K183" s="74"/>
      <c r="L183" s="74"/>
      <c r="M183" s="74"/>
      <c r="N183" s="74"/>
      <c r="O183" s="74"/>
      <c r="P183" s="74"/>
      <c r="Q183" s="74"/>
      <c r="R183" s="74"/>
      <c r="S183" s="74"/>
    </row>
    <row r="184" spans="1:19">
      <c r="A184" s="74"/>
      <c r="B184" s="74"/>
      <c r="C184" s="74"/>
      <c r="D184" s="74"/>
      <c r="E184" s="74"/>
      <c r="F184" s="74"/>
      <c r="G184" s="125"/>
      <c r="H184" s="74"/>
      <c r="I184" s="74"/>
      <c r="J184" s="74"/>
      <c r="K184" s="74"/>
      <c r="L184" s="74"/>
      <c r="M184" s="74"/>
      <c r="N184" s="74"/>
      <c r="O184" s="74"/>
      <c r="P184" s="74"/>
      <c r="Q184" s="74"/>
      <c r="R184" s="74"/>
      <c r="S184" s="74"/>
    </row>
    <row r="185" spans="1:19">
      <c r="A185" s="74"/>
      <c r="B185" s="74"/>
      <c r="C185" s="74"/>
      <c r="D185" s="74"/>
      <c r="E185" s="74"/>
      <c r="F185" s="74"/>
      <c r="G185" s="125"/>
      <c r="H185" s="74"/>
      <c r="I185" s="74"/>
      <c r="J185" s="74"/>
      <c r="K185" s="74"/>
      <c r="L185" s="74"/>
      <c r="M185" s="74"/>
      <c r="N185" s="74"/>
      <c r="O185" s="74"/>
      <c r="P185" s="74"/>
      <c r="Q185" s="74"/>
      <c r="R185" s="74"/>
      <c r="S185" s="74"/>
    </row>
    <row r="186" spans="1:19">
      <c r="A186" s="74"/>
      <c r="B186" s="74"/>
      <c r="C186" s="74"/>
      <c r="D186" s="74"/>
      <c r="E186" s="74"/>
      <c r="F186" s="74"/>
      <c r="G186" s="125"/>
      <c r="H186" s="74"/>
      <c r="I186" s="74"/>
      <c r="J186" s="74"/>
      <c r="K186" s="74"/>
      <c r="L186" s="74"/>
      <c r="M186" s="74"/>
      <c r="N186" s="74"/>
      <c r="O186" s="74"/>
      <c r="P186" s="74"/>
      <c r="Q186" s="74"/>
      <c r="R186" s="74"/>
      <c r="S186" s="74"/>
    </row>
    <row r="187" spans="1:19">
      <c r="A187" s="74"/>
      <c r="B187" s="74"/>
      <c r="C187" s="74"/>
      <c r="D187" s="74"/>
      <c r="E187" s="74"/>
      <c r="F187" s="74"/>
      <c r="G187" s="125"/>
      <c r="H187" s="74"/>
      <c r="I187" s="74"/>
      <c r="J187" s="74"/>
      <c r="K187" s="74"/>
      <c r="L187" s="74"/>
      <c r="M187" s="74"/>
      <c r="N187" s="74"/>
      <c r="O187" s="74"/>
      <c r="P187" s="74"/>
      <c r="Q187" s="74"/>
      <c r="R187" s="74"/>
      <c r="S187" s="74"/>
    </row>
    <row r="188" spans="1:19">
      <c r="A188" s="74"/>
      <c r="B188" s="74"/>
      <c r="C188" s="74"/>
      <c r="D188" s="74"/>
      <c r="E188" s="74"/>
      <c r="F188" s="74"/>
      <c r="G188" s="125"/>
      <c r="H188" s="74"/>
      <c r="I188" s="74"/>
      <c r="J188" s="74"/>
      <c r="K188" s="74"/>
      <c r="L188" s="74"/>
      <c r="M188" s="74"/>
      <c r="N188" s="74"/>
      <c r="O188" s="74"/>
      <c r="P188" s="74"/>
      <c r="Q188" s="74"/>
      <c r="R188" s="74"/>
      <c r="S188" s="74"/>
    </row>
    <row r="189" spans="1:19">
      <c r="A189" s="74"/>
      <c r="B189" s="74"/>
      <c r="C189" s="74"/>
      <c r="D189" s="74"/>
      <c r="E189" s="74"/>
      <c r="F189" s="74"/>
      <c r="G189" s="125"/>
      <c r="H189" s="74"/>
      <c r="I189" s="74"/>
      <c r="J189" s="74"/>
      <c r="K189" s="74"/>
      <c r="L189" s="74"/>
      <c r="M189" s="74"/>
      <c r="N189" s="74"/>
      <c r="O189" s="74"/>
      <c r="P189" s="74"/>
      <c r="Q189" s="74"/>
      <c r="R189" s="74"/>
      <c r="S189" s="74"/>
    </row>
    <row r="190" spans="1:19">
      <c r="A190" s="74"/>
      <c r="B190" s="74"/>
      <c r="C190" s="74"/>
      <c r="D190" s="74"/>
      <c r="E190" s="74"/>
      <c r="F190" s="74"/>
      <c r="G190" s="125"/>
      <c r="H190" s="74"/>
      <c r="I190" s="74"/>
      <c r="J190" s="74"/>
      <c r="K190" s="74"/>
      <c r="L190" s="74"/>
      <c r="M190" s="74"/>
      <c r="N190" s="74"/>
      <c r="O190" s="74"/>
      <c r="P190" s="74"/>
      <c r="Q190" s="74"/>
      <c r="R190" s="74"/>
      <c r="S190" s="74"/>
    </row>
    <row r="191" spans="1:19">
      <c r="A191" s="74"/>
      <c r="B191" s="74"/>
      <c r="C191" s="74"/>
      <c r="D191" s="74"/>
      <c r="E191" s="74"/>
      <c r="F191" s="74"/>
      <c r="G191" s="125"/>
      <c r="H191" s="74"/>
      <c r="I191" s="74"/>
      <c r="J191" s="74"/>
      <c r="K191" s="74"/>
      <c r="L191" s="74"/>
      <c r="M191" s="74"/>
      <c r="N191" s="74"/>
      <c r="O191" s="74"/>
      <c r="P191" s="74"/>
      <c r="Q191" s="74"/>
      <c r="R191" s="74"/>
      <c r="S191" s="74"/>
    </row>
    <row r="192" spans="1:19">
      <c r="A192" s="74"/>
      <c r="B192" s="74"/>
      <c r="C192" s="74"/>
      <c r="D192" s="74"/>
      <c r="E192" s="74"/>
      <c r="F192" s="74"/>
      <c r="G192" s="125"/>
      <c r="H192" s="74"/>
      <c r="I192" s="74"/>
      <c r="J192" s="74"/>
      <c r="K192" s="74"/>
      <c r="L192" s="74"/>
      <c r="M192" s="74"/>
      <c r="N192" s="74"/>
      <c r="O192" s="74"/>
      <c r="P192" s="74"/>
      <c r="Q192" s="74"/>
      <c r="R192" s="74"/>
      <c r="S192" s="74"/>
    </row>
    <row r="193" spans="1:19">
      <c r="A193" s="74"/>
      <c r="B193" s="74"/>
      <c r="C193" s="74"/>
      <c r="D193" s="74"/>
      <c r="E193" s="74"/>
      <c r="F193" s="74"/>
      <c r="G193" s="125"/>
      <c r="H193" s="74"/>
      <c r="I193" s="74"/>
      <c r="J193" s="74"/>
      <c r="K193" s="74"/>
      <c r="L193" s="74"/>
      <c r="M193" s="74"/>
      <c r="N193" s="74"/>
      <c r="O193" s="74"/>
      <c r="P193" s="74"/>
      <c r="Q193" s="74"/>
      <c r="R193" s="74"/>
      <c r="S193" s="74"/>
    </row>
    <row r="194" spans="1:19">
      <c r="A194" s="74"/>
      <c r="B194" s="74"/>
      <c r="C194" s="74"/>
      <c r="D194" s="74"/>
      <c r="E194" s="74"/>
      <c r="F194" s="74"/>
      <c r="G194" s="125"/>
      <c r="H194" s="74"/>
      <c r="I194" s="74"/>
      <c r="J194" s="74"/>
      <c r="K194" s="74"/>
      <c r="L194" s="74"/>
      <c r="M194" s="74"/>
      <c r="N194" s="74"/>
      <c r="O194" s="74"/>
      <c r="P194" s="74"/>
      <c r="Q194" s="74"/>
      <c r="R194" s="74"/>
      <c r="S194" s="74"/>
    </row>
    <row r="195" spans="1:19">
      <c r="A195" s="74"/>
      <c r="B195" s="74"/>
      <c r="C195" s="74"/>
      <c r="D195" s="74"/>
      <c r="E195" s="74"/>
      <c r="F195" s="74"/>
      <c r="G195" s="125"/>
      <c r="H195" s="74"/>
      <c r="I195" s="74"/>
      <c r="J195" s="74"/>
      <c r="K195" s="74"/>
      <c r="L195" s="74"/>
      <c r="M195" s="74"/>
      <c r="N195" s="74"/>
      <c r="O195" s="74"/>
      <c r="P195" s="74"/>
      <c r="Q195" s="74"/>
      <c r="R195" s="74"/>
      <c r="S195" s="74"/>
    </row>
    <row r="196" spans="1:19">
      <c r="A196" s="74"/>
      <c r="B196" s="74"/>
      <c r="C196" s="74"/>
      <c r="D196" s="74"/>
      <c r="E196" s="74"/>
      <c r="F196" s="74"/>
      <c r="G196" s="125"/>
      <c r="H196" s="74"/>
      <c r="I196" s="74"/>
      <c r="J196" s="74"/>
      <c r="K196" s="74"/>
      <c r="L196" s="74"/>
      <c r="M196" s="74"/>
      <c r="N196" s="74"/>
      <c r="O196" s="74"/>
      <c r="P196" s="74"/>
      <c r="Q196" s="74"/>
      <c r="R196" s="74"/>
      <c r="S196" s="74"/>
    </row>
    <row r="197" spans="1:19">
      <c r="A197" s="74"/>
      <c r="B197" s="74"/>
      <c r="C197" s="74"/>
      <c r="D197" s="74"/>
      <c r="E197" s="74"/>
      <c r="F197" s="74"/>
      <c r="G197" s="125"/>
      <c r="H197" s="74"/>
      <c r="I197" s="74"/>
      <c r="J197" s="74"/>
      <c r="K197" s="74"/>
      <c r="L197" s="74"/>
      <c r="M197" s="74"/>
      <c r="N197" s="74"/>
      <c r="O197" s="74"/>
      <c r="P197" s="74"/>
      <c r="Q197" s="74"/>
      <c r="R197" s="74"/>
      <c r="S197" s="74"/>
    </row>
    <row r="198" spans="1:19">
      <c r="A198" s="74"/>
      <c r="B198" s="74"/>
      <c r="C198" s="74"/>
      <c r="D198" s="74"/>
      <c r="E198" s="74"/>
      <c r="F198" s="74"/>
      <c r="G198" s="125"/>
      <c r="H198" s="74"/>
      <c r="I198" s="74"/>
      <c r="J198" s="74"/>
      <c r="K198" s="74"/>
      <c r="L198" s="74"/>
      <c r="M198" s="74"/>
      <c r="N198" s="74"/>
      <c r="O198" s="74"/>
      <c r="P198" s="74"/>
      <c r="Q198" s="74"/>
      <c r="R198" s="74"/>
      <c r="S198" s="74"/>
    </row>
    <row r="199" spans="1:19">
      <c r="A199" s="74"/>
      <c r="B199" s="74"/>
      <c r="C199" s="74"/>
      <c r="D199" s="74"/>
      <c r="E199" s="74"/>
      <c r="F199" s="74"/>
      <c r="G199" s="125"/>
      <c r="H199" s="74"/>
      <c r="I199" s="74"/>
      <c r="J199" s="74"/>
      <c r="K199" s="74"/>
      <c r="L199" s="74"/>
      <c r="M199" s="74"/>
      <c r="N199" s="74"/>
      <c r="O199" s="74"/>
      <c r="P199" s="74"/>
      <c r="Q199" s="74"/>
      <c r="R199" s="74"/>
      <c r="S199" s="74"/>
    </row>
    <row r="200" spans="1:19">
      <c r="A200" s="74"/>
      <c r="B200" s="74"/>
      <c r="C200" s="74"/>
      <c r="D200" s="74"/>
      <c r="E200" s="74"/>
      <c r="F200" s="74"/>
      <c r="G200" s="125"/>
      <c r="H200" s="74"/>
      <c r="I200" s="74"/>
      <c r="J200" s="74"/>
      <c r="K200" s="74"/>
      <c r="L200" s="74"/>
      <c r="M200" s="74"/>
      <c r="N200" s="74"/>
      <c r="O200" s="74"/>
      <c r="P200" s="74"/>
      <c r="Q200" s="74"/>
      <c r="R200" s="74"/>
      <c r="S200" s="74"/>
    </row>
    <row r="201" spans="1:19">
      <c r="A201" s="74"/>
      <c r="B201" s="74"/>
      <c r="C201" s="74"/>
      <c r="D201" s="74"/>
      <c r="E201" s="74"/>
      <c r="F201" s="74"/>
      <c r="G201" s="125"/>
      <c r="H201" s="74"/>
      <c r="I201" s="74"/>
      <c r="J201" s="74"/>
      <c r="K201" s="74"/>
      <c r="L201" s="74"/>
      <c r="M201" s="74"/>
      <c r="N201" s="74"/>
      <c r="O201" s="74"/>
      <c r="P201" s="74"/>
      <c r="Q201" s="74"/>
      <c r="R201" s="74"/>
      <c r="S201" s="74"/>
    </row>
    <row r="202" spans="1:19">
      <c r="A202" s="74"/>
      <c r="B202" s="74"/>
      <c r="C202" s="74"/>
      <c r="D202" s="74"/>
      <c r="E202" s="74"/>
      <c r="F202" s="74"/>
      <c r="G202" s="125"/>
      <c r="H202" s="74"/>
      <c r="I202" s="74"/>
      <c r="J202" s="74"/>
      <c r="K202" s="74"/>
      <c r="L202" s="74"/>
      <c r="M202" s="74"/>
      <c r="N202" s="74"/>
      <c r="O202" s="74"/>
      <c r="P202" s="74"/>
      <c r="Q202" s="74"/>
      <c r="R202" s="74"/>
      <c r="S202" s="74"/>
    </row>
    <row r="203" spans="1:19">
      <c r="A203" s="74"/>
      <c r="B203" s="74"/>
      <c r="C203" s="74"/>
      <c r="D203" s="74"/>
      <c r="E203" s="74"/>
      <c r="F203" s="74"/>
      <c r="G203" s="125"/>
      <c r="H203" s="74"/>
      <c r="I203" s="74"/>
      <c r="J203" s="74"/>
      <c r="K203" s="74"/>
      <c r="L203" s="74"/>
      <c r="M203" s="74"/>
      <c r="N203" s="74"/>
      <c r="O203" s="74"/>
      <c r="P203" s="74"/>
      <c r="Q203" s="74"/>
      <c r="R203" s="74"/>
      <c r="S203" s="74"/>
    </row>
    <row r="204" spans="1:19">
      <c r="A204" s="74"/>
      <c r="B204" s="74"/>
      <c r="C204" s="74"/>
      <c r="D204" s="74"/>
      <c r="E204" s="74"/>
      <c r="F204" s="74"/>
      <c r="G204" s="125"/>
      <c r="H204" s="74"/>
      <c r="I204" s="74"/>
      <c r="J204" s="74"/>
      <c r="K204" s="74"/>
      <c r="L204" s="74"/>
      <c r="M204" s="74"/>
      <c r="N204" s="74"/>
      <c r="O204" s="74"/>
      <c r="P204" s="74"/>
      <c r="Q204" s="74"/>
      <c r="R204" s="74"/>
      <c r="S204" s="74"/>
    </row>
    <row r="205" spans="1:19">
      <c r="A205" s="74"/>
      <c r="B205" s="74"/>
      <c r="C205" s="74"/>
      <c r="D205" s="74"/>
      <c r="E205" s="74"/>
      <c r="F205" s="74"/>
      <c r="G205" s="125"/>
      <c r="H205" s="74"/>
      <c r="I205" s="74"/>
      <c r="J205" s="74"/>
      <c r="K205" s="74"/>
      <c r="L205" s="74"/>
      <c r="M205" s="74"/>
      <c r="N205" s="74"/>
      <c r="O205" s="74"/>
      <c r="P205" s="74"/>
      <c r="Q205" s="74"/>
      <c r="R205" s="74"/>
      <c r="S205" s="74"/>
    </row>
    <row r="206" spans="1:19">
      <c r="A206" s="74"/>
      <c r="B206" s="74"/>
      <c r="C206" s="74"/>
      <c r="D206" s="74"/>
      <c r="E206" s="74"/>
      <c r="F206" s="74"/>
      <c r="G206" s="125"/>
      <c r="H206" s="74"/>
      <c r="I206" s="74"/>
      <c r="J206" s="74"/>
      <c r="K206" s="74"/>
      <c r="L206" s="74"/>
      <c r="M206" s="74"/>
      <c r="N206" s="74"/>
      <c r="O206" s="74"/>
      <c r="P206" s="74"/>
      <c r="Q206" s="74"/>
      <c r="R206" s="74"/>
      <c r="S206" s="74"/>
    </row>
    <row r="207" spans="1:19">
      <c r="A207" s="74"/>
      <c r="B207" s="74"/>
      <c r="C207" s="74"/>
      <c r="D207" s="74"/>
      <c r="E207" s="74"/>
      <c r="F207" s="74"/>
      <c r="G207" s="125"/>
      <c r="H207" s="74"/>
      <c r="I207" s="74"/>
      <c r="J207" s="74"/>
      <c r="K207" s="74"/>
      <c r="L207" s="74"/>
      <c r="M207" s="74"/>
      <c r="N207" s="74"/>
      <c r="O207" s="74"/>
      <c r="P207" s="74"/>
      <c r="Q207" s="74"/>
      <c r="R207" s="74"/>
      <c r="S207" s="74"/>
    </row>
    <row r="208" spans="1:19">
      <c r="A208" s="74"/>
      <c r="B208" s="74"/>
      <c r="C208" s="74"/>
      <c r="D208" s="74"/>
      <c r="E208" s="74"/>
      <c r="F208" s="74"/>
      <c r="G208" s="125"/>
      <c r="H208" s="74"/>
      <c r="I208" s="74"/>
      <c r="J208" s="74"/>
      <c r="K208" s="74"/>
      <c r="L208" s="74"/>
      <c r="M208" s="74"/>
      <c r="N208" s="74"/>
      <c r="O208" s="74"/>
      <c r="P208" s="74"/>
      <c r="Q208" s="74"/>
      <c r="R208" s="74"/>
      <c r="S208" s="74"/>
    </row>
    <row r="209" spans="1:19">
      <c r="A209" s="74"/>
      <c r="B209" s="74"/>
      <c r="C209" s="74"/>
      <c r="D209" s="74"/>
      <c r="E209" s="74"/>
      <c r="F209" s="74"/>
      <c r="G209" s="125"/>
      <c r="H209" s="74"/>
      <c r="I209" s="74"/>
      <c r="J209" s="74"/>
      <c r="K209" s="74"/>
      <c r="L209" s="74"/>
      <c r="M209" s="74"/>
      <c r="N209" s="74"/>
      <c r="O209" s="74"/>
      <c r="P209" s="74"/>
      <c r="Q209" s="74"/>
      <c r="R209" s="74"/>
      <c r="S209" s="74"/>
    </row>
    <row r="210" spans="1:19">
      <c r="A210" s="74"/>
      <c r="B210" s="74"/>
      <c r="C210" s="74"/>
      <c r="D210" s="74"/>
      <c r="E210" s="74"/>
      <c r="F210" s="74"/>
      <c r="G210" s="125"/>
      <c r="H210" s="74"/>
      <c r="I210" s="74"/>
      <c r="J210" s="74"/>
      <c r="K210" s="74"/>
      <c r="L210" s="74"/>
      <c r="M210" s="74"/>
      <c r="N210" s="74"/>
      <c r="O210" s="74"/>
      <c r="P210" s="74"/>
      <c r="Q210" s="74"/>
      <c r="R210" s="74"/>
      <c r="S210" s="74"/>
    </row>
    <row r="211" spans="1:19">
      <c r="A211" s="74"/>
      <c r="B211" s="74"/>
      <c r="C211" s="74"/>
      <c r="D211" s="74"/>
      <c r="E211" s="74"/>
      <c r="F211" s="74"/>
      <c r="G211" s="125"/>
      <c r="H211" s="74"/>
      <c r="I211" s="74"/>
      <c r="J211" s="74"/>
      <c r="K211" s="74"/>
      <c r="L211" s="74"/>
      <c r="M211" s="74"/>
      <c r="N211" s="74"/>
      <c r="O211" s="74"/>
      <c r="P211" s="74"/>
      <c r="Q211" s="74"/>
      <c r="R211" s="74"/>
      <c r="S211" s="74"/>
    </row>
    <row r="212" spans="1:19">
      <c r="A212" s="74"/>
      <c r="B212" s="74"/>
      <c r="C212" s="74"/>
      <c r="D212" s="74"/>
      <c r="E212" s="74"/>
      <c r="F212" s="74"/>
      <c r="G212" s="125"/>
      <c r="H212" s="74"/>
      <c r="I212" s="74"/>
      <c r="J212" s="74"/>
      <c r="K212" s="74"/>
      <c r="L212" s="74"/>
      <c r="M212" s="74"/>
      <c r="N212" s="74"/>
      <c r="O212" s="74"/>
      <c r="P212" s="74"/>
      <c r="Q212" s="74"/>
      <c r="R212" s="74"/>
      <c r="S212" s="74"/>
    </row>
    <row r="213" spans="1:19">
      <c r="A213" s="74"/>
      <c r="B213" s="74"/>
      <c r="C213" s="74"/>
      <c r="D213" s="74"/>
      <c r="E213" s="74"/>
      <c r="F213" s="74"/>
      <c r="G213" s="125"/>
      <c r="H213" s="74"/>
      <c r="I213" s="74"/>
      <c r="J213" s="74"/>
      <c r="K213" s="74"/>
      <c r="L213" s="74"/>
      <c r="M213" s="74"/>
      <c r="N213" s="74"/>
      <c r="O213" s="74"/>
      <c r="P213" s="74"/>
      <c r="Q213" s="74"/>
      <c r="R213" s="74"/>
      <c r="S213" s="74"/>
    </row>
    <row r="214" spans="1:19">
      <c r="A214" s="74"/>
      <c r="B214" s="74"/>
      <c r="C214" s="74"/>
      <c r="D214" s="74"/>
      <c r="E214" s="74"/>
      <c r="F214" s="74"/>
      <c r="G214" s="125"/>
      <c r="H214" s="74"/>
      <c r="I214" s="74"/>
      <c r="J214" s="74"/>
      <c r="K214" s="74"/>
      <c r="L214" s="74"/>
      <c r="M214" s="74"/>
      <c r="N214" s="74"/>
      <c r="O214" s="74"/>
      <c r="P214" s="74"/>
      <c r="Q214" s="74"/>
      <c r="R214" s="74"/>
      <c r="S214" s="74"/>
    </row>
    <row r="215" spans="1:19">
      <c r="A215" s="74"/>
      <c r="B215" s="74"/>
      <c r="C215" s="74"/>
      <c r="D215" s="74"/>
      <c r="E215" s="74"/>
      <c r="F215" s="74"/>
      <c r="G215" s="125"/>
      <c r="H215" s="74"/>
      <c r="I215" s="74"/>
      <c r="J215" s="74"/>
      <c r="K215" s="74"/>
      <c r="L215" s="74"/>
      <c r="M215" s="74"/>
      <c r="N215" s="74"/>
      <c r="O215" s="74"/>
      <c r="P215" s="74"/>
      <c r="Q215" s="74"/>
      <c r="R215" s="74"/>
      <c r="S215" s="74"/>
    </row>
    <row r="216" spans="1:19">
      <c r="A216" s="74"/>
      <c r="B216" s="74"/>
      <c r="C216" s="74"/>
      <c r="D216" s="74"/>
      <c r="E216" s="74"/>
      <c r="F216" s="74"/>
      <c r="G216" s="125"/>
      <c r="H216" s="74"/>
      <c r="I216" s="74"/>
      <c r="J216" s="74"/>
      <c r="K216" s="74"/>
      <c r="L216" s="74"/>
      <c r="M216" s="74"/>
      <c r="N216" s="74"/>
      <c r="O216" s="74"/>
      <c r="P216" s="74"/>
      <c r="Q216" s="74"/>
      <c r="R216" s="74"/>
      <c r="S216" s="74"/>
    </row>
    <row r="217" spans="1:19">
      <c r="A217" s="74"/>
      <c r="B217" s="74"/>
      <c r="C217" s="74"/>
      <c r="D217" s="74"/>
      <c r="E217" s="74"/>
      <c r="F217" s="74"/>
      <c r="G217" s="125"/>
      <c r="H217" s="74"/>
      <c r="I217" s="74"/>
      <c r="J217" s="74"/>
      <c r="K217" s="74"/>
      <c r="L217" s="74"/>
      <c r="M217" s="74"/>
      <c r="N217" s="74"/>
      <c r="O217" s="74"/>
      <c r="P217" s="74"/>
      <c r="Q217" s="74"/>
      <c r="R217" s="74"/>
      <c r="S217" s="74"/>
    </row>
    <row r="218" spans="1:19">
      <c r="A218" s="74"/>
      <c r="B218" s="74"/>
      <c r="C218" s="74"/>
      <c r="D218" s="74"/>
      <c r="E218" s="74"/>
      <c r="F218" s="74"/>
      <c r="G218" s="125"/>
      <c r="H218" s="74"/>
      <c r="I218" s="74"/>
      <c r="J218" s="74"/>
      <c r="K218" s="74"/>
      <c r="L218" s="74"/>
      <c r="M218" s="74"/>
      <c r="N218" s="74"/>
      <c r="O218" s="74"/>
      <c r="P218" s="74"/>
      <c r="Q218" s="74"/>
      <c r="R218" s="74"/>
      <c r="S218" s="74"/>
    </row>
    <row r="219" spans="1:19">
      <c r="A219" s="74"/>
      <c r="B219" s="74"/>
      <c r="C219" s="74"/>
      <c r="D219" s="74"/>
      <c r="E219" s="74"/>
      <c r="F219" s="74"/>
      <c r="G219" s="125"/>
      <c r="H219" s="74"/>
      <c r="I219" s="74"/>
      <c r="J219" s="74"/>
      <c r="K219" s="74"/>
      <c r="L219" s="74"/>
      <c r="M219" s="74"/>
      <c r="N219" s="74"/>
      <c r="O219" s="74"/>
      <c r="P219" s="74"/>
      <c r="Q219" s="74"/>
      <c r="R219" s="74"/>
      <c r="S219" s="74"/>
    </row>
    <row r="220" spans="1:19">
      <c r="A220" s="74"/>
      <c r="B220" s="74"/>
      <c r="C220" s="74"/>
      <c r="D220" s="74"/>
      <c r="E220" s="74"/>
      <c r="F220" s="74"/>
      <c r="G220" s="125"/>
      <c r="H220" s="74"/>
      <c r="I220" s="74"/>
      <c r="J220" s="74"/>
      <c r="K220" s="74"/>
      <c r="L220" s="74"/>
      <c r="M220" s="74"/>
      <c r="N220" s="74"/>
      <c r="O220" s="74"/>
      <c r="P220" s="74"/>
      <c r="Q220" s="74"/>
      <c r="R220" s="74"/>
      <c r="S220" s="74"/>
    </row>
    <row r="221" spans="1:19">
      <c r="A221" s="74"/>
      <c r="B221" s="74"/>
      <c r="C221" s="74"/>
      <c r="D221" s="74"/>
      <c r="E221" s="74"/>
      <c r="F221" s="74"/>
      <c r="G221" s="125"/>
      <c r="H221" s="74"/>
      <c r="I221" s="74"/>
      <c r="J221" s="74"/>
      <c r="K221" s="74"/>
      <c r="L221" s="74"/>
      <c r="M221" s="74"/>
      <c r="N221" s="74"/>
      <c r="O221" s="74"/>
      <c r="P221" s="74"/>
      <c r="Q221" s="74"/>
      <c r="R221" s="74"/>
      <c r="S221" s="74"/>
    </row>
    <row r="222" spans="1:19">
      <c r="A222" s="74"/>
      <c r="B222" s="74"/>
      <c r="C222" s="74"/>
      <c r="D222" s="74"/>
      <c r="E222" s="74"/>
      <c r="F222" s="74"/>
      <c r="G222" s="125"/>
      <c r="H222" s="74"/>
      <c r="I222" s="74"/>
      <c r="J222" s="74"/>
      <c r="K222" s="74"/>
      <c r="L222" s="74"/>
      <c r="M222" s="74"/>
      <c r="N222" s="74"/>
      <c r="O222" s="74"/>
      <c r="P222" s="74"/>
      <c r="Q222" s="74"/>
      <c r="R222" s="74"/>
      <c r="S222" s="74"/>
    </row>
    <row r="223" spans="1:19">
      <c r="A223" s="74"/>
      <c r="B223" s="74"/>
      <c r="C223" s="74"/>
      <c r="D223" s="74"/>
      <c r="E223" s="74"/>
      <c r="F223" s="74"/>
      <c r="G223" s="125"/>
      <c r="H223" s="74"/>
      <c r="I223" s="74"/>
      <c r="J223" s="74"/>
      <c r="K223" s="74"/>
      <c r="L223" s="74"/>
      <c r="M223" s="74"/>
      <c r="N223" s="74"/>
      <c r="O223" s="74"/>
      <c r="P223" s="74"/>
      <c r="Q223" s="74"/>
      <c r="R223" s="74"/>
      <c r="S223" s="74"/>
    </row>
    <row r="224" spans="1:19">
      <c r="A224" s="74"/>
      <c r="B224" s="74"/>
      <c r="C224" s="74"/>
      <c r="D224" s="74"/>
      <c r="E224" s="74"/>
      <c r="F224" s="74"/>
      <c r="G224" s="125"/>
      <c r="H224" s="74"/>
      <c r="I224" s="74"/>
      <c r="J224" s="74"/>
      <c r="K224" s="74"/>
      <c r="L224" s="74"/>
      <c r="M224" s="74"/>
      <c r="N224" s="74"/>
      <c r="O224" s="74"/>
      <c r="P224" s="74"/>
      <c r="Q224" s="74"/>
      <c r="R224" s="74"/>
      <c r="S224" s="74"/>
    </row>
    <row r="225" spans="1:19">
      <c r="A225" s="74"/>
      <c r="B225" s="74"/>
      <c r="C225" s="74"/>
      <c r="D225" s="74"/>
      <c r="E225" s="74"/>
      <c r="F225" s="74"/>
      <c r="G225" s="125"/>
      <c r="H225" s="74"/>
      <c r="I225" s="74"/>
      <c r="J225" s="74"/>
      <c r="K225" s="74"/>
      <c r="L225" s="74"/>
      <c r="M225" s="74"/>
      <c r="N225" s="74"/>
      <c r="O225" s="74"/>
      <c r="P225" s="74"/>
      <c r="Q225" s="74"/>
      <c r="R225" s="74"/>
      <c r="S225" s="74"/>
    </row>
    <row r="226" spans="1:19">
      <c r="A226" s="74"/>
      <c r="B226" s="74"/>
      <c r="C226" s="74"/>
      <c r="D226" s="74"/>
      <c r="E226" s="74"/>
      <c r="F226" s="74"/>
      <c r="G226" s="125"/>
      <c r="H226" s="74"/>
      <c r="I226" s="74"/>
      <c r="J226" s="74"/>
      <c r="K226" s="74"/>
      <c r="L226" s="74"/>
      <c r="M226" s="74"/>
      <c r="N226" s="74"/>
      <c r="O226" s="74"/>
      <c r="P226" s="74"/>
      <c r="Q226" s="74"/>
      <c r="R226" s="74"/>
      <c r="S226" s="74"/>
    </row>
    <row r="227" spans="1:19">
      <c r="A227" s="74"/>
      <c r="B227" s="74"/>
      <c r="C227" s="74"/>
      <c r="D227" s="74"/>
      <c r="E227" s="74"/>
      <c r="F227" s="74"/>
      <c r="G227" s="125"/>
      <c r="H227" s="74"/>
      <c r="I227" s="74"/>
      <c r="J227" s="74"/>
      <c r="K227" s="74"/>
      <c r="L227" s="74"/>
      <c r="M227" s="74"/>
      <c r="N227" s="74"/>
      <c r="O227" s="74"/>
      <c r="P227" s="74"/>
      <c r="Q227" s="74"/>
      <c r="R227" s="74"/>
      <c r="S227" s="74"/>
    </row>
    <row r="228" spans="1:19">
      <c r="A228" s="74"/>
      <c r="B228" s="74"/>
      <c r="C228" s="74"/>
      <c r="D228" s="74"/>
      <c r="E228" s="74"/>
      <c r="F228" s="74"/>
      <c r="G228" s="125"/>
      <c r="H228" s="74"/>
      <c r="I228" s="74"/>
      <c r="J228" s="74"/>
      <c r="K228" s="74"/>
      <c r="L228" s="74"/>
      <c r="M228" s="74"/>
      <c r="N228" s="74"/>
      <c r="O228" s="74"/>
      <c r="P228" s="74"/>
      <c r="Q228" s="74"/>
      <c r="R228" s="74"/>
      <c r="S228" s="74"/>
    </row>
    <row r="229" spans="1:19">
      <c r="A229" s="74"/>
      <c r="B229" s="74"/>
      <c r="C229" s="74"/>
      <c r="D229" s="74"/>
      <c r="E229" s="74"/>
      <c r="F229" s="74"/>
      <c r="G229" s="125"/>
      <c r="H229" s="74"/>
      <c r="I229" s="74"/>
      <c r="J229" s="74"/>
      <c r="K229" s="74"/>
      <c r="L229" s="74"/>
      <c r="M229" s="74"/>
      <c r="N229" s="74"/>
      <c r="O229" s="74"/>
      <c r="P229" s="74"/>
      <c r="Q229" s="74"/>
      <c r="R229" s="74"/>
      <c r="S229" s="74"/>
    </row>
    <row r="230" spans="1:19">
      <c r="A230" s="74"/>
      <c r="B230" s="74"/>
      <c r="C230" s="74"/>
      <c r="D230" s="74"/>
      <c r="E230" s="74"/>
      <c r="F230" s="74"/>
      <c r="G230" s="125"/>
      <c r="H230" s="74"/>
      <c r="I230" s="74"/>
      <c r="J230" s="74"/>
      <c r="K230" s="74"/>
      <c r="L230" s="74"/>
      <c r="M230" s="74"/>
      <c r="N230" s="74"/>
      <c r="O230" s="74"/>
      <c r="P230" s="74"/>
      <c r="Q230" s="74"/>
      <c r="R230" s="74"/>
      <c r="S230" s="74"/>
    </row>
    <row r="231" spans="1:19">
      <c r="A231" s="74"/>
      <c r="B231" s="74"/>
      <c r="C231" s="74"/>
      <c r="D231" s="74"/>
      <c r="E231" s="74"/>
      <c r="F231" s="74"/>
      <c r="G231" s="125"/>
      <c r="H231" s="74"/>
      <c r="I231" s="74"/>
      <c r="J231" s="74"/>
      <c r="K231" s="74"/>
      <c r="L231" s="74"/>
      <c r="M231" s="74"/>
      <c r="N231" s="74"/>
      <c r="O231" s="74"/>
      <c r="P231" s="74"/>
      <c r="Q231" s="74"/>
      <c r="R231" s="74"/>
      <c r="S231" s="74"/>
    </row>
    <row r="232" spans="1:19">
      <c r="A232" s="74"/>
      <c r="B232" s="74"/>
      <c r="C232" s="74"/>
      <c r="D232" s="74"/>
      <c r="E232" s="74"/>
      <c r="F232" s="74"/>
      <c r="G232" s="125"/>
      <c r="H232" s="74"/>
      <c r="I232" s="74"/>
      <c r="J232" s="74"/>
      <c r="K232" s="74"/>
      <c r="L232" s="74"/>
      <c r="M232" s="74"/>
      <c r="N232" s="74"/>
      <c r="O232" s="74"/>
      <c r="P232" s="74"/>
      <c r="Q232" s="74"/>
      <c r="R232" s="74"/>
      <c r="S232" s="74"/>
    </row>
    <row r="233" spans="1:19">
      <c r="A233" s="74"/>
      <c r="B233" s="74"/>
      <c r="C233" s="74"/>
      <c r="D233" s="74"/>
      <c r="E233" s="74"/>
      <c r="F233" s="74"/>
      <c r="G233" s="125"/>
      <c r="H233" s="74"/>
      <c r="I233" s="74"/>
      <c r="J233" s="74"/>
      <c r="K233" s="74"/>
      <c r="L233" s="74"/>
      <c r="M233" s="74"/>
      <c r="N233" s="74"/>
      <c r="O233" s="74"/>
      <c r="P233" s="74"/>
      <c r="Q233" s="74"/>
      <c r="R233" s="74"/>
      <c r="S233" s="74"/>
    </row>
    <row r="234" spans="1:19">
      <c r="A234" s="74"/>
      <c r="B234" s="74"/>
      <c r="C234" s="74"/>
      <c r="D234" s="74"/>
      <c r="E234" s="74"/>
      <c r="F234" s="74"/>
      <c r="G234" s="125"/>
      <c r="H234" s="74"/>
      <c r="I234" s="74"/>
      <c r="J234" s="74"/>
      <c r="K234" s="74"/>
      <c r="L234" s="74"/>
      <c r="M234" s="74"/>
      <c r="N234" s="74"/>
      <c r="O234" s="74"/>
      <c r="P234" s="74"/>
      <c r="Q234" s="74"/>
      <c r="R234" s="74"/>
      <c r="S234" s="74"/>
    </row>
    <row r="235" spans="1:19">
      <c r="A235" s="74"/>
      <c r="B235" s="74"/>
      <c r="C235" s="74"/>
      <c r="D235" s="74"/>
      <c r="E235" s="74"/>
      <c r="F235" s="74"/>
      <c r="G235" s="125"/>
      <c r="H235" s="74"/>
      <c r="I235" s="74"/>
      <c r="J235" s="74"/>
      <c r="K235" s="74"/>
      <c r="L235" s="74"/>
      <c r="M235" s="74"/>
      <c r="N235" s="74"/>
      <c r="O235" s="74"/>
      <c r="P235" s="74"/>
      <c r="Q235" s="74"/>
      <c r="R235" s="74"/>
      <c r="S235" s="74"/>
    </row>
    <row r="236" spans="1:19">
      <c r="A236" s="74"/>
      <c r="B236" s="74"/>
      <c r="C236" s="74"/>
      <c r="D236" s="74"/>
      <c r="E236" s="74"/>
      <c r="F236" s="74"/>
      <c r="G236" s="125"/>
      <c r="H236" s="74"/>
      <c r="I236" s="74"/>
      <c r="J236" s="74"/>
      <c r="K236" s="74"/>
      <c r="L236" s="74"/>
      <c r="M236" s="74"/>
      <c r="N236" s="74"/>
      <c r="O236" s="74"/>
      <c r="P236" s="74"/>
      <c r="Q236" s="74"/>
      <c r="R236" s="74"/>
      <c r="S236" s="74"/>
    </row>
    <row r="237" spans="1:19">
      <c r="A237" s="74"/>
      <c r="B237" s="74"/>
      <c r="C237" s="74"/>
      <c r="D237" s="74"/>
      <c r="E237" s="74"/>
      <c r="F237" s="74"/>
      <c r="G237" s="125"/>
      <c r="H237" s="74"/>
      <c r="I237" s="74"/>
      <c r="J237" s="74"/>
      <c r="K237" s="74"/>
      <c r="L237" s="74"/>
      <c r="M237" s="74"/>
      <c r="N237" s="74"/>
      <c r="O237" s="74"/>
      <c r="P237" s="74"/>
      <c r="Q237" s="74"/>
      <c r="R237" s="74"/>
      <c r="S237" s="74"/>
    </row>
    <row r="238" spans="1:19">
      <c r="A238" s="74"/>
      <c r="B238" s="74"/>
      <c r="C238" s="74"/>
      <c r="D238" s="74"/>
      <c r="E238" s="74"/>
      <c r="F238" s="74"/>
      <c r="G238" s="125"/>
      <c r="H238" s="74"/>
      <c r="I238" s="74"/>
      <c r="J238" s="74"/>
      <c r="K238" s="74"/>
      <c r="L238" s="74"/>
      <c r="M238" s="74"/>
      <c r="N238" s="74"/>
      <c r="O238" s="74"/>
      <c r="P238" s="74"/>
      <c r="Q238" s="74"/>
      <c r="R238" s="74"/>
      <c r="S238" s="74"/>
    </row>
    <row r="239" spans="1:19">
      <c r="A239" s="74"/>
      <c r="B239" s="74"/>
      <c r="C239" s="74"/>
      <c r="D239" s="74"/>
      <c r="E239" s="74"/>
      <c r="F239" s="74"/>
      <c r="G239" s="125"/>
      <c r="H239" s="74"/>
      <c r="I239" s="74"/>
      <c r="J239" s="74"/>
      <c r="K239" s="74"/>
      <c r="L239" s="74"/>
      <c r="M239" s="74"/>
      <c r="N239" s="74"/>
      <c r="O239" s="74"/>
      <c r="P239" s="74"/>
      <c r="Q239" s="74"/>
      <c r="R239" s="74"/>
      <c r="S239" s="74"/>
    </row>
    <row r="240" spans="1:19">
      <c r="A240" s="74"/>
      <c r="B240" s="74"/>
      <c r="C240" s="74"/>
      <c r="D240" s="74"/>
      <c r="E240" s="74"/>
      <c r="F240" s="74"/>
      <c r="G240" s="125"/>
      <c r="H240" s="74"/>
      <c r="I240" s="74"/>
      <c r="J240" s="74"/>
      <c r="K240" s="74"/>
      <c r="L240" s="74"/>
      <c r="M240" s="74"/>
      <c r="N240" s="74"/>
      <c r="O240" s="74"/>
      <c r="P240" s="74"/>
      <c r="Q240" s="74"/>
      <c r="R240" s="74"/>
      <c r="S240" s="74"/>
    </row>
    <row r="241" spans="1:19">
      <c r="A241" s="74"/>
      <c r="B241" s="74"/>
      <c r="C241" s="74"/>
      <c r="D241" s="74"/>
      <c r="E241" s="74"/>
      <c r="F241" s="74"/>
      <c r="G241" s="125"/>
      <c r="H241" s="74"/>
      <c r="I241" s="74"/>
      <c r="J241" s="74"/>
      <c r="K241" s="74"/>
      <c r="L241" s="74"/>
      <c r="M241" s="74"/>
      <c r="N241" s="74"/>
      <c r="O241" s="74"/>
      <c r="P241" s="74"/>
      <c r="Q241" s="74"/>
      <c r="R241" s="74"/>
      <c r="S241" s="74"/>
    </row>
    <row r="242" spans="1:19">
      <c r="A242" s="74"/>
      <c r="B242" s="74"/>
      <c r="C242" s="74"/>
      <c r="D242" s="74"/>
      <c r="E242" s="74"/>
      <c r="F242" s="74"/>
      <c r="G242" s="125"/>
      <c r="H242" s="74"/>
      <c r="I242" s="74"/>
      <c r="J242" s="74"/>
      <c r="K242" s="74"/>
      <c r="L242" s="74"/>
      <c r="M242" s="74"/>
      <c r="N242" s="74"/>
      <c r="O242" s="74"/>
      <c r="P242" s="74"/>
      <c r="Q242" s="74"/>
      <c r="R242" s="74"/>
      <c r="S242" s="74"/>
    </row>
    <row r="243" spans="1:19">
      <c r="A243" s="74"/>
      <c r="B243" s="74"/>
      <c r="C243" s="74"/>
      <c r="D243" s="74"/>
      <c r="E243" s="74"/>
      <c r="F243" s="74"/>
      <c r="G243" s="125"/>
      <c r="H243" s="74"/>
      <c r="I243" s="74"/>
      <c r="J243" s="74"/>
      <c r="K243" s="74"/>
      <c r="L243" s="74"/>
      <c r="M243" s="74"/>
      <c r="N243" s="74"/>
      <c r="O243" s="74"/>
      <c r="P243" s="74"/>
      <c r="Q243" s="74"/>
      <c r="R243" s="74"/>
      <c r="S243" s="74"/>
    </row>
    <row r="244" spans="1:19">
      <c r="A244" s="74"/>
      <c r="B244" s="74"/>
      <c r="C244" s="74"/>
      <c r="D244" s="74"/>
      <c r="E244" s="74"/>
      <c r="F244" s="74"/>
      <c r="G244" s="125"/>
      <c r="H244" s="74"/>
      <c r="I244" s="74"/>
      <c r="J244" s="74"/>
      <c r="K244" s="74"/>
      <c r="L244" s="74"/>
      <c r="M244" s="74"/>
      <c r="N244" s="74"/>
      <c r="O244" s="74"/>
      <c r="P244" s="74"/>
      <c r="Q244" s="74"/>
      <c r="R244" s="74"/>
      <c r="S244" s="74"/>
    </row>
    <row r="245" spans="1:19">
      <c r="A245" s="74"/>
      <c r="B245" s="74"/>
      <c r="C245" s="74"/>
      <c r="D245" s="74"/>
      <c r="E245" s="74"/>
      <c r="F245" s="74"/>
      <c r="G245" s="125"/>
      <c r="H245" s="74"/>
      <c r="I245" s="74"/>
      <c r="J245" s="74"/>
      <c r="K245" s="74"/>
      <c r="L245" s="74"/>
      <c r="M245" s="74"/>
      <c r="N245" s="74"/>
      <c r="O245" s="74"/>
      <c r="P245" s="74"/>
      <c r="Q245" s="74"/>
      <c r="R245" s="74"/>
      <c r="S245" s="74"/>
    </row>
    <row r="246" spans="1:19">
      <c r="A246" s="74"/>
      <c r="B246" s="74"/>
      <c r="C246" s="74"/>
      <c r="D246" s="74"/>
      <c r="E246" s="74"/>
      <c r="F246" s="74"/>
      <c r="G246" s="125"/>
      <c r="H246" s="74"/>
      <c r="I246" s="74"/>
      <c r="J246" s="74"/>
      <c r="K246" s="74"/>
      <c r="L246" s="74"/>
      <c r="M246" s="74"/>
      <c r="N246" s="74"/>
      <c r="O246" s="74"/>
      <c r="P246" s="74"/>
      <c r="Q246" s="74"/>
      <c r="R246" s="74"/>
      <c r="S246" s="74"/>
    </row>
    <row r="247" spans="1:19">
      <c r="A247" s="74"/>
      <c r="B247" s="74"/>
      <c r="C247" s="74"/>
      <c r="D247" s="74"/>
      <c r="E247" s="74"/>
      <c r="F247" s="74"/>
      <c r="G247" s="125"/>
      <c r="H247" s="74"/>
      <c r="I247" s="74"/>
      <c r="J247" s="74"/>
      <c r="K247" s="74"/>
      <c r="L247" s="74"/>
      <c r="M247" s="74"/>
      <c r="N247" s="74"/>
      <c r="O247" s="74"/>
      <c r="P247" s="74"/>
      <c r="Q247" s="74"/>
      <c r="R247" s="74"/>
      <c r="S247" s="74"/>
    </row>
    <row r="248" spans="1:19">
      <c r="A248" s="74"/>
      <c r="B248" s="74"/>
      <c r="C248" s="74"/>
      <c r="D248" s="74"/>
      <c r="E248" s="74"/>
      <c r="F248" s="74"/>
      <c r="G248" s="125"/>
      <c r="H248" s="74"/>
      <c r="I248" s="74"/>
      <c r="J248" s="74"/>
      <c r="K248" s="74"/>
      <c r="L248" s="74"/>
      <c r="M248" s="74"/>
      <c r="N248" s="74"/>
      <c r="O248" s="74"/>
      <c r="P248" s="74"/>
      <c r="Q248" s="74"/>
      <c r="R248" s="74"/>
      <c r="S248" s="74"/>
    </row>
    <row r="249" spans="1:19">
      <c r="A249" s="74"/>
      <c r="B249" s="74"/>
      <c r="C249" s="74"/>
      <c r="D249" s="74"/>
      <c r="E249" s="74"/>
      <c r="F249" s="74"/>
      <c r="G249" s="125"/>
      <c r="H249" s="74"/>
      <c r="I249" s="74"/>
      <c r="J249" s="74"/>
      <c r="K249" s="74"/>
      <c r="L249" s="74"/>
      <c r="M249" s="74"/>
      <c r="N249" s="74"/>
      <c r="O249" s="74"/>
      <c r="P249" s="74"/>
      <c r="Q249" s="74"/>
      <c r="R249" s="74"/>
      <c r="S249" s="74"/>
    </row>
    <row r="250" spans="1:19">
      <c r="A250" s="74"/>
      <c r="B250" s="74"/>
      <c r="C250" s="74"/>
      <c r="D250" s="74"/>
      <c r="E250" s="74"/>
      <c r="F250" s="74"/>
      <c r="G250" s="125"/>
      <c r="H250" s="74"/>
      <c r="I250" s="74"/>
      <c r="J250" s="74"/>
      <c r="K250" s="74"/>
      <c r="L250" s="74"/>
      <c r="M250" s="74"/>
      <c r="N250" s="74"/>
      <c r="O250" s="74"/>
      <c r="P250" s="74"/>
      <c r="Q250" s="74"/>
      <c r="R250" s="74"/>
      <c r="S250" s="74"/>
    </row>
    <row r="251" spans="1:19">
      <c r="A251" s="74"/>
      <c r="B251" s="74"/>
      <c r="C251" s="74"/>
      <c r="D251" s="74"/>
      <c r="E251" s="74"/>
      <c r="F251" s="74"/>
      <c r="G251" s="125"/>
      <c r="H251" s="74"/>
      <c r="I251" s="74"/>
      <c r="J251" s="74"/>
      <c r="K251" s="74"/>
      <c r="L251" s="74"/>
      <c r="M251" s="74"/>
      <c r="N251" s="74"/>
      <c r="O251" s="74"/>
      <c r="P251" s="74"/>
      <c r="Q251" s="74"/>
      <c r="R251" s="74"/>
      <c r="S251" s="74"/>
    </row>
    <row r="252" spans="1:19">
      <c r="A252" s="74"/>
      <c r="B252" s="74"/>
      <c r="C252" s="74"/>
      <c r="D252" s="74"/>
      <c r="E252" s="74"/>
      <c r="F252" s="74"/>
      <c r="G252" s="125"/>
      <c r="H252" s="74"/>
      <c r="I252" s="74"/>
      <c r="J252" s="74"/>
      <c r="K252" s="74"/>
      <c r="L252" s="74"/>
      <c r="M252" s="74"/>
      <c r="N252" s="74"/>
      <c r="O252" s="74"/>
      <c r="P252" s="74"/>
      <c r="Q252" s="74"/>
      <c r="R252" s="74"/>
      <c r="S252" s="74"/>
    </row>
    <row r="253" spans="1:19">
      <c r="A253" s="74"/>
      <c r="B253" s="74"/>
      <c r="C253" s="74"/>
      <c r="D253" s="74"/>
      <c r="E253" s="74"/>
      <c r="F253" s="74"/>
      <c r="G253" s="125"/>
      <c r="H253" s="74"/>
      <c r="I253" s="74"/>
      <c r="J253" s="74"/>
      <c r="K253" s="74"/>
      <c r="L253" s="74"/>
      <c r="M253" s="74"/>
      <c r="N253" s="74"/>
      <c r="O253" s="74"/>
      <c r="P253" s="74"/>
      <c r="Q253" s="74"/>
      <c r="R253" s="74"/>
      <c r="S253" s="74"/>
    </row>
    <row r="254" spans="1:19">
      <c r="A254" s="74"/>
      <c r="B254" s="74"/>
      <c r="C254" s="74"/>
      <c r="D254" s="74"/>
      <c r="E254" s="74"/>
      <c r="F254" s="74"/>
      <c r="G254" s="125"/>
      <c r="H254" s="74"/>
      <c r="I254" s="74"/>
      <c r="J254" s="74"/>
      <c r="K254" s="74"/>
      <c r="L254" s="74"/>
      <c r="M254" s="74"/>
      <c r="N254" s="74"/>
      <c r="O254" s="74"/>
      <c r="P254" s="74"/>
      <c r="Q254" s="74"/>
      <c r="R254" s="74"/>
      <c r="S254" s="74"/>
    </row>
    <row r="255" spans="1:19">
      <c r="A255" s="74"/>
      <c r="B255" s="74"/>
      <c r="C255" s="74"/>
      <c r="D255" s="74"/>
      <c r="E255" s="74"/>
      <c r="F255" s="74"/>
      <c r="G255" s="125"/>
      <c r="H255" s="74"/>
      <c r="I255" s="74"/>
      <c r="J255" s="74"/>
      <c r="K255" s="74"/>
      <c r="L255" s="74"/>
      <c r="M255" s="74"/>
      <c r="N255" s="74"/>
      <c r="O255" s="74"/>
      <c r="P255" s="74"/>
      <c r="Q255" s="74"/>
      <c r="R255" s="74"/>
      <c r="S255" s="74"/>
    </row>
    <row r="256" spans="1:19">
      <c r="A256" s="74"/>
      <c r="B256" s="74"/>
      <c r="C256" s="74"/>
      <c r="D256" s="74"/>
      <c r="E256" s="74"/>
      <c r="F256" s="74"/>
      <c r="G256" s="125"/>
      <c r="H256" s="74"/>
      <c r="I256" s="74"/>
      <c r="J256" s="74"/>
      <c r="K256" s="74"/>
      <c r="L256" s="74"/>
      <c r="M256" s="74"/>
      <c r="N256" s="74"/>
      <c r="O256" s="74"/>
      <c r="P256" s="74"/>
      <c r="Q256" s="74"/>
      <c r="R256" s="74"/>
      <c r="S256" s="74"/>
    </row>
    <row r="257" spans="1:19">
      <c r="A257" s="74"/>
      <c r="B257" s="74"/>
      <c r="C257" s="74"/>
      <c r="D257" s="74"/>
      <c r="E257" s="74"/>
      <c r="F257" s="74"/>
      <c r="G257" s="125"/>
      <c r="H257" s="74"/>
      <c r="I257" s="74"/>
      <c r="J257" s="74"/>
      <c r="K257" s="74"/>
      <c r="L257" s="74"/>
      <c r="M257" s="74"/>
      <c r="N257" s="74"/>
      <c r="O257" s="74"/>
      <c r="P257" s="74"/>
      <c r="Q257" s="74"/>
      <c r="R257" s="74"/>
      <c r="S257" s="74"/>
    </row>
    <row r="258" spans="1:19">
      <c r="A258" s="74"/>
      <c r="B258" s="74"/>
      <c r="C258" s="74"/>
      <c r="D258" s="74"/>
      <c r="E258" s="74"/>
      <c r="F258" s="74"/>
      <c r="G258" s="125"/>
      <c r="H258" s="74"/>
      <c r="I258" s="74"/>
      <c r="J258" s="74"/>
      <c r="K258" s="74"/>
      <c r="L258" s="74"/>
      <c r="M258" s="74"/>
      <c r="N258" s="74"/>
      <c r="O258" s="74"/>
      <c r="P258" s="74"/>
      <c r="Q258" s="74"/>
      <c r="R258" s="74"/>
      <c r="S258" s="74"/>
    </row>
    <row r="259" spans="1:19">
      <c r="A259" s="74"/>
      <c r="B259" s="74"/>
      <c r="C259" s="74"/>
      <c r="D259" s="74"/>
      <c r="E259" s="74"/>
      <c r="F259" s="74"/>
      <c r="G259" s="125"/>
      <c r="H259" s="74"/>
      <c r="I259" s="74"/>
      <c r="J259" s="74"/>
      <c r="K259" s="74"/>
      <c r="L259" s="74"/>
      <c r="M259" s="74"/>
      <c r="N259" s="74"/>
      <c r="O259" s="74"/>
      <c r="P259" s="74"/>
      <c r="Q259" s="74"/>
      <c r="R259" s="74"/>
      <c r="S259" s="74"/>
    </row>
    <row r="260" spans="1:19">
      <c r="A260" s="74"/>
      <c r="B260" s="74"/>
      <c r="C260" s="74"/>
      <c r="D260" s="74"/>
      <c r="E260" s="74"/>
      <c r="F260" s="74"/>
      <c r="G260" s="125"/>
      <c r="H260" s="74"/>
      <c r="I260" s="74"/>
      <c r="J260" s="74"/>
      <c r="K260" s="74"/>
      <c r="L260" s="74"/>
      <c r="M260" s="74"/>
      <c r="N260" s="74"/>
      <c r="O260" s="74"/>
      <c r="P260" s="74"/>
      <c r="Q260" s="74"/>
      <c r="R260" s="74"/>
      <c r="S260" s="74"/>
    </row>
    <row r="261" spans="1:19">
      <c r="A261" s="74"/>
      <c r="B261" s="74"/>
      <c r="C261" s="74"/>
      <c r="D261" s="74"/>
      <c r="E261" s="74"/>
      <c r="F261" s="74"/>
      <c r="G261" s="125"/>
      <c r="H261" s="74"/>
      <c r="I261" s="74"/>
      <c r="J261" s="74"/>
      <c r="K261" s="74"/>
      <c r="L261" s="74"/>
      <c r="M261" s="74"/>
      <c r="N261" s="74"/>
      <c r="O261" s="74"/>
      <c r="P261" s="74"/>
      <c r="Q261" s="74"/>
      <c r="R261" s="74"/>
      <c r="S261" s="74"/>
    </row>
    <row r="262" spans="1:19">
      <c r="A262" s="74"/>
      <c r="B262" s="74"/>
      <c r="C262" s="74"/>
      <c r="D262" s="74"/>
      <c r="E262" s="74"/>
      <c r="F262" s="74"/>
      <c r="G262" s="125"/>
      <c r="H262" s="74"/>
      <c r="I262" s="74"/>
      <c r="J262" s="74"/>
      <c r="K262" s="74"/>
      <c r="L262" s="74"/>
      <c r="M262" s="74"/>
      <c r="N262" s="74"/>
      <c r="O262" s="74"/>
      <c r="P262" s="74"/>
      <c r="Q262" s="74"/>
      <c r="R262" s="74"/>
      <c r="S262" s="74"/>
    </row>
    <row r="263" spans="1:19">
      <c r="A263" s="74"/>
      <c r="B263" s="74"/>
      <c r="C263" s="74"/>
      <c r="D263" s="74"/>
      <c r="E263" s="74"/>
      <c r="F263" s="74"/>
      <c r="G263" s="125"/>
      <c r="H263" s="74"/>
      <c r="I263" s="74"/>
      <c r="J263" s="74"/>
      <c r="K263" s="74"/>
      <c r="L263" s="74"/>
      <c r="M263" s="74"/>
      <c r="N263" s="74"/>
      <c r="O263" s="74"/>
      <c r="P263" s="74"/>
      <c r="Q263" s="74"/>
      <c r="R263" s="74"/>
      <c r="S263" s="74"/>
    </row>
    <row r="264" spans="1:19">
      <c r="A264" s="74"/>
      <c r="B264" s="74"/>
      <c r="C264" s="74"/>
      <c r="D264" s="74"/>
      <c r="E264" s="74"/>
      <c r="F264" s="74"/>
      <c r="G264" s="125"/>
      <c r="H264" s="74"/>
      <c r="I264" s="74"/>
      <c r="J264" s="74"/>
      <c r="K264" s="74"/>
      <c r="L264" s="74"/>
      <c r="M264" s="74"/>
      <c r="N264" s="74"/>
      <c r="O264" s="74"/>
      <c r="P264" s="74"/>
      <c r="Q264" s="74"/>
      <c r="R264" s="74"/>
      <c r="S264" s="74"/>
    </row>
    <row r="265" spans="1:19">
      <c r="A265" s="74"/>
      <c r="B265" s="74"/>
      <c r="C265" s="74"/>
      <c r="D265" s="74"/>
      <c r="E265" s="74"/>
      <c r="F265" s="74"/>
      <c r="G265" s="125"/>
      <c r="H265" s="74"/>
      <c r="I265" s="74"/>
      <c r="J265" s="74"/>
      <c r="K265" s="74"/>
      <c r="L265" s="74"/>
      <c r="M265" s="74"/>
      <c r="N265" s="74"/>
      <c r="O265" s="74"/>
      <c r="P265" s="74"/>
      <c r="Q265" s="74"/>
      <c r="R265" s="74"/>
      <c r="S265" s="74"/>
    </row>
    <row r="266" spans="1:19">
      <c r="A266" s="74"/>
      <c r="B266" s="74"/>
      <c r="C266" s="74"/>
      <c r="D266" s="74"/>
      <c r="E266" s="74"/>
      <c r="F266" s="74"/>
      <c r="G266" s="125"/>
      <c r="H266" s="74"/>
      <c r="I266" s="74"/>
      <c r="J266" s="74"/>
      <c r="K266" s="74"/>
      <c r="L266" s="74"/>
      <c r="M266" s="74"/>
      <c r="N266" s="74"/>
      <c r="O266" s="74"/>
      <c r="P266" s="74"/>
      <c r="Q266" s="74"/>
      <c r="R266" s="74"/>
      <c r="S266" s="74"/>
    </row>
    <row r="267" spans="1:19">
      <c r="A267" s="74"/>
      <c r="B267" s="74"/>
      <c r="C267" s="74"/>
      <c r="D267" s="74"/>
      <c r="E267" s="74"/>
      <c r="F267" s="74"/>
      <c r="G267" s="125"/>
      <c r="H267" s="74"/>
      <c r="I267" s="74"/>
      <c r="J267" s="74"/>
      <c r="K267" s="74"/>
      <c r="L267" s="74"/>
      <c r="M267" s="74"/>
      <c r="N267" s="74"/>
      <c r="O267" s="74"/>
      <c r="P267" s="74"/>
      <c r="Q267" s="74"/>
      <c r="R267" s="74"/>
      <c r="S267" s="74"/>
    </row>
    <row r="268" spans="1:19">
      <c r="A268" s="74"/>
      <c r="B268" s="74"/>
      <c r="C268" s="74"/>
      <c r="D268" s="74"/>
      <c r="E268" s="74"/>
      <c r="F268" s="74"/>
      <c r="G268" s="125"/>
      <c r="H268" s="74"/>
      <c r="I268" s="74"/>
      <c r="J268" s="74"/>
      <c r="K268" s="74"/>
      <c r="L268" s="74"/>
      <c r="M268" s="74"/>
      <c r="N268" s="74"/>
      <c r="O268" s="74"/>
      <c r="P268" s="74"/>
      <c r="Q268" s="74"/>
      <c r="R268" s="74"/>
      <c r="S268" s="74"/>
    </row>
    <row r="269" spans="1:19">
      <c r="A269" s="74"/>
      <c r="B269" s="74"/>
      <c r="C269" s="74"/>
      <c r="D269" s="74"/>
      <c r="E269" s="74"/>
      <c r="F269" s="74"/>
      <c r="G269" s="125"/>
      <c r="H269" s="74"/>
      <c r="I269" s="74"/>
      <c r="J269" s="74"/>
      <c r="K269" s="74"/>
      <c r="L269" s="74"/>
      <c r="M269" s="74"/>
      <c r="N269" s="74"/>
      <c r="O269" s="74"/>
      <c r="P269" s="74"/>
      <c r="Q269" s="74"/>
      <c r="R269" s="74"/>
      <c r="S269" s="74"/>
    </row>
    <row r="270" spans="1:19">
      <c r="A270" s="74"/>
      <c r="B270" s="74"/>
      <c r="C270" s="74"/>
      <c r="D270" s="74"/>
      <c r="E270" s="74"/>
      <c r="F270" s="74"/>
      <c r="G270" s="125"/>
      <c r="H270" s="74"/>
      <c r="I270" s="74"/>
      <c r="J270" s="74"/>
      <c r="K270" s="74"/>
      <c r="L270" s="74"/>
      <c r="M270" s="74"/>
      <c r="N270" s="74"/>
      <c r="O270" s="74"/>
      <c r="P270" s="74"/>
      <c r="Q270" s="74"/>
      <c r="R270" s="74"/>
      <c r="S270" s="74"/>
    </row>
    <row r="271" spans="1:19">
      <c r="A271" s="74"/>
      <c r="B271" s="74"/>
      <c r="C271" s="74"/>
      <c r="D271" s="74"/>
      <c r="E271" s="74"/>
      <c r="F271" s="74"/>
      <c r="G271" s="125"/>
      <c r="H271" s="74"/>
      <c r="I271" s="74"/>
      <c r="J271" s="74"/>
      <c r="K271" s="74"/>
      <c r="L271" s="74"/>
      <c r="M271" s="74"/>
      <c r="N271" s="74"/>
      <c r="O271" s="74"/>
      <c r="P271" s="74"/>
      <c r="Q271" s="74"/>
      <c r="R271" s="74"/>
      <c r="S271" s="74"/>
    </row>
    <row r="272" spans="1:19">
      <c r="A272" s="74"/>
      <c r="B272" s="74"/>
      <c r="C272" s="74"/>
      <c r="D272" s="74"/>
      <c r="E272" s="74"/>
      <c r="F272" s="74"/>
      <c r="G272" s="125"/>
      <c r="H272" s="74"/>
      <c r="I272" s="74"/>
      <c r="J272" s="74"/>
      <c r="K272" s="74"/>
      <c r="L272" s="74"/>
      <c r="M272" s="74"/>
      <c r="N272" s="74"/>
      <c r="O272" s="74"/>
      <c r="P272" s="74"/>
      <c r="Q272" s="74"/>
      <c r="R272" s="74"/>
      <c r="S272" s="74"/>
    </row>
    <row r="273" spans="1:19">
      <c r="A273" s="74"/>
      <c r="B273" s="74"/>
      <c r="C273" s="74"/>
      <c r="D273" s="74"/>
      <c r="E273" s="74"/>
      <c r="F273" s="74"/>
      <c r="G273" s="125"/>
      <c r="H273" s="74"/>
      <c r="I273" s="74"/>
      <c r="J273" s="74"/>
      <c r="K273" s="74"/>
      <c r="L273" s="74"/>
      <c r="M273" s="74"/>
      <c r="N273" s="74"/>
      <c r="O273" s="74"/>
      <c r="P273" s="74"/>
      <c r="Q273" s="74"/>
      <c r="R273" s="74"/>
      <c r="S273" s="74"/>
    </row>
    <row r="274" spans="1:19">
      <c r="A274" s="74"/>
      <c r="B274" s="74"/>
      <c r="C274" s="74"/>
      <c r="D274" s="74"/>
      <c r="E274" s="74"/>
      <c r="F274" s="74"/>
      <c r="G274" s="125"/>
      <c r="H274" s="74"/>
      <c r="I274" s="74"/>
      <c r="J274" s="74"/>
      <c r="K274" s="74"/>
      <c r="L274" s="74"/>
      <c r="M274" s="74"/>
      <c r="N274" s="74"/>
      <c r="O274" s="74"/>
      <c r="P274" s="74"/>
      <c r="Q274" s="74"/>
      <c r="R274" s="74"/>
      <c r="S274" s="74"/>
    </row>
    <row r="275" spans="1:19">
      <c r="A275" s="74"/>
      <c r="B275" s="74"/>
      <c r="C275" s="74"/>
      <c r="D275" s="74"/>
      <c r="E275" s="74"/>
      <c r="F275" s="74"/>
      <c r="G275" s="125"/>
      <c r="H275" s="74"/>
      <c r="I275" s="74"/>
      <c r="J275" s="74"/>
      <c r="K275" s="74"/>
      <c r="L275" s="74"/>
      <c r="M275" s="74"/>
      <c r="N275" s="74"/>
      <c r="O275" s="74"/>
      <c r="P275" s="74"/>
      <c r="Q275" s="74"/>
      <c r="R275" s="74"/>
      <c r="S275" s="74"/>
    </row>
    <row r="276" spans="1:19">
      <c r="A276" s="74"/>
      <c r="B276" s="74"/>
      <c r="C276" s="74"/>
      <c r="D276" s="74"/>
      <c r="E276" s="74"/>
      <c r="F276" s="74"/>
      <c r="G276" s="125"/>
      <c r="H276" s="74"/>
      <c r="I276" s="74"/>
      <c r="J276" s="74"/>
      <c r="K276" s="74"/>
      <c r="L276" s="74"/>
      <c r="M276" s="74"/>
      <c r="N276" s="74"/>
      <c r="O276" s="74"/>
      <c r="P276" s="74"/>
      <c r="Q276" s="74"/>
      <c r="R276" s="74"/>
      <c r="S276" s="74"/>
    </row>
    <row r="277" spans="1:19">
      <c r="A277" s="74"/>
      <c r="B277" s="74"/>
      <c r="C277" s="74"/>
      <c r="D277" s="74"/>
      <c r="E277" s="74"/>
      <c r="F277" s="74"/>
      <c r="G277" s="125"/>
      <c r="H277" s="74"/>
      <c r="I277" s="74"/>
      <c r="J277" s="74"/>
      <c r="K277" s="74"/>
      <c r="L277" s="74"/>
      <c r="M277" s="74"/>
      <c r="N277" s="74"/>
      <c r="O277" s="74"/>
      <c r="P277" s="74"/>
      <c r="Q277" s="74"/>
      <c r="R277" s="74"/>
      <c r="S277" s="74"/>
    </row>
    <row r="278" spans="1:19">
      <c r="A278" s="74"/>
      <c r="B278" s="74"/>
      <c r="C278" s="74"/>
      <c r="D278" s="74"/>
      <c r="E278" s="74"/>
      <c r="F278" s="74"/>
      <c r="G278" s="125"/>
      <c r="H278" s="74"/>
      <c r="I278" s="74"/>
      <c r="J278" s="74"/>
      <c r="K278" s="74"/>
      <c r="L278" s="74"/>
      <c r="M278" s="74"/>
      <c r="N278" s="74"/>
      <c r="O278" s="74"/>
      <c r="P278" s="74"/>
      <c r="Q278" s="74"/>
      <c r="R278" s="74"/>
      <c r="S278" s="74"/>
    </row>
    <row r="279" spans="1:19">
      <c r="A279" s="74"/>
      <c r="B279" s="74"/>
      <c r="C279" s="74"/>
      <c r="D279" s="74"/>
      <c r="E279" s="74"/>
      <c r="F279" s="74"/>
      <c r="G279" s="125"/>
      <c r="H279" s="74"/>
      <c r="I279" s="74"/>
      <c r="J279" s="74"/>
      <c r="K279" s="74"/>
      <c r="L279" s="74"/>
      <c r="M279" s="74"/>
      <c r="N279" s="74"/>
      <c r="O279" s="74"/>
      <c r="P279" s="74"/>
      <c r="Q279" s="74"/>
      <c r="R279" s="74"/>
      <c r="S279" s="74"/>
    </row>
    <row r="280" spans="1:19">
      <c r="A280" s="74"/>
      <c r="B280" s="74"/>
      <c r="C280" s="74"/>
      <c r="D280" s="74"/>
      <c r="E280" s="74"/>
      <c r="F280" s="74"/>
      <c r="G280" s="125"/>
      <c r="H280" s="74"/>
      <c r="I280" s="74"/>
      <c r="J280" s="74"/>
      <c r="K280" s="74"/>
      <c r="L280" s="74"/>
      <c r="M280" s="74"/>
      <c r="N280" s="74"/>
      <c r="O280" s="74"/>
      <c r="P280" s="74"/>
      <c r="Q280" s="74"/>
      <c r="R280" s="74"/>
      <c r="S280" s="74"/>
    </row>
    <row r="281" spans="1:19">
      <c r="A281" s="74"/>
      <c r="B281" s="74"/>
      <c r="C281" s="74"/>
      <c r="D281" s="74"/>
      <c r="E281" s="74"/>
      <c r="F281" s="74"/>
      <c r="G281" s="125"/>
      <c r="H281" s="74"/>
      <c r="I281" s="74"/>
      <c r="J281" s="74"/>
      <c r="K281" s="74"/>
      <c r="L281" s="74"/>
      <c r="M281" s="74"/>
      <c r="N281" s="74"/>
      <c r="O281" s="74"/>
      <c r="P281" s="74"/>
      <c r="Q281" s="74"/>
      <c r="R281" s="74"/>
      <c r="S281" s="74"/>
    </row>
    <row r="282" spans="1:19">
      <c r="A282" s="74"/>
      <c r="B282" s="74"/>
      <c r="C282" s="74"/>
      <c r="D282" s="74"/>
      <c r="E282" s="74"/>
      <c r="F282" s="74"/>
      <c r="G282" s="125"/>
      <c r="H282" s="74"/>
      <c r="I282" s="74"/>
      <c r="J282" s="74"/>
      <c r="K282" s="74"/>
      <c r="L282" s="74"/>
      <c r="M282" s="74"/>
      <c r="N282" s="74"/>
      <c r="Q282" s="74"/>
      <c r="R282" s="74"/>
      <c r="S282" s="74"/>
    </row>
    <row r="283" spans="1:19">
      <c r="A283" s="74"/>
      <c r="B283" s="74"/>
      <c r="C283" s="74"/>
      <c r="D283" s="74"/>
      <c r="E283" s="74"/>
      <c r="F283" s="74"/>
      <c r="G283" s="125"/>
      <c r="H283" s="74"/>
      <c r="I283" s="74"/>
      <c r="J283" s="74"/>
      <c r="K283" s="74"/>
      <c r="L283" s="74"/>
      <c r="M283" s="74"/>
      <c r="N283" s="74"/>
      <c r="Q283" s="74"/>
      <c r="R283" s="74"/>
      <c r="S283" s="74"/>
    </row>
    <row r="284" spans="1:19">
      <c r="A284" s="74"/>
      <c r="B284" s="74"/>
      <c r="C284" s="74"/>
      <c r="D284" s="74"/>
      <c r="E284" s="74"/>
      <c r="F284" s="74"/>
      <c r="G284" s="125"/>
      <c r="H284" s="74"/>
      <c r="I284" s="74"/>
      <c r="J284" s="74"/>
      <c r="K284" s="74"/>
      <c r="L284" s="74"/>
      <c r="M284" s="74"/>
      <c r="N284" s="74"/>
      <c r="Q284" s="74"/>
      <c r="R284" s="74"/>
      <c r="S284" s="74"/>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24"/>
  <sheetViews>
    <sheetView zoomScale="60" zoomScaleNormal="60" workbookViewId="0">
      <pane ySplit="3" topLeftCell="A4" activePane="bottomLeft" state="frozen"/>
      <selection activeCell="A3" sqref="A3"/>
      <selection pane="bottomLeft" activeCell="C21" sqref="C21"/>
    </sheetView>
  </sheetViews>
  <sheetFormatPr defaultRowHeight="24.75" customHeight="1"/>
  <cols>
    <col min="1" max="1" width="5.140625" customWidth="1"/>
    <col min="2" max="2" width="22.5703125" customWidth="1"/>
    <col min="3" max="3" width="80.140625" customWidth="1"/>
    <col min="4" max="4" width="19.7109375" customWidth="1"/>
    <col min="5" max="5" width="46.85546875" customWidth="1"/>
    <col min="6" max="6" width="21.42578125" customWidth="1"/>
    <col min="7" max="7" width="26.85546875" customWidth="1"/>
    <col min="8" max="8" width="31.85546875" customWidth="1"/>
    <col min="9" max="9" width="15.5703125" customWidth="1"/>
    <col min="10" max="10" width="25" customWidth="1"/>
    <col min="11" max="11" width="12.7109375" style="14" customWidth="1"/>
    <col min="12" max="12" width="20.7109375" customWidth="1"/>
    <col min="13" max="13" width="12.28515625" style="14" customWidth="1"/>
    <col min="14" max="14" width="11.42578125" style="14" customWidth="1"/>
    <col min="15" max="16" width="9.7109375" style="14" customWidth="1"/>
    <col min="17" max="17" width="11" customWidth="1"/>
    <col min="18" max="18" width="11.5703125" bestFit="1" customWidth="1"/>
    <col min="19" max="19" width="16.28515625" bestFit="1" customWidth="1"/>
  </cols>
  <sheetData>
    <row r="1" spans="1:20" ht="22.5" customHeight="1">
      <c r="A1" s="229" t="s">
        <v>994</v>
      </c>
      <c r="B1" s="229"/>
      <c r="C1" s="229"/>
      <c r="D1" s="229"/>
      <c r="E1" s="229"/>
      <c r="F1" s="229"/>
      <c r="G1" s="229"/>
      <c r="H1" s="229"/>
      <c r="I1" s="229"/>
      <c r="J1" s="229"/>
      <c r="K1" s="228"/>
      <c r="L1" s="228"/>
      <c r="M1" s="228"/>
      <c r="N1" s="228"/>
      <c r="O1" s="228"/>
      <c r="P1" s="228"/>
      <c r="Q1" s="228"/>
      <c r="R1" s="228"/>
      <c r="S1" s="228"/>
      <c r="T1" s="228"/>
    </row>
    <row r="2" spans="1:20" ht="15"/>
    <row r="3" spans="1:20" ht="52.9"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ht="24.75" customHeight="1">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ht="24.75" customHeight="1">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113" customFormat="1" ht="156">
      <c r="A6" s="33">
        <v>1</v>
      </c>
      <c r="B6" s="157" t="s">
        <v>701</v>
      </c>
      <c r="C6" s="54" t="s">
        <v>913</v>
      </c>
      <c r="D6" s="59" t="s">
        <v>468</v>
      </c>
      <c r="E6" s="157" t="s">
        <v>514</v>
      </c>
      <c r="F6" s="59" t="s">
        <v>515</v>
      </c>
      <c r="G6" s="91" t="s">
        <v>516</v>
      </c>
      <c r="H6" s="157" t="s">
        <v>517</v>
      </c>
      <c r="I6" s="59" t="s">
        <v>518</v>
      </c>
      <c r="J6" s="157" t="s">
        <v>914</v>
      </c>
      <c r="K6" s="58" t="s">
        <v>519</v>
      </c>
      <c r="L6" s="95" t="s">
        <v>520</v>
      </c>
      <c r="M6" s="157" t="s">
        <v>521</v>
      </c>
      <c r="N6" s="6"/>
      <c r="O6" s="6">
        <v>10000</v>
      </c>
      <c r="P6" s="6">
        <v>0</v>
      </c>
      <c r="Q6" s="6">
        <v>10000</v>
      </c>
      <c r="R6" s="6">
        <v>0</v>
      </c>
      <c r="S6" s="54" t="s">
        <v>911</v>
      </c>
    </row>
    <row r="7" spans="1:20" s="113" customFormat="1" ht="156">
      <c r="A7" s="33">
        <v>2</v>
      </c>
      <c r="B7" s="157" t="s">
        <v>701</v>
      </c>
      <c r="C7" s="54" t="s">
        <v>916</v>
      </c>
      <c r="D7" s="59" t="s">
        <v>468</v>
      </c>
      <c r="E7" s="157" t="s">
        <v>514</v>
      </c>
      <c r="F7" s="59" t="s">
        <v>515</v>
      </c>
      <c r="G7" s="91" t="s">
        <v>516</v>
      </c>
      <c r="H7" s="157" t="s">
        <v>517</v>
      </c>
      <c r="I7" s="59" t="s">
        <v>518</v>
      </c>
      <c r="J7" s="157" t="s">
        <v>914</v>
      </c>
      <c r="K7" s="58" t="s">
        <v>522</v>
      </c>
      <c r="L7" s="157" t="s">
        <v>520</v>
      </c>
      <c r="M7" s="157"/>
      <c r="N7" s="150" t="s">
        <v>523</v>
      </c>
      <c r="O7" s="6">
        <v>0</v>
      </c>
      <c r="P7" s="6">
        <v>6000</v>
      </c>
      <c r="Q7" s="6">
        <v>0</v>
      </c>
      <c r="R7" s="6">
        <v>6000</v>
      </c>
      <c r="S7" s="54" t="s">
        <v>911</v>
      </c>
    </row>
    <row r="8" spans="1:20" s="114" customFormat="1" ht="168">
      <c r="A8" s="33">
        <v>3</v>
      </c>
      <c r="B8" s="157" t="s">
        <v>116</v>
      </c>
      <c r="C8" s="157" t="s">
        <v>918</v>
      </c>
      <c r="D8" s="157" t="s">
        <v>468</v>
      </c>
      <c r="E8" s="157" t="s">
        <v>673</v>
      </c>
      <c r="F8" s="157" t="s">
        <v>524</v>
      </c>
      <c r="G8" s="91" t="s">
        <v>525</v>
      </c>
      <c r="H8" s="157" t="s">
        <v>526</v>
      </c>
      <c r="I8" s="157" t="s">
        <v>917</v>
      </c>
      <c r="J8" s="157" t="s">
        <v>914</v>
      </c>
      <c r="K8" s="58" t="s">
        <v>527</v>
      </c>
      <c r="L8" s="157" t="s">
        <v>528</v>
      </c>
      <c r="M8" s="157"/>
      <c r="N8" s="150" t="s">
        <v>529</v>
      </c>
      <c r="O8" s="6">
        <v>0</v>
      </c>
      <c r="P8" s="6">
        <v>6000</v>
      </c>
      <c r="Q8" s="6">
        <v>0</v>
      </c>
      <c r="R8" s="6">
        <v>6000</v>
      </c>
      <c r="S8" s="54" t="s">
        <v>911</v>
      </c>
    </row>
    <row r="9" spans="1:20" s="114" customFormat="1" ht="276">
      <c r="A9" s="33">
        <v>4</v>
      </c>
      <c r="B9" s="157" t="s">
        <v>116</v>
      </c>
      <c r="C9" s="157" t="s">
        <v>674</v>
      </c>
      <c r="D9" s="157" t="s">
        <v>65</v>
      </c>
      <c r="E9" s="157" t="s">
        <v>909</v>
      </c>
      <c r="F9" s="157" t="s">
        <v>66</v>
      </c>
      <c r="G9" s="91" t="s">
        <v>686</v>
      </c>
      <c r="H9" s="157" t="s">
        <v>675</v>
      </c>
      <c r="I9" s="157" t="s">
        <v>670</v>
      </c>
      <c r="J9" s="157" t="s">
        <v>676</v>
      </c>
      <c r="K9" s="58" t="s">
        <v>677</v>
      </c>
      <c r="L9" s="157" t="s">
        <v>671</v>
      </c>
      <c r="M9" s="157" t="s">
        <v>171</v>
      </c>
      <c r="N9" s="150" t="s">
        <v>672</v>
      </c>
      <c r="O9" s="6">
        <v>90000</v>
      </c>
      <c r="P9" s="6">
        <v>110000</v>
      </c>
      <c r="Q9" s="6">
        <v>90000</v>
      </c>
      <c r="R9" s="6">
        <v>110000</v>
      </c>
      <c r="S9" s="54" t="s">
        <v>912</v>
      </c>
    </row>
    <row r="10" spans="1:20" s="114" customFormat="1" ht="144">
      <c r="A10" s="16">
        <v>5</v>
      </c>
      <c r="B10" s="150" t="s">
        <v>116</v>
      </c>
      <c r="C10" s="150" t="s">
        <v>682</v>
      </c>
      <c r="D10" s="150" t="s">
        <v>468</v>
      </c>
      <c r="E10" s="150" t="s">
        <v>681</v>
      </c>
      <c r="F10" s="150" t="s">
        <v>66</v>
      </c>
      <c r="G10" s="147" t="s">
        <v>678</v>
      </c>
      <c r="H10" s="150" t="s">
        <v>683</v>
      </c>
      <c r="I10" s="150" t="s">
        <v>679</v>
      </c>
      <c r="J10" s="150" t="s">
        <v>684</v>
      </c>
      <c r="K10" s="5" t="s">
        <v>685</v>
      </c>
      <c r="L10" s="150" t="s">
        <v>680</v>
      </c>
      <c r="M10" s="150" t="s">
        <v>523</v>
      </c>
      <c r="N10" s="150" t="s">
        <v>910</v>
      </c>
      <c r="O10" s="6">
        <v>800000</v>
      </c>
      <c r="P10" s="6">
        <v>800000</v>
      </c>
      <c r="Q10" s="6">
        <v>800000</v>
      </c>
      <c r="R10" s="6">
        <v>800000</v>
      </c>
      <c r="S10" s="7" t="s">
        <v>912</v>
      </c>
    </row>
    <row r="11" spans="1:20" s="114" customFormat="1" ht="219" customHeight="1">
      <c r="A11" s="16">
        <v>6</v>
      </c>
      <c r="B11" s="150" t="s">
        <v>116</v>
      </c>
      <c r="C11" s="150" t="s">
        <v>639</v>
      </c>
      <c r="D11" s="150" t="s">
        <v>690</v>
      </c>
      <c r="E11" s="150" t="s">
        <v>681</v>
      </c>
      <c r="F11" s="150" t="s">
        <v>66</v>
      </c>
      <c r="G11" s="147" t="s">
        <v>687</v>
      </c>
      <c r="H11" s="150" t="s">
        <v>915</v>
      </c>
      <c r="I11" s="150" t="s">
        <v>688</v>
      </c>
      <c r="J11" s="150" t="s">
        <v>691</v>
      </c>
      <c r="K11" s="5" t="s">
        <v>692</v>
      </c>
      <c r="L11" s="150" t="s">
        <v>689</v>
      </c>
      <c r="M11" s="150" t="s">
        <v>87</v>
      </c>
      <c r="N11" s="150" t="s">
        <v>87</v>
      </c>
      <c r="O11" s="6">
        <v>100000</v>
      </c>
      <c r="P11" s="6">
        <v>100000</v>
      </c>
      <c r="Q11" s="6">
        <v>100000</v>
      </c>
      <c r="R11" s="6">
        <v>100000</v>
      </c>
      <c r="S11" s="7" t="s">
        <v>919</v>
      </c>
    </row>
    <row r="12" spans="1:20" s="96" customFormat="1" ht="259.89999999999998" customHeight="1">
      <c r="A12" s="16">
        <v>7</v>
      </c>
      <c r="B12" s="150" t="s">
        <v>702</v>
      </c>
      <c r="C12" s="147" t="s">
        <v>697</v>
      </c>
      <c r="D12" s="150" t="s">
        <v>538</v>
      </c>
      <c r="E12" s="150" t="s">
        <v>696</v>
      </c>
      <c r="F12" s="150" t="s">
        <v>66</v>
      </c>
      <c r="G12" s="147" t="s">
        <v>693</v>
      </c>
      <c r="H12" s="150" t="s">
        <v>698</v>
      </c>
      <c r="I12" s="150" t="s">
        <v>694</v>
      </c>
      <c r="J12" s="150" t="s">
        <v>699</v>
      </c>
      <c r="K12" s="5" t="s">
        <v>700</v>
      </c>
      <c r="L12" s="150" t="s">
        <v>695</v>
      </c>
      <c r="M12" s="150" t="s">
        <v>87</v>
      </c>
      <c r="N12" s="150" t="s">
        <v>87</v>
      </c>
      <c r="O12" s="6">
        <v>194832</v>
      </c>
      <c r="P12" s="6">
        <v>194832</v>
      </c>
      <c r="Q12" s="6">
        <v>194832</v>
      </c>
      <c r="R12" s="6">
        <v>194832</v>
      </c>
      <c r="S12" s="7" t="s">
        <v>920</v>
      </c>
    </row>
    <row r="13" spans="1:20" s="96" customFormat="1" ht="205.5" customHeight="1">
      <c r="A13" s="16">
        <v>8</v>
      </c>
      <c r="B13" s="150" t="s">
        <v>116</v>
      </c>
      <c r="C13" s="150" t="s">
        <v>639</v>
      </c>
      <c r="D13" s="150" t="s">
        <v>65</v>
      </c>
      <c r="E13" s="150" t="s">
        <v>681</v>
      </c>
      <c r="F13" s="150" t="s">
        <v>66</v>
      </c>
      <c r="G13" s="150" t="s">
        <v>703</v>
      </c>
      <c r="H13" s="150" t="s">
        <v>706</v>
      </c>
      <c r="I13" s="150" t="s">
        <v>704</v>
      </c>
      <c r="J13" s="150" t="s">
        <v>707</v>
      </c>
      <c r="K13" s="5" t="s">
        <v>708</v>
      </c>
      <c r="L13" s="150" t="s">
        <v>705</v>
      </c>
      <c r="M13" s="150" t="s">
        <v>87</v>
      </c>
      <c r="N13" s="150" t="s">
        <v>87</v>
      </c>
      <c r="O13" s="6">
        <v>105000</v>
      </c>
      <c r="P13" s="6">
        <v>35000</v>
      </c>
      <c r="Q13" s="6">
        <v>105000</v>
      </c>
      <c r="R13" s="6">
        <v>35000</v>
      </c>
      <c r="S13" s="7" t="s">
        <v>919</v>
      </c>
    </row>
    <row r="14" spans="1:20" s="96" customFormat="1" ht="197.25" customHeight="1">
      <c r="A14" s="16">
        <v>9</v>
      </c>
      <c r="B14" s="150" t="s">
        <v>116</v>
      </c>
      <c r="C14" s="150" t="s">
        <v>639</v>
      </c>
      <c r="D14" s="150" t="s">
        <v>65</v>
      </c>
      <c r="E14" s="150" t="s">
        <v>681</v>
      </c>
      <c r="F14" s="150" t="s">
        <v>66</v>
      </c>
      <c r="G14" s="150" t="s">
        <v>709</v>
      </c>
      <c r="H14" s="150" t="s">
        <v>711</v>
      </c>
      <c r="I14" s="150" t="s">
        <v>710</v>
      </c>
      <c r="J14" s="150" t="s">
        <v>712</v>
      </c>
      <c r="K14" s="5" t="s">
        <v>713</v>
      </c>
      <c r="L14" s="150" t="s">
        <v>705</v>
      </c>
      <c r="M14" s="150" t="s">
        <v>210</v>
      </c>
      <c r="N14" s="150" t="s">
        <v>210</v>
      </c>
      <c r="O14" s="6">
        <v>50000</v>
      </c>
      <c r="P14" s="6">
        <v>0</v>
      </c>
      <c r="Q14" s="6">
        <v>50000</v>
      </c>
      <c r="R14" s="6">
        <v>0</v>
      </c>
      <c r="S14" s="7" t="s">
        <v>919</v>
      </c>
    </row>
    <row r="15" spans="1:20" s="96" customFormat="1" ht="215.25" customHeight="1">
      <c r="A15" s="16">
        <v>10</v>
      </c>
      <c r="B15" s="150" t="s">
        <v>116</v>
      </c>
      <c r="C15" s="150" t="s">
        <v>639</v>
      </c>
      <c r="D15" s="150" t="s">
        <v>65</v>
      </c>
      <c r="E15" s="150" t="s">
        <v>681</v>
      </c>
      <c r="F15" s="150" t="s">
        <v>66</v>
      </c>
      <c r="G15" s="150" t="s">
        <v>714</v>
      </c>
      <c r="H15" s="150" t="s">
        <v>711</v>
      </c>
      <c r="I15" s="150" t="s">
        <v>715</v>
      </c>
      <c r="J15" s="150" t="s">
        <v>716</v>
      </c>
      <c r="K15" s="5" t="s">
        <v>717</v>
      </c>
      <c r="L15" s="150" t="s">
        <v>705</v>
      </c>
      <c r="M15" s="150" t="s">
        <v>210</v>
      </c>
      <c r="N15" s="150" t="s">
        <v>210</v>
      </c>
      <c r="O15" s="6">
        <v>100000</v>
      </c>
      <c r="P15" s="6">
        <v>100000</v>
      </c>
      <c r="Q15" s="6">
        <v>100000</v>
      </c>
      <c r="R15" s="6">
        <v>100000</v>
      </c>
      <c r="S15" s="7" t="s">
        <v>919</v>
      </c>
    </row>
    <row r="16" spans="1:20" s="96" customFormat="1" ht="288">
      <c r="A16" s="16">
        <v>11</v>
      </c>
      <c r="B16" s="150" t="s">
        <v>702</v>
      </c>
      <c r="C16" s="147" t="s">
        <v>722</v>
      </c>
      <c r="D16" s="150" t="s">
        <v>538</v>
      </c>
      <c r="E16" s="150" t="s">
        <v>696</v>
      </c>
      <c r="F16" s="150" t="s">
        <v>66</v>
      </c>
      <c r="G16" s="150" t="s">
        <v>718</v>
      </c>
      <c r="H16" s="150" t="s">
        <v>723</v>
      </c>
      <c r="I16" s="150" t="s">
        <v>719</v>
      </c>
      <c r="J16" s="150" t="s">
        <v>724</v>
      </c>
      <c r="K16" s="5" t="s">
        <v>725</v>
      </c>
      <c r="L16" s="150" t="s">
        <v>720</v>
      </c>
      <c r="M16" s="150" t="s">
        <v>721</v>
      </c>
      <c r="N16" s="150" t="s">
        <v>721</v>
      </c>
      <c r="O16" s="6">
        <v>60000</v>
      </c>
      <c r="P16" s="6">
        <v>60000</v>
      </c>
      <c r="Q16" s="6">
        <v>60000</v>
      </c>
      <c r="R16" s="6">
        <v>60000</v>
      </c>
      <c r="S16" s="7" t="s">
        <v>920</v>
      </c>
    </row>
    <row r="17" spans="1:19" s="96" customFormat="1" ht="264">
      <c r="A17" s="16">
        <v>12</v>
      </c>
      <c r="B17" s="150" t="s">
        <v>702</v>
      </c>
      <c r="C17" s="147" t="s">
        <v>722</v>
      </c>
      <c r="D17" s="150" t="s">
        <v>729</v>
      </c>
      <c r="E17" s="150" t="s">
        <v>696</v>
      </c>
      <c r="F17" s="150" t="s">
        <v>66</v>
      </c>
      <c r="G17" s="150" t="s">
        <v>726</v>
      </c>
      <c r="H17" s="150" t="s">
        <v>730</v>
      </c>
      <c r="I17" s="150" t="s">
        <v>727</v>
      </c>
      <c r="J17" s="150" t="s">
        <v>731</v>
      </c>
      <c r="K17" s="5" t="s">
        <v>732</v>
      </c>
      <c r="L17" s="150" t="s">
        <v>728</v>
      </c>
      <c r="M17" s="150" t="s">
        <v>87</v>
      </c>
      <c r="N17" s="150" t="s">
        <v>87</v>
      </c>
      <c r="O17" s="6">
        <v>395000</v>
      </c>
      <c r="P17" s="6">
        <v>395000</v>
      </c>
      <c r="Q17" s="6">
        <v>395000</v>
      </c>
      <c r="R17" s="6">
        <v>395000</v>
      </c>
      <c r="S17" s="7" t="s">
        <v>919</v>
      </c>
    </row>
    <row r="18" spans="1:19" s="96" customFormat="1" ht="409.5">
      <c r="A18" s="16">
        <v>13</v>
      </c>
      <c r="B18" s="150" t="s">
        <v>925</v>
      </c>
      <c r="C18" s="150" t="s">
        <v>927</v>
      </c>
      <c r="D18" s="150" t="s">
        <v>577</v>
      </c>
      <c r="E18" s="150" t="s">
        <v>926</v>
      </c>
      <c r="F18" s="150" t="s">
        <v>150</v>
      </c>
      <c r="G18" s="147" t="s">
        <v>921</v>
      </c>
      <c r="H18" s="150" t="s">
        <v>928</v>
      </c>
      <c r="I18" s="150" t="s">
        <v>922</v>
      </c>
      <c r="J18" s="150" t="s">
        <v>268</v>
      </c>
      <c r="K18" s="5" t="s">
        <v>929</v>
      </c>
      <c r="L18" s="150" t="s">
        <v>923</v>
      </c>
      <c r="M18" s="150"/>
      <c r="N18" s="150"/>
      <c r="O18" s="6">
        <v>50000</v>
      </c>
      <c r="P18" s="6">
        <v>0</v>
      </c>
      <c r="Q18" s="6">
        <v>50000</v>
      </c>
      <c r="R18" s="6">
        <v>0</v>
      </c>
      <c r="S18" s="7" t="s">
        <v>924</v>
      </c>
    </row>
    <row r="19" spans="1:19" s="96" customFormat="1" ht="409.5">
      <c r="A19" s="33">
        <v>14</v>
      </c>
      <c r="B19" s="157" t="s">
        <v>925</v>
      </c>
      <c r="C19" s="157" t="s">
        <v>927</v>
      </c>
      <c r="D19" s="157" t="s">
        <v>933</v>
      </c>
      <c r="E19" s="157" t="s">
        <v>934</v>
      </c>
      <c r="F19" s="157" t="s">
        <v>935</v>
      </c>
      <c r="G19" s="55" t="s">
        <v>930</v>
      </c>
      <c r="H19" s="157" t="s">
        <v>936</v>
      </c>
      <c r="I19" s="157" t="s">
        <v>931</v>
      </c>
      <c r="J19" s="157" t="s">
        <v>937</v>
      </c>
      <c r="K19" s="58" t="s">
        <v>938</v>
      </c>
      <c r="L19" s="157" t="s">
        <v>932</v>
      </c>
      <c r="M19" s="157"/>
      <c r="N19" s="150"/>
      <c r="O19" s="6">
        <v>180000</v>
      </c>
      <c r="P19" s="6">
        <v>0</v>
      </c>
      <c r="Q19" s="6">
        <v>180000</v>
      </c>
      <c r="R19" s="6">
        <v>0</v>
      </c>
      <c r="S19" s="54" t="s">
        <v>924</v>
      </c>
    </row>
    <row r="20" spans="1:19" s="96" customFormat="1" ht="409.5">
      <c r="A20" s="16">
        <v>15</v>
      </c>
      <c r="B20" s="150" t="s">
        <v>925</v>
      </c>
      <c r="C20" s="150" t="s">
        <v>927</v>
      </c>
      <c r="D20" s="150" t="s">
        <v>577</v>
      </c>
      <c r="E20" s="150" t="s">
        <v>926</v>
      </c>
      <c r="F20" s="150" t="s">
        <v>820</v>
      </c>
      <c r="G20" s="147" t="s">
        <v>939</v>
      </c>
      <c r="H20" s="150" t="s">
        <v>941</v>
      </c>
      <c r="I20" s="150" t="s">
        <v>940</v>
      </c>
      <c r="J20" s="150" t="s">
        <v>224</v>
      </c>
      <c r="K20" s="5" t="s">
        <v>942</v>
      </c>
      <c r="L20" s="150" t="s">
        <v>923</v>
      </c>
      <c r="M20" s="150"/>
      <c r="N20" s="150"/>
      <c r="O20" s="6">
        <v>70000</v>
      </c>
      <c r="P20" s="6">
        <v>0</v>
      </c>
      <c r="Q20" s="6">
        <v>70000</v>
      </c>
      <c r="R20" s="6">
        <v>0</v>
      </c>
      <c r="S20" s="7" t="s">
        <v>924</v>
      </c>
    </row>
    <row r="21" spans="1:19" s="96" customFormat="1" ht="288" customHeight="1">
      <c r="A21" s="176">
        <v>16</v>
      </c>
      <c r="B21" s="150" t="s">
        <v>947</v>
      </c>
      <c r="C21" s="150" t="s">
        <v>950</v>
      </c>
      <c r="D21" s="150" t="s">
        <v>948</v>
      </c>
      <c r="E21" s="150" t="s">
        <v>949</v>
      </c>
      <c r="F21" s="150" t="s">
        <v>820</v>
      </c>
      <c r="G21" s="147" t="s">
        <v>943</v>
      </c>
      <c r="H21" s="150" t="s">
        <v>951</v>
      </c>
      <c r="I21" s="150" t="s">
        <v>946</v>
      </c>
      <c r="J21" s="150" t="s">
        <v>953</v>
      </c>
      <c r="K21" s="5" t="s">
        <v>954</v>
      </c>
      <c r="L21" s="150" t="s">
        <v>945</v>
      </c>
      <c r="M21" s="150" t="s">
        <v>210</v>
      </c>
      <c r="N21" s="150" t="s">
        <v>87</v>
      </c>
      <c r="O21" s="6">
        <v>10000</v>
      </c>
      <c r="P21" s="6">
        <v>65000</v>
      </c>
      <c r="Q21" s="6">
        <v>10000</v>
      </c>
      <c r="R21" s="6">
        <v>65000</v>
      </c>
      <c r="S21" s="7" t="s">
        <v>944</v>
      </c>
    </row>
    <row r="22" spans="1:19" ht="24.75" customHeight="1">
      <c r="A22" s="178"/>
      <c r="B22" s="178"/>
      <c r="C22" s="178"/>
      <c r="D22" s="178"/>
      <c r="E22" s="178"/>
      <c r="F22" s="178"/>
      <c r="G22" s="178"/>
      <c r="H22" s="197" t="s">
        <v>952</v>
      </c>
      <c r="I22" s="178"/>
      <c r="J22" s="178"/>
      <c r="K22" s="181"/>
      <c r="L22" s="178"/>
      <c r="M22" s="181"/>
      <c r="N22" s="181"/>
      <c r="O22" s="181"/>
      <c r="P22" s="181"/>
      <c r="Q22" s="178"/>
      <c r="R22" s="178"/>
      <c r="S22" s="178"/>
    </row>
    <row r="23" spans="1:19" ht="18.75" customHeight="1">
      <c r="A23" s="178"/>
      <c r="B23" s="178"/>
      <c r="C23" s="178"/>
      <c r="D23" s="178"/>
      <c r="E23" s="178"/>
      <c r="F23" s="178"/>
      <c r="G23" s="200"/>
      <c r="H23" s="178"/>
      <c r="I23" s="178"/>
      <c r="J23" s="178"/>
      <c r="K23" s="181"/>
      <c r="L23" s="178"/>
      <c r="M23" s="181"/>
      <c r="N23" s="181"/>
      <c r="O23" s="181"/>
      <c r="P23" s="181"/>
      <c r="Q23" s="142"/>
      <c r="R23" s="143" t="s">
        <v>391</v>
      </c>
      <c r="S23" s="143" t="s">
        <v>883</v>
      </c>
    </row>
    <row r="24" spans="1:19" ht="22.5" customHeight="1">
      <c r="A24" s="178"/>
      <c r="B24" s="178"/>
      <c r="C24" s="178"/>
      <c r="D24" s="178"/>
      <c r="E24" s="178"/>
      <c r="F24" s="178"/>
      <c r="G24" s="178"/>
      <c r="H24" s="178"/>
      <c r="I24" s="178"/>
      <c r="J24" s="178"/>
      <c r="K24" s="181"/>
      <c r="L24" s="178"/>
      <c r="M24" s="181"/>
      <c r="N24" s="181"/>
      <c r="O24" s="181"/>
      <c r="P24" s="181"/>
      <c r="Q24" s="142" t="s">
        <v>38</v>
      </c>
      <c r="R24" s="144">
        <v>16</v>
      </c>
      <c r="S24" s="145">
        <f>Q6+R6+Q7+R7+Q8+R8+Q9+R9+Q10+R10+Q11+R11+Q12+R12+Q13+R13+Q14+R14+Q15+R15+Q16+R16+Q17+R17+Q18+R18+Q19+R19+Q20+R20+Q21+R21</f>
        <v>4086664</v>
      </c>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4"/>
  <sheetViews>
    <sheetView zoomScale="70" zoomScaleNormal="70" workbookViewId="0">
      <pane ySplit="3" topLeftCell="A4" activePane="bottomLeft" state="frozen"/>
      <selection activeCell="A3" sqref="A3"/>
      <selection pane="bottomLeft" activeCell="C26" sqref="C26"/>
    </sheetView>
  </sheetViews>
  <sheetFormatPr defaultRowHeight="15"/>
  <cols>
    <col min="1" max="1" width="3.42578125" bestFit="1" customWidth="1"/>
    <col min="2" max="2" width="13.85546875" bestFit="1" customWidth="1"/>
    <col min="3" max="3" width="62.5703125" bestFit="1" customWidth="1"/>
    <col min="4" max="4" width="18.140625" bestFit="1" customWidth="1"/>
    <col min="5" max="5" width="47" bestFit="1" customWidth="1"/>
    <col min="6" max="6" width="15.5703125" bestFit="1" customWidth="1"/>
    <col min="7" max="7" width="13.28515625" customWidth="1"/>
    <col min="8" max="8" width="19.28515625" bestFit="1" customWidth="1"/>
    <col min="9" max="9" width="24.85546875" customWidth="1"/>
    <col min="10" max="10" width="14.28515625" customWidth="1"/>
    <col min="12" max="12" width="22.7109375" customWidth="1"/>
    <col min="14" max="14" width="8" customWidth="1"/>
    <col min="18" max="18" width="14.28515625" bestFit="1" customWidth="1"/>
    <col min="19" max="19" width="11.5703125" customWidth="1"/>
  </cols>
  <sheetData>
    <row r="1" spans="1:20" ht="15.75">
      <c r="A1" s="229" t="s">
        <v>995</v>
      </c>
      <c r="B1" s="229"/>
      <c r="C1" s="229"/>
      <c r="D1" s="229"/>
      <c r="E1" s="229"/>
      <c r="F1" s="229"/>
      <c r="G1" s="229"/>
      <c r="H1" s="229"/>
      <c r="I1" s="229"/>
      <c r="J1" s="229"/>
      <c r="K1" s="228"/>
      <c r="L1" s="228"/>
      <c r="M1" s="228"/>
      <c r="N1" s="228"/>
      <c r="O1" s="228"/>
      <c r="P1" s="228"/>
      <c r="Q1" s="228"/>
      <c r="R1" s="228"/>
      <c r="S1" s="228"/>
      <c r="T1" s="228"/>
    </row>
    <row r="2" spans="1:20">
      <c r="K2" s="14"/>
      <c r="M2" s="14"/>
      <c r="N2" s="14"/>
      <c r="O2" s="14"/>
      <c r="P2" s="14"/>
    </row>
    <row r="3" spans="1:20" ht="42.75"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ht="24">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8" customFormat="1" ht="409.5" customHeight="1">
      <c r="A6" s="16">
        <v>1</v>
      </c>
      <c r="B6" s="150" t="s">
        <v>608</v>
      </c>
      <c r="C6" s="97" t="s">
        <v>905</v>
      </c>
      <c r="D6" s="150" t="s">
        <v>65</v>
      </c>
      <c r="E6" s="150" t="s">
        <v>637</v>
      </c>
      <c r="F6" s="150" t="s">
        <v>561</v>
      </c>
      <c r="G6" s="149" t="s">
        <v>604</v>
      </c>
      <c r="H6" s="150" t="s">
        <v>610</v>
      </c>
      <c r="I6" s="150" t="s">
        <v>605</v>
      </c>
      <c r="J6" s="150" t="s">
        <v>611</v>
      </c>
      <c r="K6" s="5" t="s">
        <v>612</v>
      </c>
      <c r="L6" s="150" t="s">
        <v>647</v>
      </c>
      <c r="M6" s="150" t="s">
        <v>210</v>
      </c>
      <c r="N6" s="150" t="s">
        <v>210</v>
      </c>
      <c r="O6" s="6">
        <v>700000</v>
      </c>
      <c r="P6" s="6">
        <v>400000</v>
      </c>
      <c r="Q6" s="6">
        <v>700000</v>
      </c>
      <c r="R6" s="6">
        <v>400000</v>
      </c>
      <c r="S6" s="7" t="s">
        <v>607</v>
      </c>
    </row>
    <row r="7" spans="1:20" s="8" customFormat="1" ht="408.75" customHeight="1">
      <c r="A7" s="16">
        <v>2</v>
      </c>
      <c r="B7" s="150" t="s">
        <v>608</v>
      </c>
      <c r="C7" s="7" t="s">
        <v>614</v>
      </c>
      <c r="D7" s="150" t="s">
        <v>65</v>
      </c>
      <c r="E7" s="150" t="s">
        <v>906</v>
      </c>
      <c r="F7" s="150" t="s">
        <v>561</v>
      </c>
      <c r="G7" s="149" t="s">
        <v>604</v>
      </c>
      <c r="H7" s="150" t="s">
        <v>615</v>
      </c>
      <c r="I7" s="150" t="s">
        <v>613</v>
      </c>
      <c r="J7" s="150" t="s">
        <v>616</v>
      </c>
      <c r="K7" s="5" t="s">
        <v>958</v>
      </c>
      <c r="L7" s="150" t="s">
        <v>606</v>
      </c>
      <c r="M7" s="150" t="s">
        <v>210</v>
      </c>
      <c r="N7" s="150" t="s">
        <v>210</v>
      </c>
      <c r="O7" s="6">
        <v>123000</v>
      </c>
      <c r="P7" s="6">
        <v>123000</v>
      </c>
      <c r="Q7" s="6">
        <v>100000</v>
      </c>
      <c r="R7" s="6">
        <v>100000</v>
      </c>
      <c r="S7" s="7" t="s">
        <v>607</v>
      </c>
    </row>
    <row r="8" spans="1:20" s="8" customFormat="1" ht="196.5" customHeight="1">
      <c r="A8" s="16">
        <v>3</v>
      </c>
      <c r="B8" s="150" t="s">
        <v>608</v>
      </c>
      <c r="C8" s="7" t="s">
        <v>614</v>
      </c>
      <c r="D8" s="150" t="s">
        <v>65</v>
      </c>
      <c r="E8" s="150" t="s">
        <v>907</v>
      </c>
      <c r="F8" s="150" t="s">
        <v>561</v>
      </c>
      <c r="G8" s="149" t="s">
        <v>617</v>
      </c>
      <c r="H8" s="150" t="s">
        <v>619</v>
      </c>
      <c r="I8" s="150" t="s">
        <v>618</v>
      </c>
      <c r="J8" s="150" t="s">
        <v>620</v>
      </c>
      <c r="K8" s="5" t="s">
        <v>621</v>
      </c>
      <c r="L8" s="150" t="s">
        <v>606</v>
      </c>
      <c r="M8" s="150" t="s">
        <v>210</v>
      </c>
      <c r="N8" s="150" t="s">
        <v>210</v>
      </c>
      <c r="O8" s="6">
        <v>85500</v>
      </c>
      <c r="P8" s="6">
        <v>85500</v>
      </c>
      <c r="Q8" s="6">
        <v>85500</v>
      </c>
      <c r="R8" s="6">
        <v>85500</v>
      </c>
      <c r="S8" s="7" t="s">
        <v>607</v>
      </c>
    </row>
    <row r="9" spans="1:20" s="8" customFormat="1" ht="408.75" customHeight="1">
      <c r="A9" s="16">
        <v>4</v>
      </c>
      <c r="B9" s="150" t="s">
        <v>608</v>
      </c>
      <c r="C9" s="7" t="s">
        <v>614</v>
      </c>
      <c r="D9" s="150" t="s">
        <v>65</v>
      </c>
      <c r="E9" s="150" t="s">
        <v>609</v>
      </c>
      <c r="F9" s="150" t="s">
        <v>561</v>
      </c>
      <c r="G9" s="149" t="s">
        <v>908</v>
      </c>
      <c r="H9" s="150" t="s">
        <v>623</v>
      </c>
      <c r="I9" s="150" t="s">
        <v>622</v>
      </c>
      <c r="J9" s="150" t="s">
        <v>624</v>
      </c>
      <c r="K9" s="5" t="s">
        <v>959</v>
      </c>
      <c r="L9" s="150" t="s">
        <v>606</v>
      </c>
      <c r="M9" s="150" t="s">
        <v>210</v>
      </c>
      <c r="N9" s="150" t="s">
        <v>210</v>
      </c>
      <c r="O9" s="6">
        <v>143295</v>
      </c>
      <c r="P9" s="6">
        <v>143295</v>
      </c>
      <c r="Q9" s="6">
        <v>116500</v>
      </c>
      <c r="R9" s="6">
        <v>116500</v>
      </c>
      <c r="S9" s="7" t="s">
        <v>607</v>
      </c>
    </row>
    <row r="10" spans="1:20" s="8" customFormat="1" ht="409.5" customHeight="1">
      <c r="A10" s="16">
        <v>5</v>
      </c>
      <c r="B10" s="150" t="s">
        <v>608</v>
      </c>
      <c r="C10" s="7" t="s">
        <v>614</v>
      </c>
      <c r="D10" s="150" t="s">
        <v>65</v>
      </c>
      <c r="E10" s="150" t="s">
        <v>609</v>
      </c>
      <c r="F10" s="150" t="s">
        <v>561</v>
      </c>
      <c r="G10" s="149" t="s">
        <v>625</v>
      </c>
      <c r="H10" s="150" t="s">
        <v>627</v>
      </c>
      <c r="I10" s="150" t="s">
        <v>626</v>
      </c>
      <c r="J10" s="150" t="s">
        <v>628</v>
      </c>
      <c r="K10" s="5" t="s">
        <v>629</v>
      </c>
      <c r="L10" s="150" t="s">
        <v>606</v>
      </c>
      <c r="M10" s="150" t="s">
        <v>210</v>
      </c>
      <c r="N10" s="150" t="s">
        <v>210</v>
      </c>
      <c r="O10" s="6">
        <v>121770</v>
      </c>
      <c r="P10" s="6">
        <v>120540</v>
      </c>
      <c r="Q10" s="6">
        <v>99000</v>
      </c>
      <c r="R10" s="6">
        <v>98000</v>
      </c>
      <c r="S10" s="7" t="s">
        <v>607</v>
      </c>
    </row>
    <row r="11" spans="1:20" s="8" customFormat="1" ht="325.5" customHeight="1">
      <c r="A11" s="16">
        <v>6</v>
      </c>
      <c r="B11" s="150" t="s">
        <v>608</v>
      </c>
      <c r="C11" s="7" t="s">
        <v>632</v>
      </c>
      <c r="D11" s="150" t="s">
        <v>65</v>
      </c>
      <c r="E11" s="150" t="s">
        <v>609</v>
      </c>
      <c r="F11" s="150" t="s">
        <v>561</v>
      </c>
      <c r="G11" s="149" t="s">
        <v>630</v>
      </c>
      <c r="H11" s="150" t="s">
        <v>633</v>
      </c>
      <c r="I11" s="150" t="s">
        <v>631</v>
      </c>
      <c r="J11" s="150" t="s">
        <v>634</v>
      </c>
      <c r="K11" s="5" t="s">
        <v>635</v>
      </c>
      <c r="L11" s="150" t="s">
        <v>606</v>
      </c>
      <c r="M11" s="150" t="s">
        <v>210</v>
      </c>
      <c r="N11" s="150"/>
      <c r="O11" s="6">
        <v>121770</v>
      </c>
      <c r="P11" s="6">
        <v>0</v>
      </c>
      <c r="Q11" s="6">
        <v>99000</v>
      </c>
      <c r="R11" s="6">
        <v>0</v>
      </c>
      <c r="S11" s="7" t="s">
        <v>607</v>
      </c>
    </row>
    <row r="13" spans="1:20" ht="15.75">
      <c r="P13" s="10"/>
      <c r="Q13" s="11" t="s">
        <v>36</v>
      </c>
      <c r="R13" s="11" t="s">
        <v>37</v>
      </c>
    </row>
    <row r="14" spans="1:20">
      <c r="P14" s="15" t="s">
        <v>38</v>
      </c>
      <c r="Q14" s="12">
        <v>6</v>
      </c>
      <c r="R14" s="13">
        <f>Q6+R6+Q7+R7+Q8+R8+Q9+R9+Q10+R10+Q11+R11</f>
        <v>2000000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3"/>
  <sheetViews>
    <sheetView topLeftCell="A13" zoomScale="60" zoomScaleNormal="60" workbookViewId="0">
      <selection activeCell="F25" sqref="F25"/>
    </sheetView>
  </sheetViews>
  <sheetFormatPr defaultColWidth="8.85546875" defaultRowHeight="12"/>
  <cols>
    <col min="1" max="1" width="7.28515625" style="103" customWidth="1"/>
    <col min="2" max="2" width="19.7109375" style="103" customWidth="1"/>
    <col min="3" max="3" width="37.85546875" style="103" customWidth="1"/>
    <col min="4" max="4" width="20.7109375" style="103" customWidth="1"/>
    <col min="5" max="5" width="32.140625" style="103" customWidth="1"/>
    <col min="6" max="6" width="22.140625" style="103" customWidth="1"/>
    <col min="7" max="7" width="17" style="103" customWidth="1"/>
    <col min="8" max="8" width="49.85546875" style="103" customWidth="1"/>
    <col min="9" max="9" width="23.5703125" style="103" customWidth="1"/>
    <col min="10" max="10" width="23.28515625" style="103" customWidth="1"/>
    <col min="11" max="11" width="22" style="104" customWidth="1"/>
    <col min="12" max="12" width="26.7109375" style="103" customWidth="1"/>
    <col min="13" max="13" width="16.7109375" style="104" customWidth="1"/>
    <col min="14" max="14" width="15.5703125" style="104" customWidth="1"/>
    <col min="15" max="15" width="13.28515625" style="104" customWidth="1"/>
    <col min="16" max="16" width="17" style="104" customWidth="1"/>
    <col min="17" max="17" width="17.140625" style="103" customWidth="1"/>
    <col min="18" max="18" width="18" style="103" customWidth="1"/>
    <col min="19" max="19" width="15.5703125" style="103" customWidth="1"/>
    <col min="20" max="16384" width="8.85546875" style="103"/>
  </cols>
  <sheetData>
    <row r="1" spans="1:20">
      <c r="A1" s="209" t="s">
        <v>978</v>
      </c>
      <c r="B1" s="209"/>
      <c r="C1" s="209"/>
      <c r="D1" s="209"/>
      <c r="E1" s="209"/>
      <c r="F1" s="209"/>
      <c r="G1" s="209"/>
      <c r="H1" s="209"/>
      <c r="I1" s="209"/>
      <c r="J1" s="209"/>
      <c r="K1" s="210"/>
      <c r="L1" s="210"/>
      <c r="M1" s="210"/>
      <c r="N1" s="210"/>
      <c r="O1" s="210"/>
      <c r="P1" s="210"/>
      <c r="Q1" s="210"/>
      <c r="R1" s="210"/>
      <c r="S1" s="210"/>
      <c r="T1" s="210"/>
    </row>
    <row r="2" spans="1:20">
      <c r="A2" s="125"/>
      <c r="B2" s="74"/>
      <c r="C2" s="125"/>
      <c r="D2" s="74"/>
      <c r="E2" s="74"/>
      <c r="F2" s="74"/>
      <c r="G2" s="74"/>
      <c r="H2" s="74"/>
      <c r="I2" s="74"/>
      <c r="J2" s="74"/>
      <c r="K2" s="158"/>
      <c r="L2" s="74"/>
      <c r="M2" s="158"/>
      <c r="N2" s="158"/>
      <c r="O2" s="158"/>
      <c r="P2" s="158"/>
      <c r="Q2" s="74"/>
      <c r="R2" s="74"/>
      <c r="S2" s="74"/>
      <c r="T2" s="74"/>
    </row>
    <row r="3" spans="1:20" ht="42.75" customHeight="1">
      <c r="A3" s="211" t="s">
        <v>0</v>
      </c>
      <c r="B3" s="211" t="s">
        <v>1</v>
      </c>
      <c r="C3" s="211" t="s">
        <v>2</v>
      </c>
      <c r="D3" s="211" t="s">
        <v>3</v>
      </c>
      <c r="E3" s="211" t="s">
        <v>4</v>
      </c>
      <c r="F3" s="211" t="s">
        <v>5</v>
      </c>
      <c r="G3" s="211" t="s">
        <v>6</v>
      </c>
      <c r="H3" s="211" t="s">
        <v>7</v>
      </c>
      <c r="I3" s="211" t="s">
        <v>8</v>
      </c>
      <c r="J3" s="204" t="s">
        <v>9</v>
      </c>
      <c r="K3" s="205"/>
      <c r="L3" s="211" t="s">
        <v>10</v>
      </c>
      <c r="M3" s="202" t="s">
        <v>11</v>
      </c>
      <c r="N3" s="203"/>
      <c r="O3" s="204" t="s">
        <v>12</v>
      </c>
      <c r="P3" s="205"/>
      <c r="Q3" s="206" t="s">
        <v>13</v>
      </c>
      <c r="R3" s="206"/>
      <c r="S3" s="207" t="s">
        <v>14</v>
      </c>
      <c r="T3" s="74"/>
    </row>
    <row r="4" spans="1:20">
      <c r="A4" s="212"/>
      <c r="B4" s="212"/>
      <c r="C4" s="212"/>
      <c r="D4" s="212"/>
      <c r="E4" s="212"/>
      <c r="F4" s="212"/>
      <c r="G4" s="212"/>
      <c r="H4" s="212"/>
      <c r="I4" s="212"/>
      <c r="J4" s="137" t="s">
        <v>15</v>
      </c>
      <c r="K4" s="159" t="s">
        <v>16</v>
      </c>
      <c r="L4" s="212"/>
      <c r="M4" s="137">
        <v>2020</v>
      </c>
      <c r="N4" s="137">
        <v>2021</v>
      </c>
      <c r="O4" s="137">
        <v>2020</v>
      </c>
      <c r="P4" s="137">
        <v>2021</v>
      </c>
      <c r="Q4" s="137">
        <v>2020</v>
      </c>
      <c r="R4" s="137">
        <v>2021</v>
      </c>
      <c r="S4" s="208"/>
      <c r="T4" s="74"/>
    </row>
    <row r="5" spans="1:20">
      <c r="A5" s="151" t="s">
        <v>17</v>
      </c>
      <c r="B5" s="137" t="s">
        <v>18</v>
      </c>
      <c r="C5" s="151" t="s">
        <v>19</v>
      </c>
      <c r="D5" s="151" t="s">
        <v>20</v>
      </c>
      <c r="E5" s="151" t="s">
        <v>21</v>
      </c>
      <c r="F5" s="151" t="s">
        <v>22</v>
      </c>
      <c r="G5" s="151" t="s">
        <v>23</v>
      </c>
      <c r="H5" s="151" t="s">
        <v>24</v>
      </c>
      <c r="I5" s="151" t="s">
        <v>25</v>
      </c>
      <c r="J5" s="151" t="s">
        <v>26</v>
      </c>
      <c r="K5" s="132" t="s">
        <v>27</v>
      </c>
      <c r="L5" s="151" t="s">
        <v>28</v>
      </c>
      <c r="M5" s="151" t="s">
        <v>29</v>
      </c>
      <c r="N5" s="151" t="s">
        <v>30</v>
      </c>
      <c r="O5" s="151" t="s">
        <v>31</v>
      </c>
      <c r="P5" s="151" t="s">
        <v>32</v>
      </c>
      <c r="Q5" s="151" t="s">
        <v>33</v>
      </c>
      <c r="R5" s="151" t="s">
        <v>34</v>
      </c>
      <c r="S5" s="152" t="s">
        <v>35</v>
      </c>
      <c r="T5" s="74"/>
    </row>
    <row r="6" spans="1:20" s="105" customFormat="1" ht="372">
      <c r="A6" s="35">
        <v>1</v>
      </c>
      <c r="B6" s="35" t="s">
        <v>63</v>
      </c>
      <c r="C6" s="35" t="s">
        <v>652</v>
      </c>
      <c r="D6" s="35" t="s">
        <v>269</v>
      </c>
      <c r="E6" s="35" t="s">
        <v>648</v>
      </c>
      <c r="F6" s="35" t="s">
        <v>271</v>
      </c>
      <c r="G6" s="35" t="s">
        <v>272</v>
      </c>
      <c r="H6" s="35" t="s">
        <v>273</v>
      </c>
      <c r="I6" s="35" t="s">
        <v>274</v>
      </c>
      <c r="J6" s="34" t="s">
        <v>275</v>
      </c>
      <c r="K6" s="60" t="s">
        <v>276</v>
      </c>
      <c r="L6" s="35" t="s">
        <v>277</v>
      </c>
      <c r="M6" s="35" t="s">
        <v>171</v>
      </c>
      <c r="N6" s="35"/>
      <c r="O6" s="36">
        <v>29100</v>
      </c>
      <c r="P6" s="36">
        <v>0</v>
      </c>
      <c r="Q6" s="36">
        <v>29100</v>
      </c>
      <c r="R6" s="36">
        <v>0</v>
      </c>
      <c r="S6" s="35" t="s">
        <v>42</v>
      </c>
      <c r="T6" s="113"/>
    </row>
    <row r="7" spans="1:20" s="105" customFormat="1" ht="288">
      <c r="A7" s="34">
        <v>2</v>
      </c>
      <c r="B7" s="34" t="s">
        <v>63</v>
      </c>
      <c r="C7" s="34" t="s">
        <v>653</v>
      </c>
      <c r="D7" s="35" t="s">
        <v>269</v>
      </c>
      <c r="E7" s="34" t="s">
        <v>649</v>
      </c>
      <c r="F7" s="34" t="s">
        <v>237</v>
      </c>
      <c r="G7" s="34" t="s">
        <v>278</v>
      </c>
      <c r="H7" s="34" t="s">
        <v>279</v>
      </c>
      <c r="I7" s="34" t="s">
        <v>280</v>
      </c>
      <c r="J7" s="34" t="s">
        <v>281</v>
      </c>
      <c r="K7" s="60" t="s">
        <v>282</v>
      </c>
      <c r="L7" s="34" t="s">
        <v>283</v>
      </c>
      <c r="M7" s="34" t="s">
        <v>171</v>
      </c>
      <c r="N7" s="34"/>
      <c r="O7" s="160">
        <v>11925</v>
      </c>
      <c r="P7" s="160"/>
      <c r="Q7" s="160">
        <v>11925</v>
      </c>
      <c r="R7" s="160"/>
      <c r="S7" s="35" t="s">
        <v>42</v>
      </c>
      <c r="T7" s="113"/>
    </row>
    <row r="8" spans="1:20" s="105" customFormat="1" ht="372">
      <c r="A8" s="35">
        <v>3</v>
      </c>
      <c r="B8" s="34" t="s">
        <v>63</v>
      </c>
      <c r="C8" s="35" t="s">
        <v>652</v>
      </c>
      <c r="D8" s="35" t="s">
        <v>284</v>
      </c>
      <c r="E8" s="35" t="s">
        <v>285</v>
      </c>
      <c r="F8" s="34" t="s">
        <v>66</v>
      </c>
      <c r="G8" s="161" t="s">
        <v>740</v>
      </c>
      <c r="H8" s="34" t="s">
        <v>286</v>
      </c>
      <c r="I8" s="34" t="s">
        <v>287</v>
      </c>
      <c r="J8" s="34" t="s">
        <v>288</v>
      </c>
      <c r="K8" s="34" t="s">
        <v>289</v>
      </c>
      <c r="L8" s="34" t="s">
        <v>290</v>
      </c>
      <c r="M8" s="34" t="s">
        <v>210</v>
      </c>
      <c r="N8" s="34"/>
      <c r="O8" s="162">
        <v>50000</v>
      </c>
      <c r="P8" s="162">
        <v>0</v>
      </c>
      <c r="Q8" s="162">
        <v>50000</v>
      </c>
      <c r="R8" s="163">
        <v>0</v>
      </c>
      <c r="S8" s="35" t="s">
        <v>42</v>
      </c>
      <c r="T8" s="113"/>
    </row>
    <row r="9" spans="1:20" s="105" customFormat="1" ht="396">
      <c r="A9" s="35">
        <v>4</v>
      </c>
      <c r="B9" s="34" t="s">
        <v>63</v>
      </c>
      <c r="C9" s="34" t="s">
        <v>654</v>
      </c>
      <c r="D9" s="35" t="s">
        <v>284</v>
      </c>
      <c r="E9" s="35" t="s">
        <v>270</v>
      </c>
      <c r="F9" s="35" t="s">
        <v>66</v>
      </c>
      <c r="G9" s="35" t="s">
        <v>291</v>
      </c>
      <c r="H9" s="35" t="s">
        <v>292</v>
      </c>
      <c r="I9" s="35" t="s">
        <v>293</v>
      </c>
      <c r="J9" s="34" t="s">
        <v>294</v>
      </c>
      <c r="K9" s="60" t="s">
        <v>741</v>
      </c>
      <c r="L9" s="35" t="s">
        <v>295</v>
      </c>
      <c r="M9" s="35" t="s">
        <v>87</v>
      </c>
      <c r="N9" s="35"/>
      <c r="O9" s="36">
        <v>650</v>
      </c>
      <c r="P9" s="36">
        <v>0</v>
      </c>
      <c r="Q9" s="36">
        <v>0</v>
      </c>
      <c r="R9" s="164">
        <v>0</v>
      </c>
      <c r="S9" s="35" t="s">
        <v>42</v>
      </c>
      <c r="T9" s="113"/>
    </row>
    <row r="10" spans="1:20" s="105" customFormat="1" ht="348">
      <c r="A10" s="34">
        <v>5</v>
      </c>
      <c r="B10" s="34" t="s">
        <v>63</v>
      </c>
      <c r="C10" s="34" t="s">
        <v>655</v>
      </c>
      <c r="D10" s="35" t="s">
        <v>284</v>
      </c>
      <c r="E10" s="34" t="s">
        <v>650</v>
      </c>
      <c r="F10" s="34" t="s">
        <v>66</v>
      </c>
      <c r="G10" s="34" t="s">
        <v>296</v>
      </c>
      <c r="H10" s="34" t="s">
        <v>297</v>
      </c>
      <c r="I10" s="34" t="s">
        <v>298</v>
      </c>
      <c r="J10" s="34" t="s">
        <v>299</v>
      </c>
      <c r="K10" s="60" t="s">
        <v>300</v>
      </c>
      <c r="L10" s="34" t="s">
        <v>301</v>
      </c>
      <c r="M10" s="34" t="s">
        <v>87</v>
      </c>
      <c r="N10" s="34"/>
      <c r="O10" s="160">
        <v>8500</v>
      </c>
      <c r="P10" s="160">
        <v>0</v>
      </c>
      <c r="Q10" s="160">
        <v>0</v>
      </c>
      <c r="R10" s="160">
        <v>0</v>
      </c>
      <c r="S10" s="35" t="s">
        <v>42</v>
      </c>
      <c r="T10" s="113"/>
    </row>
    <row r="11" spans="1:20" s="106" customFormat="1" ht="372">
      <c r="A11" s="157">
        <v>6</v>
      </c>
      <c r="B11" s="157" t="s">
        <v>63</v>
      </c>
      <c r="C11" s="34" t="s">
        <v>652</v>
      </c>
      <c r="D11" s="157" t="s">
        <v>302</v>
      </c>
      <c r="E11" s="157" t="s">
        <v>651</v>
      </c>
      <c r="F11" s="34" t="s">
        <v>66</v>
      </c>
      <c r="G11" s="157" t="s">
        <v>303</v>
      </c>
      <c r="H11" s="165" t="s">
        <v>304</v>
      </c>
      <c r="I11" s="157" t="s">
        <v>305</v>
      </c>
      <c r="J11" s="34" t="s">
        <v>288</v>
      </c>
      <c r="K11" s="157" t="s">
        <v>306</v>
      </c>
      <c r="L11" s="157" t="s">
        <v>290</v>
      </c>
      <c r="M11" s="157" t="s">
        <v>210</v>
      </c>
      <c r="N11" s="166"/>
      <c r="O11" s="167">
        <v>54375</v>
      </c>
      <c r="P11" s="167">
        <v>0</v>
      </c>
      <c r="Q11" s="167">
        <v>54375</v>
      </c>
      <c r="R11" s="167">
        <v>0</v>
      </c>
      <c r="S11" s="35" t="s">
        <v>42</v>
      </c>
      <c r="T11" s="168"/>
    </row>
    <row r="12" spans="1:20" s="105" customFormat="1" ht="348">
      <c r="A12" s="157">
        <v>7</v>
      </c>
      <c r="B12" s="157" t="s">
        <v>63</v>
      </c>
      <c r="C12" s="34" t="s">
        <v>656</v>
      </c>
      <c r="D12" s="157" t="s">
        <v>302</v>
      </c>
      <c r="E12" s="157" t="s">
        <v>651</v>
      </c>
      <c r="F12" s="34" t="s">
        <v>66</v>
      </c>
      <c r="G12" s="157" t="s">
        <v>307</v>
      </c>
      <c r="H12" s="165" t="s">
        <v>308</v>
      </c>
      <c r="I12" s="157" t="s">
        <v>309</v>
      </c>
      <c r="J12" s="34" t="s">
        <v>310</v>
      </c>
      <c r="K12" s="157">
        <v>4</v>
      </c>
      <c r="L12" s="157" t="s">
        <v>290</v>
      </c>
      <c r="M12" s="157" t="s">
        <v>210</v>
      </c>
      <c r="N12" s="166"/>
      <c r="O12" s="167">
        <v>23400</v>
      </c>
      <c r="P12" s="167">
        <v>0</v>
      </c>
      <c r="Q12" s="167">
        <v>23400</v>
      </c>
      <c r="R12" s="167">
        <v>0</v>
      </c>
      <c r="S12" s="35" t="s">
        <v>42</v>
      </c>
      <c r="T12" s="113"/>
    </row>
    <row r="13" spans="1:20" s="105" customFormat="1" ht="372">
      <c r="A13" s="157">
        <v>8</v>
      </c>
      <c r="B13" s="157" t="s">
        <v>63</v>
      </c>
      <c r="C13" s="34" t="s">
        <v>657</v>
      </c>
      <c r="D13" s="157" t="s">
        <v>65</v>
      </c>
      <c r="E13" s="157" t="s">
        <v>651</v>
      </c>
      <c r="F13" s="34" t="s">
        <v>66</v>
      </c>
      <c r="G13" s="157" t="s">
        <v>311</v>
      </c>
      <c r="H13" s="165" t="s">
        <v>312</v>
      </c>
      <c r="I13" s="157" t="s">
        <v>313</v>
      </c>
      <c r="J13" s="34" t="s">
        <v>314</v>
      </c>
      <c r="K13" s="157" t="s">
        <v>315</v>
      </c>
      <c r="L13" s="157" t="s">
        <v>316</v>
      </c>
      <c r="M13" s="157" t="s">
        <v>171</v>
      </c>
      <c r="N13" s="166"/>
      <c r="O13" s="167">
        <v>11200</v>
      </c>
      <c r="P13" s="167">
        <v>0</v>
      </c>
      <c r="Q13" s="167">
        <v>11200</v>
      </c>
      <c r="R13" s="167">
        <v>0</v>
      </c>
      <c r="S13" s="34" t="s">
        <v>42</v>
      </c>
      <c r="T13" s="113"/>
    </row>
    <row r="14" spans="1:20" s="105" customFormat="1">
      <c r="A14" s="107"/>
      <c r="B14" s="107"/>
      <c r="C14" s="107"/>
      <c r="D14" s="107"/>
      <c r="E14" s="107"/>
      <c r="F14" s="107"/>
      <c r="G14" s="107"/>
      <c r="H14" s="107"/>
      <c r="I14" s="107"/>
      <c r="J14" s="107"/>
      <c r="K14" s="107"/>
      <c r="L14" s="107"/>
      <c r="M14" s="107"/>
      <c r="N14" s="107"/>
      <c r="O14" s="107"/>
      <c r="P14" s="107"/>
      <c r="Q14" s="107"/>
      <c r="R14" s="107"/>
      <c r="S14" s="107"/>
    </row>
    <row r="15" spans="1:20" s="105" customFormat="1">
      <c r="A15" s="107"/>
      <c r="B15" s="107"/>
      <c r="C15" s="107"/>
      <c r="D15" s="107"/>
      <c r="E15" s="107"/>
      <c r="F15" s="107"/>
      <c r="G15" s="107"/>
      <c r="H15" s="107"/>
      <c r="I15" s="107"/>
      <c r="J15" s="107"/>
      <c r="K15" s="107"/>
      <c r="L15" s="107"/>
      <c r="M15" s="107"/>
      <c r="N15" s="107"/>
      <c r="O15" s="107"/>
      <c r="P15" s="107"/>
      <c r="Q15" s="107"/>
      <c r="R15" s="107"/>
      <c r="S15" s="107"/>
    </row>
    <row r="16" spans="1:20">
      <c r="E16" s="108"/>
      <c r="K16" s="103"/>
      <c r="M16" s="103"/>
      <c r="N16" s="103"/>
      <c r="O16" s="103"/>
      <c r="P16" s="109"/>
      <c r="Q16" s="112" t="s">
        <v>36</v>
      </c>
      <c r="R16" s="112" t="s">
        <v>37</v>
      </c>
    </row>
    <row r="17" spans="5:18">
      <c r="E17" s="108"/>
      <c r="K17" s="103"/>
      <c r="M17" s="103"/>
      <c r="N17" s="103"/>
      <c r="O17" s="103"/>
      <c r="P17" s="109" t="s">
        <v>38</v>
      </c>
      <c r="Q17" s="110">
        <v>8</v>
      </c>
      <c r="R17" s="111">
        <f>Q6+Q7+Q8+Q9+Q10+Q11+Q12+Q13</f>
        <v>180000</v>
      </c>
    </row>
    <row r="18" spans="5:18">
      <c r="K18" s="103"/>
      <c r="M18" s="103"/>
      <c r="N18" s="103"/>
      <c r="O18" s="103"/>
      <c r="P18" s="103"/>
    </row>
    <row r="19" spans="5:18">
      <c r="K19" s="103"/>
      <c r="M19" s="103"/>
      <c r="N19" s="103"/>
      <c r="O19" s="103"/>
      <c r="P19" s="103"/>
    </row>
    <row r="20" spans="5:18">
      <c r="K20" s="103"/>
      <c r="M20" s="103"/>
      <c r="N20" s="103"/>
      <c r="O20" s="103"/>
      <c r="P20" s="103"/>
    </row>
    <row r="21" spans="5:18">
      <c r="E21" s="108"/>
      <c r="K21" s="103"/>
      <c r="M21" s="103"/>
      <c r="N21" s="103"/>
      <c r="O21" s="103"/>
      <c r="P21" s="103"/>
    </row>
    <row r="22" spans="5:18">
      <c r="K22" s="103"/>
      <c r="M22" s="103"/>
      <c r="N22" s="103"/>
      <c r="O22" s="103"/>
      <c r="P22" s="103"/>
    </row>
    <row r="23" spans="5:18">
      <c r="E23" s="108"/>
      <c r="K23" s="103"/>
      <c r="M23" s="103"/>
      <c r="N23" s="103"/>
      <c r="O23" s="103"/>
      <c r="P23" s="103"/>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9"/>
  <sheetViews>
    <sheetView zoomScale="90" zoomScaleNormal="90" workbookViewId="0">
      <selection activeCell="F12" sqref="F12"/>
    </sheetView>
  </sheetViews>
  <sheetFormatPr defaultRowHeight="15"/>
  <cols>
    <col min="1" max="1" width="9.140625" style="178"/>
    <col min="2" max="2" width="13.28515625" style="178" customWidth="1"/>
    <col min="3" max="3" width="21.28515625" style="178" customWidth="1"/>
    <col min="4" max="4" width="17.28515625" style="178" customWidth="1"/>
    <col min="5" max="5" width="32.42578125" style="178" customWidth="1"/>
    <col min="6" max="6" width="15.5703125" style="178" customWidth="1"/>
    <col min="7" max="7" width="15.85546875" style="178" customWidth="1"/>
    <col min="8" max="8" width="42.85546875" style="178" customWidth="1"/>
    <col min="9" max="9" width="26.5703125" style="178" customWidth="1"/>
    <col min="10" max="10" width="23.42578125" style="178" customWidth="1"/>
    <col min="11" max="11" width="9.140625" style="178"/>
    <col min="12" max="12" width="25.140625" style="178" customWidth="1"/>
    <col min="13" max="17" width="9.140625" style="178"/>
    <col min="18" max="18" width="13.7109375" style="178" customWidth="1"/>
    <col min="19" max="16384" width="9.140625" style="178"/>
  </cols>
  <sheetData>
    <row r="1" spans="1:20" ht="15.75">
      <c r="A1" s="226" t="s">
        <v>996</v>
      </c>
      <c r="B1" s="226"/>
      <c r="C1" s="226"/>
      <c r="D1" s="226"/>
      <c r="E1" s="226"/>
      <c r="F1" s="226"/>
      <c r="G1" s="226"/>
      <c r="H1" s="226"/>
      <c r="I1" s="226"/>
      <c r="J1" s="226"/>
      <c r="K1" s="228"/>
      <c r="L1" s="228"/>
      <c r="M1" s="228"/>
      <c r="N1" s="228"/>
      <c r="O1" s="228"/>
      <c r="P1" s="228"/>
      <c r="Q1" s="228"/>
      <c r="R1" s="228"/>
      <c r="S1" s="228"/>
      <c r="T1" s="228"/>
    </row>
    <row r="2" spans="1:20">
      <c r="K2" s="181"/>
      <c r="M2" s="181"/>
      <c r="N2" s="181"/>
      <c r="O2" s="181"/>
      <c r="P2" s="181"/>
    </row>
    <row r="3" spans="1:20" ht="42.75"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ht="24">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8" customFormat="1" ht="269.45" customHeight="1">
      <c r="A6" s="16">
        <v>1</v>
      </c>
      <c r="B6" s="150" t="s">
        <v>116</v>
      </c>
      <c r="C6" s="7" t="s">
        <v>639</v>
      </c>
      <c r="D6" s="150" t="s">
        <v>65</v>
      </c>
      <c r="E6" s="150" t="s">
        <v>637</v>
      </c>
      <c r="F6" s="150" t="s">
        <v>66</v>
      </c>
      <c r="G6" s="150" t="s">
        <v>638</v>
      </c>
      <c r="H6" s="150" t="s">
        <v>643</v>
      </c>
      <c r="I6" s="150" t="s">
        <v>644</v>
      </c>
      <c r="J6" s="150" t="s">
        <v>645</v>
      </c>
      <c r="K6" s="5" t="s">
        <v>642</v>
      </c>
      <c r="L6" s="150" t="s">
        <v>640</v>
      </c>
      <c r="M6" s="150" t="s">
        <v>171</v>
      </c>
      <c r="N6" s="150" t="s">
        <v>87</v>
      </c>
      <c r="O6" s="6">
        <v>215250</v>
      </c>
      <c r="P6" s="6">
        <v>153750</v>
      </c>
      <c r="Q6" s="6">
        <v>175000</v>
      </c>
      <c r="R6" s="6">
        <v>125000</v>
      </c>
      <c r="S6" s="7" t="s">
        <v>641</v>
      </c>
    </row>
    <row r="7" spans="1:20" s="8" customFormat="1">
      <c r="A7" s="18"/>
      <c r="B7" s="18"/>
      <c r="C7" s="18"/>
      <c r="D7" s="18"/>
      <c r="E7" s="18"/>
      <c r="F7" s="18"/>
      <c r="G7" s="18"/>
      <c r="H7" s="18"/>
      <c r="I7" s="18"/>
      <c r="J7" s="18"/>
      <c r="K7" s="18"/>
      <c r="L7" s="18"/>
      <c r="M7" s="18"/>
      <c r="N7" s="18"/>
      <c r="O7" s="18"/>
      <c r="P7" s="18"/>
      <c r="Q7" s="18"/>
      <c r="R7" s="18"/>
      <c r="S7" s="18"/>
    </row>
    <row r="8" spans="1:20">
      <c r="E8" s="180"/>
      <c r="P8" s="198"/>
      <c r="Q8" s="199" t="s">
        <v>36</v>
      </c>
      <c r="R8" s="199" t="s">
        <v>37</v>
      </c>
    </row>
    <row r="9" spans="1:20">
      <c r="E9" s="180"/>
      <c r="P9" s="175" t="s">
        <v>38</v>
      </c>
      <c r="Q9" s="134">
        <v>1</v>
      </c>
      <c r="R9" s="135">
        <f>Q6+R6</f>
        <v>300000</v>
      </c>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4"/>
  <sheetViews>
    <sheetView topLeftCell="A10" zoomScale="60" zoomScaleNormal="60" workbookViewId="0">
      <selection activeCell="C11" sqref="C11"/>
    </sheetView>
  </sheetViews>
  <sheetFormatPr defaultColWidth="8.85546875" defaultRowHeight="12"/>
  <cols>
    <col min="1" max="1" width="7.28515625" style="169" customWidth="1"/>
    <col min="2" max="2" width="19.7109375" style="169" customWidth="1"/>
    <col min="3" max="3" width="34.7109375" style="169" customWidth="1"/>
    <col min="4" max="4" width="20.7109375" style="169" customWidth="1"/>
    <col min="5" max="5" width="32.140625" style="169" customWidth="1"/>
    <col min="6" max="6" width="22.140625" style="169" customWidth="1"/>
    <col min="7" max="7" width="17" style="169" customWidth="1"/>
    <col min="8" max="8" width="49.85546875" style="169" customWidth="1"/>
    <col min="9" max="9" width="23.5703125" style="169" customWidth="1"/>
    <col min="10" max="10" width="23.28515625" style="169" customWidth="1"/>
    <col min="11" max="11" width="22" style="170" customWidth="1"/>
    <col min="12" max="12" width="26.7109375" style="169" customWidth="1"/>
    <col min="13" max="13" width="16.7109375" style="170" customWidth="1"/>
    <col min="14" max="14" width="15.5703125" style="170" customWidth="1"/>
    <col min="15" max="15" width="13.28515625" style="170" customWidth="1"/>
    <col min="16" max="16" width="17" style="170" customWidth="1"/>
    <col min="17" max="17" width="17.140625" style="169" customWidth="1"/>
    <col min="18" max="18" width="18" style="169" customWidth="1"/>
    <col min="19" max="19" width="15.5703125" style="169" customWidth="1"/>
    <col min="20" max="16384" width="8.85546875" style="169"/>
  </cols>
  <sheetData>
    <row r="1" spans="1:20">
      <c r="A1" s="216" t="s">
        <v>979</v>
      </c>
      <c r="B1" s="216"/>
      <c r="C1" s="216"/>
      <c r="D1" s="216"/>
      <c r="E1" s="216"/>
      <c r="F1" s="216"/>
      <c r="G1" s="216"/>
      <c r="H1" s="216"/>
      <c r="I1" s="216"/>
      <c r="J1" s="216"/>
      <c r="K1" s="217"/>
      <c r="L1" s="217"/>
      <c r="M1" s="217"/>
      <c r="N1" s="217"/>
      <c r="O1" s="217"/>
      <c r="P1" s="217"/>
      <c r="Q1" s="217"/>
      <c r="R1" s="217"/>
      <c r="S1" s="217"/>
      <c r="T1" s="217"/>
    </row>
    <row r="2" spans="1:20" ht="9.6" customHeight="1"/>
    <row r="3" spans="1:20" ht="42.75"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172" customFormat="1" ht="300">
      <c r="A6" s="16">
        <v>1</v>
      </c>
      <c r="B6" s="171" t="s">
        <v>530</v>
      </c>
      <c r="C6" s="171" t="s">
        <v>531</v>
      </c>
      <c r="D6" s="171" t="s">
        <v>538</v>
      </c>
      <c r="E6" s="150" t="s">
        <v>742</v>
      </c>
      <c r="F6" s="150" t="s">
        <v>960</v>
      </c>
      <c r="G6" s="150" t="s">
        <v>532</v>
      </c>
      <c r="H6" s="150" t="s">
        <v>533</v>
      </c>
      <c r="I6" s="150" t="s">
        <v>534</v>
      </c>
      <c r="J6" s="150" t="s">
        <v>536</v>
      </c>
      <c r="K6" s="5" t="s">
        <v>537</v>
      </c>
      <c r="L6" s="150" t="s">
        <v>535</v>
      </c>
      <c r="M6" s="150" t="s">
        <v>87</v>
      </c>
      <c r="N6" s="150" t="s">
        <v>71</v>
      </c>
      <c r="O6" s="6">
        <v>25000</v>
      </c>
      <c r="P6" s="6">
        <v>0</v>
      </c>
      <c r="Q6" s="6">
        <v>25000</v>
      </c>
      <c r="R6" s="6">
        <v>0</v>
      </c>
      <c r="S6" s="7" t="s">
        <v>43</v>
      </c>
    </row>
    <row r="7" spans="1:20" s="173" customFormat="1" ht="300">
      <c r="A7" s="16">
        <v>2</v>
      </c>
      <c r="B7" s="171" t="s">
        <v>748</v>
      </c>
      <c r="C7" s="171" t="s">
        <v>750</v>
      </c>
      <c r="D7" s="171" t="s">
        <v>538</v>
      </c>
      <c r="E7" s="150" t="s">
        <v>742</v>
      </c>
      <c r="F7" s="150" t="s">
        <v>749</v>
      </c>
      <c r="G7" s="150" t="s">
        <v>745</v>
      </c>
      <c r="H7" s="150" t="s">
        <v>751</v>
      </c>
      <c r="I7" s="150" t="s">
        <v>746</v>
      </c>
      <c r="J7" s="150" t="s">
        <v>752</v>
      </c>
      <c r="K7" s="150" t="s">
        <v>753</v>
      </c>
      <c r="L7" s="150" t="s">
        <v>747</v>
      </c>
      <c r="M7" s="150" t="s">
        <v>521</v>
      </c>
      <c r="N7" s="150" t="s">
        <v>71</v>
      </c>
      <c r="O7" s="6">
        <v>25000</v>
      </c>
      <c r="P7" s="6">
        <v>0</v>
      </c>
      <c r="Q7" s="6">
        <v>25000</v>
      </c>
      <c r="R7" s="6">
        <v>0</v>
      </c>
      <c r="S7" s="7" t="s">
        <v>43</v>
      </c>
    </row>
    <row r="8" spans="1:20" s="172" customFormat="1" ht="300">
      <c r="A8" s="16">
        <v>3</v>
      </c>
      <c r="B8" s="150" t="s">
        <v>111</v>
      </c>
      <c r="C8" s="171" t="s">
        <v>658</v>
      </c>
      <c r="D8" s="171" t="s">
        <v>538</v>
      </c>
      <c r="E8" s="150" t="s">
        <v>742</v>
      </c>
      <c r="F8" s="150" t="s">
        <v>960</v>
      </c>
      <c r="G8" s="150" t="s">
        <v>540</v>
      </c>
      <c r="H8" s="150" t="s">
        <v>533</v>
      </c>
      <c r="I8" s="150" t="s">
        <v>298</v>
      </c>
      <c r="J8" s="150" t="s">
        <v>541</v>
      </c>
      <c r="K8" s="5" t="s">
        <v>542</v>
      </c>
      <c r="L8" s="150" t="s">
        <v>539</v>
      </c>
      <c r="M8" s="150" t="s">
        <v>87</v>
      </c>
      <c r="N8" s="150" t="s">
        <v>71</v>
      </c>
      <c r="O8" s="6">
        <v>25000</v>
      </c>
      <c r="P8" s="6">
        <v>0</v>
      </c>
      <c r="Q8" s="6">
        <v>25000</v>
      </c>
      <c r="R8" s="6">
        <v>0</v>
      </c>
      <c r="S8" s="7" t="s">
        <v>43</v>
      </c>
    </row>
    <row r="9" spans="1:20" s="172" customFormat="1" ht="300">
      <c r="A9" s="16">
        <v>4</v>
      </c>
      <c r="B9" s="150" t="s">
        <v>543</v>
      </c>
      <c r="C9" s="171" t="s">
        <v>658</v>
      </c>
      <c r="D9" s="171" t="s">
        <v>538</v>
      </c>
      <c r="E9" s="150" t="s">
        <v>742</v>
      </c>
      <c r="F9" s="150" t="s">
        <v>960</v>
      </c>
      <c r="G9" s="150" t="s">
        <v>544</v>
      </c>
      <c r="H9" s="150" t="s">
        <v>545</v>
      </c>
      <c r="I9" s="150" t="s">
        <v>546</v>
      </c>
      <c r="J9" s="150" t="s">
        <v>548</v>
      </c>
      <c r="K9" s="5" t="s">
        <v>549</v>
      </c>
      <c r="L9" s="150" t="s">
        <v>547</v>
      </c>
      <c r="M9" s="150" t="s">
        <v>87</v>
      </c>
      <c r="N9" s="150" t="s">
        <v>71</v>
      </c>
      <c r="O9" s="6">
        <v>25000</v>
      </c>
      <c r="P9" s="6">
        <v>0</v>
      </c>
      <c r="Q9" s="6">
        <v>25000</v>
      </c>
      <c r="R9" s="6">
        <v>0</v>
      </c>
      <c r="S9" s="7" t="s">
        <v>43</v>
      </c>
    </row>
    <row r="10" spans="1:20" s="172" customFormat="1" ht="336">
      <c r="A10" s="16">
        <v>5</v>
      </c>
      <c r="B10" s="150" t="s">
        <v>550</v>
      </c>
      <c r="C10" s="7" t="s">
        <v>744</v>
      </c>
      <c r="D10" s="171" t="s">
        <v>538</v>
      </c>
      <c r="E10" s="150" t="s">
        <v>659</v>
      </c>
      <c r="F10" s="150" t="s">
        <v>960</v>
      </c>
      <c r="G10" s="150" t="s">
        <v>551</v>
      </c>
      <c r="H10" s="150" t="s">
        <v>545</v>
      </c>
      <c r="I10" s="150" t="s">
        <v>188</v>
      </c>
      <c r="J10" s="150" t="s">
        <v>552</v>
      </c>
      <c r="K10" s="5" t="s">
        <v>553</v>
      </c>
      <c r="L10" s="150" t="s">
        <v>539</v>
      </c>
      <c r="M10" s="150" t="s">
        <v>87</v>
      </c>
      <c r="N10" s="150" t="s">
        <v>71</v>
      </c>
      <c r="O10" s="6">
        <v>0</v>
      </c>
      <c r="P10" s="6">
        <v>0</v>
      </c>
      <c r="Q10" s="6">
        <v>0</v>
      </c>
      <c r="R10" s="6">
        <v>0</v>
      </c>
      <c r="S10" s="7" t="s">
        <v>43</v>
      </c>
    </row>
    <row r="11" spans="1:20" s="172" customFormat="1" ht="324">
      <c r="A11" s="16">
        <v>6</v>
      </c>
      <c r="B11" s="150" t="s">
        <v>550</v>
      </c>
      <c r="C11" s="7" t="s">
        <v>743</v>
      </c>
      <c r="D11" s="171" t="s">
        <v>538</v>
      </c>
      <c r="E11" s="150" t="s">
        <v>742</v>
      </c>
      <c r="F11" s="150" t="s">
        <v>960</v>
      </c>
      <c r="G11" s="150" t="s">
        <v>554</v>
      </c>
      <c r="H11" s="150" t="s">
        <v>545</v>
      </c>
      <c r="I11" s="150" t="s">
        <v>555</v>
      </c>
      <c r="J11" s="150" t="s">
        <v>556</v>
      </c>
      <c r="K11" s="5" t="s">
        <v>557</v>
      </c>
      <c r="L11" s="150" t="s">
        <v>539</v>
      </c>
      <c r="M11" s="150" t="s">
        <v>87</v>
      </c>
      <c r="N11" s="6">
        <v>0</v>
      </c>
      <c r="O11" s="6">
        <v>0</v>
      </c>
      <c r="P11" s="6">
        <v>0</v>
      </c>
      <c r="Q11" s="6">
        <v>0</v>
      </c>
      <c r="R11" s="6">
        <v>0</v>
      </c>
      <c r="S11" s="7" t="s">
        <v>43</v>
      </c>
    </row>
    <row r="12" spans="1:20" ht="15.75" customHeight="1">
      <c r="E12" s="174"/>
      <c r="K12" s="169"/>
      <c r="M12" s="169"/>
      <c r="N12" s="169"/>
      <c r="O12" s="169"/>
      <c r="P12" s="169"/>
    </row>
    <row r="13" spans="1:20">
      <c r="K13" s="169"/>
      <c r="M13" s="169"/>
      <c r="N13" s="169"/>
      <c r="O13" s="169"/>
      <c r="P13" s="169"/>
      <c r="Q13" s="175"/>
      <c r="R13" s="175" t="s">
        <v>36</v>
      </c>
      <c r="S13" s="175" t="s">
        <v>37</v>
      </c>
    </row>
    <row r="14" spans="1:20">
      <c r="E14" s="174"/>
      <c r="K14" s="169"/>
      <c r="M14" s="169"/>
      <c r="N14" s="169"/>
      <c r="O14" s="169"/>
      <c r="P14" s="169"/>
      <c r="Q14" s="175" t="s">
        <v>38</v>
      </c>
      <c r="R14" s="176">
        <v>6</v>
      </c>
      <c r="S14" s="177">
        <f>Q6+Q7+Q8+Q9+Q10+Q11</f>
        <v>100000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5"/>
  <sheetViews>
    <sheetView view="pageBreakPreview" zoomScale="60" zoomScaleNormal="90" workbookViewId="0">
      <selection activeCell="C30" sqref="C30"/>
    </sheetView>
  </sheetViews>
  <sheetFormatPr defaultRowHeight="15"/>
  <cols>
    <col min="1" max="1" width="7.28515625" style="178" customWidth="1"/>
    <col min="2" max="2" width="19.7109375" style="178" customWidth="1"/>
    <col min="3" max="3" width="45.5703125" style="178" customWidth="1"/>
    <col min="4" max="4" width="24.5703125" style="178" customWidth="1"/>
    <col min="5" max="5" width="32.140625" style="178" customWidth="1"/>
    <col min="6" max="6" width="22.140625" style="178" customWidth="1"/>
    <col min="7" max="7" width="17" style="178" customWidth="1"/>
    <col min="8" max="8" width="49.85546875" style="178" customWidth="1"/>
    <col min="9" max="9" width="23.5703125" style="178" customWidth="1"/>
    <col min="10" max="10" width="23.28515625" style="178" customWidth="1"/>
    <col min="11" max="11" width="22" style="181" customWidth="1"/>
    <col min="12" max="12" width="26.7109375" style="178" customWidth="1"/>
    <col min="13" max="13" width="16.7109375" style="181" customWidth="1"/>
    <col min="14" max="14" width="15.5703125" style="181" customWidth="1"/>
    <col min="15" max="15" width="13.28515625" style="181" customWidth="1"/>
    <col min="16" max="16" width="17" style="181" customWidth="1"/>
    <col min="17" max="17" width="17.140625" style="178" customWidth="1"/>
    <col min="18" max="18" width="18" style="178" customWidth="1"/>
    <col min="19" max="19" width="15.5703125" style="178" customWidth="1"/>
    <col min="20" max="16384" width="9.140625" style="178"/>
  </cols>
  <sheetData>
    <row r="1" spans="1:20">
      <c r="A1" s="209" t="s">
        <v>980</v>
      </c>
      <c r="B1" s="209"/>
      <c r="C1" s="209"/>
      <c r="D1" s="209"/>
      <c r="E1" s="209"/>
      <c r="F1" s="209"/>
      <c r="G1" s="209"/>
      <c r="H1" s="209"/>
      <c r="I1" s="209"/>
      <c r="J1" s="209"/>
      <c r="K1" s="225"/>
      <c r="L1" s="225"/>
      <c r="M1" s="225"/>
      <c r="N1" s="225"/>
      <c r="O1" s="225"/>
      <c r="P1" s="225"/>
      <c r="Q1" s="225"/>
      <c r="R1" s="225"/>
      <c r="S1" s="225"/>
      <c r="T1" s="225"/>
    </row>
    <row r="3" spans="1:20" ht="42.75"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42" customFormat="1" ht="127.5" customHeight="1">
      <c r="A6" s="43">
        <v>1</v>
      </c>
      <c r="B6" s="37" t="s">
        <v>63</v>
      </c>
      <c r="C6" s="37" t="s">
        <v>64</v>
      </c>
      <c r="D6" s="37" t="s">
        <v>65</v>
      </c>
      <c r="E6" s="37" t="s">
        <v>113</v>
      </c>
      <c r="F6" s="37" t="s">
        <v>66</v>
      </c>
      <c r="G6" s="39" t="s">
        <v>67</v>
      </c>
      <c r="H6" s="37" t="s">
        <v>660</v>
      </c>
      <c r="I6" s="37" t="s">
        <v>68</v>
      </c>
      <c r="J6" s="37" t="s">
        <v>754</v>
      </c>
      <c r="K6" s="37" t="s">
        <v>755</v>
      </c>
      <c r="L6" s="37" t="s">
        <v>69</v>
      </c>
      <c r="M6" s="119" t="s">
        <v>70</v>
      </c>
      <c r="N6" s="119" t="s">
        <v>71</v>
      </c>
      <c r="O6" s="120">
        <v>60000</v>
      </c>
      <c r="P6" s="41" t="s">
        <v>71</v>
      </c>
      <c r="Q6" s="121">
        <v>60000</v>
      </c>
      <c r="R6" s="41" t="s">
        <v>71</v>
      </c>
      <c r="S6" s="37" t="s">
        <v>44</v>
      </c>
    </row>
    <row r="7" spans="1:20" s="42" customFormat="1" ht="264">
      <c r="A7" s="43">
        <v>2</v>
      </c>
      <c r="B7" s="37" t="s">
        <v>63</v>
      </c>
      <c r="C7" s="37" t="s">
        <v>72</v>
      </c>
      <c r="D7" s="37" t="s">
        <v>88</v>
      </c>
      <c r="E7" s="37" t="s">
        <v>129</v>
      </c>
      <c r="F7" s="37" t="s">
        <v>66</v>
      </c>
      <c r="G7" s="122" t="s">
        <v>73</v>
      </c>
      <c r="H7" s="149" t="s">
        <v>661</v>
      </c>
      <c r="I7" s="37" t="s">
        <v>74</v>
      </c>
      <c r="J7" s="37" t="s">
        <v>756</v>
      </c>
      <c r="K7" s="37" t="s">
        <v>757</v>
      </c>
      <c r="L7" s="37" t="s">
        <v>75</v>
      </c>
      <c r="M7" s="119" t="s">
        <v>70</v>
      </c>
      <c r="N7" s="37" t="s">
        <v>71</v>
      </c>
      <c r="O7" s="40">
        <v>10000</v>
      </c>
      <c r="P7" s="41" t="s">
        <v>71</v>
      </c>
      <c r="Q7" s="47">
        <v>10000</v>
      </c>
      <c r="R7" s="41" t="s">
        <v>71</v>
      </c>
      <c r="S7" s="37" t="s">
        <v>44</v>
      </c>
    </row>
    <row r="8" spans="1:20" s="42" customFormat="1" ht="264">
      <c r="A8" s="43">
        <v>3</v>
      </c>
      <c r="B8" s="37" t="s">
        <v>63</v>
      </c>
      <c r="C8" s="37" t="s">
        <v>72</v>
      </c>
      <c r="D8" s="37" t="s">
        <v>88</v>
      </c>
      <c r="E8" s="149" t="s">
        <v>130</v>
      </c>
      <c r="F8" s="37" t="s">
        <v>66</v>
      </c>
      <c r="G8" s="39" t="s">
        <v>76</v>
      </c>
      <c r="H8" s="149" t="s">
        <v>758</v>
      </c>
      <c r="I8" s="37" t="s">
        <v>74</v>
      </c>
      <c r="J8" s="149" t="s">
        <v>89</v>
      </c>
      <c r="K8" s="149" t="s">
        <v>131</v>
      </c>
      <c r="L8" s="37" t="s">
        <v>75</v>
      </c>
      <c r="M8" s="149" t="s">
        <v>87</v>
      </c>
      <c r="N8" s="37" t="s">
        <v>71</v>
      </c>
      <c r="O8" s="40">
        <v>9000</v>
      </c>
      <c r="P8" s="41" t="s">
        <v>71</v>
      </c>
      <c r="Q8" s="47">
        <v>9000</v>
      </c>
      <c r="R8" s="41" t="s">
        <v>71</v>
      </c>
      <c r="S8" s="37" t="s">
        <v>44</v>
      </c>
    </row>
    <row r="9" spans="1:20" s="179" customFormat="1" ht="264">
      <c r="A9" s="43">
        <v>4</v>
      </c>
      <c r="B9" s="37" t="s">
        <v>63</v>
      </c>
      <c r="C9" s="149" t="s">
        <v>132</v>
      </c>
      <c r="D9" s="37" t="s">
        <v>88</v>
      </c>
      <c r="E9" s="149" t="s">
        <v>130</v>
      </c>
      <c r="F9" s="37" t="s">
        <v>66</v>
      </c>
      <c r="G9" s="39" t="s">
        <v>77</v>
      </c>
      <c r="H9" s="149" t="s">
        <v>137</v>
      </c>
      <c r="I9" s="37" t="s">
        <v>74</v>
      </c>
      <c r="J9" s="149" t="s">
        <v>89</v>
      </c>
      <c r="K9" s="149" t="s">
        <v>133</v>
      </c>
      <c r="L9" s="37" t="s">
        <v>78</v>
      </c>
      <c r="M9" s="149" t="s">
        <v>87</v>
      </c>
      <c r="N9" s="37" t="s">
        <v>71</v>
      </c>
      <c r="O9" s="40">
        <v>9000</v>
      </c>
      <c r="P9" s="41" t="s">
        <v>71</v>
      </c>
      <c r="Q9" s="47">
        <v>9000</v>
      </c>
      <c r="R9" s="41" t="s">
        <v>71</v>
      </c>
      <c r="S9" s="37" t="s">
        <v>44</v>
      </c>
    </row>
    <row r="10" spans="1:20" s="179" customFormat="1" ht="216">
      <c r="A10" s="43">
        <v>5</v>
      </c>
      <c r="B10" s="37" t="s">
        <v>63</v>
      </c>
      <c r="C10" s="37" t="s">
        <v>90</v>
      </c>
      <c r="D10" s="37" t="s">
        <v>91</v>
      </c>
      <c r="E10" s="37" t="s">
        <v>92</v>
      </c>
      <c r="F10" s="37" t="s">
        <v>66</v>
      </c>
      <c r="G10" s="39" t="s">
        <v>79</v>
      </c>
      <c r="H10" s="37" t="s">
        <v>80</v>
      </c>
      <c r="I10" s="37" t="s">
        <v>81</v>
      </c>
      <c r="J10" s="149" t="s">
        <v>134</v>
      </c>
      <c r="K10" s="149" t="s">
        <v>135</v>
      </c>
      <c r="L10" s="37" t="s">
        <v>75</v>
      </c>
      <c r="M10" s="149" t="s">
        <v>136</v>
      </c>
      <c r="N10" s="37" t="s">
        <v>71</v>
      </c>
      <c r="O10" s="47">
        <v>10000</v>
      </c>
      <c r="P10" s="41" t="s">
        <v>71</v>
      </c>
      <c r="Q10" s="47">
        <v>10000</v>
      </c>
      <c r="R10" s="41" t="s">
        <v>71</v>
      </c>
      <c r="S10" s="37" t="s">
        <v>44</v>
      </c>
    </row>
    <row r="11" spans="1:20" s="179" customFormat="1" ht="225">
      <c r="A11" s="43">
        <v>6</v>
      </c>
      <c r="B11" s="37" t="s">
        <v>63</v>
      </c>
      <c r="C11" s="38" t="s">
        <v>93</v>
      </c>
      <c r="D11" s="37" t="s">
        <v>65</v>
      </c>
      <c r="E11" s="37" t="s">
        <v>94</v>
      </c>
      <c r="F11" s="37" t="s">
        <v>66</v>
      </c>
      <c r="G11" s="39" t="s">
        <v>82</v>
      </c>
      <c r="H11" s="37" t="s">
        <v>83</v>
      </c>
      <c r="I11" s="37" t="s">
        <v>84</v>
      </c>
      <c r="J11" s="149" t="s">
        <v>97</v>
      </c>
      <c r="K11" s="123">
        <v>2000</v>
      </c>
      <c r="L11" s="37" t="s">
        <v>75</v>
      </c>
      <c r="M11" s="149" t="s">
        <v>87</v>
      </c>
      <c r="N11" s="37" t="s">
        <v>71</v>
      </c>
      <c r="O11" s="40">
        <v>2000</v>
      </c>
      <c r="P11" s="41" t="s">
        <v>71</v>
      </c>
      <c r="Q11" s="47">
        <v>2000</v>
      </c>
      <c r="R11" s="41" t="s">
        <v>71</v>
      </c>
      <c r="S11" s="37" t="s">
        <v>44</v>
      </c>
    </row>
    <row r="12" spans="1:20" s="179" customFormat="1" ht="226.15" customHeight="1">
      <c r="A12" s="43">
        <v>7</v>
      </c>
      <c r="B12" s="37" t="s">
        <v>63</v>
      </c>
      <c r="C12" s="38" t="s">
        <v>95</v>
      </c>
      <c r="D12" s="37" t="s">
        <v>65</v>
      </c>
      <c r="E12" s="37" t="s">
        <v>96</v>
      </c>
      <c r="F12" s="37" t="s">
        <v>66</v>
      </c>
      <c r="G12" s="39" t="s">
        <v>85</v>
      </c>
      <c r="H12" s="37" t="s">
        <v>83</v>
      </c>
      <c r="I12" s="37" t="s">
        <v>86</v>
      </c>
      <c r="J12" s="149" t="s">
        <v>98</v>
      </c>
      <c r="K12" s="149" t="s">
        <v>99</v>
      </c>
      <c r="L12" s="37" t="s">
        <v>75</v>
      </c>
      <c r="M12" s="37" t="s">
        <v>87</v>
      </c>
      <c r="N12" s="37" t="s">
        <v>71</v>
      </c>
      <c r="O12" s="40">
        <v>150000</v>
      </c>
      <c r="P12" s="41" t="s">
        <v>71</v>
      </c>
      <c r="Q12" s="47">
        <v>150000</v>
      </c>
      <c r="R12" s="41" t="s">
        <v>71</v>
      </c>
      <c r="S12" s="37" t="s">
        <v>44</v>
      </c>
    </row>
    <row r="13" spans="1:20">
      <c r="E13" s="180"/>
      <c r="K13" s="178"/>
      <c r="M13" s="178"/>
      <c r="N13" s="178"/>
      <c r="O13" s="178"/>
      <c r="P13" s="178"/>
    </row>
    <row r="14" spans="1:20" ht="15.75">
      <c r="Q14" s="10"/>
      <c r="R14" s="11" t="s">
        <v>36</v>
      </c>
      <c r="S14" s="11" t="s">
        <v>37</v>
      </c>
    </row>
    <row r="15" spans="1:20">
      <c r="Q15" s="15" t="s">
        <v>38</v>
      </c>
      <c r="R15" s="12">
        <v>7</v>
      </c>
      <c r="S15" s="13">
        <f>Q6+Q7+Q8+Q9+Q10+Q11+Q12</f>
        <v>250000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9"/>
  <sheetViews>
    <sheetView topLeftCell="A10" zoomScale="60" zoomScaleNormal="60" workbookViewId="0">
      <selection activeCell="C23" sqref="C23"/>
    </sheetView>
  </sheetViews>
  <sheetFormatPr defaultRowHeight="15"/>
  <cols>
    <col min="1" max="1" width="7.28515625" style="178" customWidth="1"/>
    <col min="2" max="2" width="26.28515625" style="178" customWidth="1"/>
    <col min="3" max="3" width="60.7109375" style="178" customWidth="1"/>
    <col min="4" max="4" width="20.7109375" style="178" customWidth="1"/>
    <col min="5" max="5" width="35.7109375" style="178" customWidth="1"/>
    <col min="6" max="6" width="21.28515625" style="178" customWidth="1"/>
    <col min="7" max="7" width="22.28515625" style="178" bestFit="1" customWidth="1"/>
    <col min="8" max="8" width="49.85546875" style="178" customWidth="1"/>
    <col min="9" max="9" width="23.5703125" style="178" customWidth="1"/>
    <col min="10" max="10" width="23.28515625" style="178" customWidth="1"/>
    <col min="11" max="11" width="22" style="181" customWidth="1"/>
    <col min="12" max="12" width="26.7109375" style="178" customWidth="1"/>
    <col min="13" max="13" width="16.7109375" style="181" customWidth="1"/>
    <col min="14" max="14" width="15.5703125" style="181" customWidth="1"/>
    <col min="15" max="15" width="13.28515625" style="181" customWidth="1"/>
    <col min="16" max="16" width="17" style="181" customWidth="1"/>
    <col min="17" max="17" width="17.140625" style="178" customWidth="1"/>
    <col min="18" max="18" width="18" style="178" customWidth="1"/>
    <col min="19" max="19" width="15.5703125" style="178" customWidth="1"/>
    <col min="20" max="16384" width="9.140625" style="178"/>
  </cols>
  <sheetData>
    <row r="1" spans="1:20" ht="15.75" customHeight="1">
      <c r="A1" s="226" t="s">
        <v>981</v>
      </c>
      <c r="B1" s="226"/>
      <c r="C1" s="226"/>
      <c r="D1" s="226"/>
      <c r="E1" s="226"/>
      <c r="F1" s="226"/>
      <c r="G1" s="226"/>
      <c r="H1" s="226"/>
      <c r="I1" s="226"/>
      <c r="J1" s="226"/>
      <c r="K1" s="227"/>
      <c r="L1" s="227"/>
      <c r="M1" s="227"/>
      <c r="N1" s="227"/>
      <c r="O1" s="227"/>
      <c r="P1" s="227"/>
      <c r="Q1" s="227"/>
      <c r="R1" s="227"/>
      <c r="S1" s="227"/>
      <c r="T1" s="227"/>
    </row>
    <row r="3" spans="1:20" ht="42.75"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48" customFormat="1" ht="394.5" customHeight="1">
      <c r="A6" s="16">
        <v>1</v>
      </c>
      <c r="B6" s="150" t="s">
        <v>101</v>
      </c>
      <c r="C6" s="97" t="s">
        <v>759</v>
      </c>
      <c r="D6" s="150" t="s">
        <v>65</v>
      </c>
      <c r="E6" s="150" t="s">
        <v>961</v>
      </c>
      <c r="F6" s="150" t="s">
        <v>100</v>
      </c>
      <c r="G6" s="150" t="s">
        <v>108</v>
      </c>
      <c r="H6" s="150" t="s">
        <v>109</v>
      </c>
      <c r="I6" s="150" t="s">
        <v>102</v>
      </c>
      <c r="J6" s="150" t="s">
        <v>103</v>
      </c>
      <c r="K6" s="5" t="s">
        <v>104</v>
      </c>
      <c r="L6" s="150" t="s">
        <v>105</v>
      </c>
      <c r="M6" s="6" t="s">
        <v>87</v>
      </c>
      <c r="N6" s="150" t="s">
        <v>106</v>
      </c>
      <c r="O6" s="6">
        <v>20000</v>
      </c>
      <c r="P6" s="6" t="s">
        <v>106</v>
      </c>
      <c r="Q6" s="6">
        <v>20000</v>
      </c>
      <c r="R6" s="6" t="s">
        <v>106</v>
      </c>
      <c r="S6" s="7" t="s">
        <v>45</v>
      </c>
    </row>
    <row r="7" spans="1:20" s="48" customFormat="1" ht="396">
      <c r="A7" s="16">
        <v>2</v>
      </c>
      <c r="B7" s="150" t="s">
        <v>111</v>
      </c>
      <c r="C7" s="7" t="s">
        <v>114</v>
      </c>
      <c r="D7" s="150" t="s">
        <v>112</v>
      </c>
      <c r="E7" s="150" t="s">
        <v>962</v>
      </c>
      <c r="F7" s="150" t="s">
        <v>66</v>
      </c>
      <c r="G7" s="150" t="s">
        <v>107</v>
      </c>
      <c r="H7" s="150" t="s">
        <v>662</v>
      </c>
      <c r="I7" s="150" t="s">
        <v>110</v>
      </c>
      <c r="J7" s="150" t="s">
        <v>110</v>
      </c>
      <c r="K7" s="5" t="s">
        <v>115</v>
      </c>
      <c r="L7" s="150" t="s">
        <v>105</v>
      </c>
      <c r="M7" s="150" t="s">
        <v>87</v>
      </c>
      <c r="N7" s="150" t="s">
        <v>106</v>
      </c>
      <c r="O7" s="6">
        <v>20000</v>
      </c>
      <c r="P7" s="6" t="s">
        <v>106</v>
      </c>
      <c r="Q7" s="6">
        <v>20000</v>
      </c>
      <c r="R7" s="6" t="s">
        <v>106</v>
      </c>
      <c r="S7" s="7" t="s">
        <v>45</v>
      </c>
    </row>
    <row r="8" spans="1:20" s="48" customFormat="1" ht="233.25" customHeight="1">
      <c r="A8" s="16">
        <v>3</v>
      </c>
      <c r="B8" s="150" t="s">
        <v>116</v>
      </c>
      <c r="C8" s="7" t="s">
        <v>117</v>
      </c>
      <c r="D8" s="150" t="s">
        <v>112</v>
      </c>
      <c r="E8" s="150" t="s">
        <v>963</v>
      </c>
      <c r="F8" s="150" t="s">
        <v>66</v>
      </c>
      <c r="G8" s="150" t="s">
        <v>118</v>
      </c>
      <c r="H8" s="150" t="s">
        <v>119</v>
      </c>
      <c r="I8" s="150" t="s">
        <v>120</v>
      </c>
      <c r="J8" s="150" t="s">
        <v>121</v>
      </c>
      <c r="K8" s="5" t="s">
        <v>122</v>
      </c>
      <c r="L8" s="150" t="s">
        <v>123</v>
      </c>
      <c r="M8" s="150" t="s">
        <v>87</v>
      </c>
      <c r="N8" s="150" t="s">
        <v>106</v>
      </c>
      <c r="O8" s="6">
        <v>500</v>
      </c>
      <c r="P8" s="6" t="s">
        <v>106</v>
      </c>
      <c r="Q8" s="6">
        <v>0</v>
      </c>
      <c r="R8" s="6" t="s">
        <v>106</v>
      </c>
      <c r="S8" s="7" t="s">
        <v>45</v>
      </c>
    </row>
    <row r="9" spans="1:20" s="49" customFormat="1" ht="229.5" customHeight="1">
      <c r="A9" s="16">
        <v>4</v>
      </c>
      <c r="B9" s="150" t="s">
        <v>63</v>
      </c>
      <c r="C9" s="150" t="s">
        <v>117</v>
      </c>
      <c r="D9" s="150" t="s">
        <v>65</v>
      </c>
      <c r="E9" s="150" t="s">
        <v>964</v>
      </c>
      <c r="F9" s="150" t="s">
        <v>66</v>
      </c>
      <c r="G9" s="150" t="s">
        <v>124</v>
      </c>
      <c r="H9" s="150" t="s">
        <v>126</v>
      </c>
      <c r="I9" s="150" t="s">
        <v>125</v>
      </c>
      <c r="J9" s="150" t="s">
        <v>127</v>
      </c>
      <c r="K9" s="5" t="s">
        <v>128</v>
      </c>
      <c r="L9" s="150" t="s">
        <v>105</v>
      </c>
      <c r="M9" s="150" t="s">
        <v>87</v>
      </c>
      <c r="N9" s="150" t="s">
        <v>106</v>
      </c>
      <c r="O9" s="6">
        <v>0</v>
      </c>
      <c r="P9" s="150" t="s">
        <v>106</v>
      </c>
      <c r="Q9" s="6">
        <v>0</v>
      </c>
      <c r="R9" s="150" t="s">
        <v>106</v>
      </c>
      <c r="S9" s="150" t="s">
        <v>45</v>
      </c>
    </row>
    <row r="10" spans="1:20" s="8" customFormat="1">
      <c r="A10" s="259"/>
      <c r="B10" s="18"/>
      <c r="C10" s="18"/>
      <c r="D10" s="18"/>
      <c r="E10" s="18"/>
      <c r="F10" s="18"/>
      <c r="G10" s="18"/>
      <c r="H10" s="18"/>
      <c r="I10" s="18"/>
      <c r="J10" s="18"/>
      <c r="K10" s="18"/>
      <c r="L10" s="18"/>
      <c r="M10" s="18"/>
      <c r="N10" s="18"/>
      <c r="O10" s="18"/>
      <c r="P10" s="18"/>
      <c r="Q10" s="18"/>
      <c r="R10" s="18"/>
      <c r="S10" s="18"/>
    </row>
    <row r="11" spans="1:20" s="8" customFormat="1">
      <c r="A11" s="260"/>
      <c r="B11" s="18"/>
      <c r="C11" s="18"/>
      <c r="D11" s="18"/>
      <c r="E11" s="18"/>
      <c r="F11" s="18"/>
      <c r="G11" s="18"/>
      <c r="H11" s="18"/>
      <c r="I11" s="18"/>
      <c r="J11" s="18"/>
      <c r="K11" s="18"/>
      <c r="L11" s="18"/>
      <c r="M11" s="18"/>
      <c r="N11" s="18"/>
      <c r="O11" s="18"/>
      <c r="P11" s="18"/>
      <c r="Q11" s="18"/>
      <c r="R11" s="18"/>
      <c r="S11" s="18"/>
    </row>
    <row r="12" spans="1:20" ht="15.75">
      <c r="E12" s="180"/>
      <c r="K12" s="178"/>
      <c r="M12" s="178"/>
      <c r="N12" s="178"/>
      <c r="O12" s="178"/>
      <c r="P12" s="10"/>
      <c r="Q12" s="11" t="s">
        <v>36</v>
      </c>
      <c r="R12" s="11" t="s">
        <v>37</v>
      </c>
    </row>
    <row r="13" spans="1:20">
      <c r="E13" s="180"/>
      <c r="K13" s="178"/>
      <c r="M13" s="178"/>
      <c r="N13" s="178"/>
      <c r="O13" s="178"/>
      <c r="P13" s="15" t="s">
        <v>38</v>
      </c>
      <c r="Q13" s="12">
        <v>4</v>
      </c>
      <c r="R13" s="13">
        <f>Q6+Q7+Q8+Q9</f>
        <v>40000</v>
      </c>
    </row>
    <row r="14" spans="1:20">
      <c r="K14" s="178"/>
      <c r="M14" s="178"/>
      <c r="N14" s="178"/>
      <c r="O14" s="178"/>
      <c r="P14" s="178"/>
    </row>
    <row r="15" spans="1:20">
      <c r="K15" s="178"/>
      <c r="M15" s="178"/>
      <c r="N15" s="178"/>
      <c r="O15" s="178"/>
      <c r="P15" s="178"/>
    </row>
    <row r="16" spans="1:20" ht="14.25" customHeight="1">
      <c r="K16" s="178"/>
      <c r="M16" s="178"/>
      <c r="N16" s="178"/>
      <c r="O16" s="178"/>
      <c r="P16" s="178"/>
    </row>
    <row r="17" spans="5:16" ht="15.75" customHeight="1">
      <c r="E17" s="180"/>
      <c r="K17" s="178"/>
      <c r="M17" s="178"/>
      <c r="N17" s="178"/>
      <c r="O17" s="178"/>
      <c r="P17" s="178"/>
    </row>
    <row r="18" spans="5:16">
      <c r="K18" s="178"/>
      <c r="M18" s="178"/>
      <c r="N18" s="178"/>
      <c r="O18" s="178"/>
      <c r="P18" s="178"/>
    </row>
    <row r="19" spans="5:16">
      <c r="E19" s="180"/>
      <c r="K19" s="178"/>
      <c r="M19" s="178"/>
      <c r="N19" s="178"/>
      <c r="O19" s="178"/>
      <c r="P19" s="178"/>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4"/>
  <sheetViews>
    <sheetView topLeftCell="A9" zoomScale="60" zoomScaleNormal="60" workbookViewId="0">
      <selection activeCell="D10" sqref="D10"/>
    </sheetView>
  </sheetViews>
  <sheetFormatPr defaultRowHeight="15"/>
  <cols>
    <col min="1" max="1" width="7.28515625" style="178" customWidth="1"/>
    <col min="2" max="2" width="19.7109375" style="178" customWidth="1"/>
    <col min="3" max="3" width="42.42578125" style="178" customWidth="1"/>
    <col min="4" max="4" width="20.7109375" style="178" customWidth="1"/>
    <col min="5" max="5" width="46.42578125" style="178" customWidth="1"/>
    <col min="6" max="6" width="22.140625" style="178" customWidth="1"/>
    <col min="7" max="7" width="17" style="178" customWidth="1"/>
    <col min="8" max="8" width="49.85546875" style="178" customWidth="1"/>
    <col min="9" max="9" width="23.5703125" style="178" customWidth="1"/>
    <col min="10" max="10" width="23.28515625" style="178" customWidth="1"/>
    <col min="11" max="11" width="22" style="181" customWidth="1"/>
    <col min="12" max="12" width="26.7109375" style="178" customWidth="1"/>
    <col min="13" max="13" width="16.7109375" style="181" customWidth="1"/>
    <col min="14" max="14" width="15.5703125" style="181" customWidth="1"/>
    <col min="15" max="15" width="13.28515625" style="181" customWidth="1"/>
    <col min="16" max="16" width="17" style="181" customWidth="1"/>
    <col min="17" max="17" width="17.140625" style="178" customWidth="1"/>
    <col min="18" max="18" width="18" style="178" customWidth="1"/>
    <col min="19" max="19" width="15.5703125" style="178" customWidth="1"/>
    <col min="20" max="16384" width="9.140625" style="178"/>
  </cols>
  <sheetData>
    <row r="1" spans="1:20" ht="15.75">
      <c r="A1" s="226" t="s">
        <v>983</v>
      </c>
      <c r="B1" s="226"/>
      <c r="C1" s="226"/>
      <c r="D1" s="226"/>
      <c r="E1" s="226"/>
      <c r="F1" s="226"/>
      <c r="G1" s="226"/>
      <c r="H1" s="226"/>
      <c r="I1" s="226"/>
      <c r="J1" s="226"/>
      <c r="K1" s="228"/>
      <c r="L1" s="228"/>
      <c r="M1" s="228"/>
      <c r="N1" s="228"/>
      <c r="O1" s="228"/>
      <c r="P1" s="228"/>
      <c r="Q1" s="228"/>
      <c r="R1" s="228"/>
      <c r="S1" s="228"/>
      <c r="T1" s="228"/>
    </row>
    <row r="3" spans="1:20" ht="42.75"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57" customFormat="1" ht="303.75">
      <c r="A6" s="43">
        <v>1</v>
      </c>
      <c r="B6" s="78" t="s">
        <v>342</v>
      </c>
      <c r="C6" s="78" t="s">
        <v>343</v>
      </c>
      <c r="D6" s="78" t="s">
        <v>344</v>
      </c>
      <c r="E6" s="78" t="s">
        <v>345</v>
      </c>
      <c r="F6" s="38" t="s">
        <v>346</v>
      </c>
      <c r="G6" s="79" t="s">
        <v>347</v>
      </c>
      <c r="H6" s="78" t="s">
        <v>348</v>
      </c>
      <c r="I6" s="78" t="s">
        <v>349</v>
      </c>
      <c r="J6" s="38" t="s">
        <v>350</v>
      </c>
      <c r="K6" s="80" t="s">
        <v>351</v>
      </c>
      <c r="L6" s="78" t="s">
        <v>352</v>
      </c>
      <c r="M6" s="78" t="s">
        <v>87</v>
      </c>
      <c r="N6" s="78"/>
      <c r="O6" s="81">
        <v>8200</v>
      </c>
      <c r="P6" s="81">
        <v>0</v>
      </c>
      <c r="Q6" s="81">
        <v>0</v>
      </c>
      <c r="R6" s="81">
        <v>0</v>
      </c>
      <c r="S6" s="78" t="s">
        <v>46</v>
      </c>
    </row>
    <row r="7" spans="1:20" s="48" customFormat="1" ht="303.75">
      <c r="A7" s="43">
        <v>2</v>
      </c>
      <c r="B7" s="82" t="s">
        <v>353</v>
      </c>
      <c r="C7" s="82" t="s">
        <v>354</v>
      </c>
      <c r="D7" s="83" t="s">
        <v>344</v>
      </c>
      <c r="E7" s="83" t="s">
        <v>355</v>
      </c>
      <c r="F7" s="83" t="s">
        <v>66</v>
      </c>
      <c r="G7" s="84" t="s">
        <v>356</v>
      </c>
      <c r="H7" s="82" t="s">
        <v>357</v>
      </c>
      <c r="I7" s="82" t="s">
        <v>358</v>
      </c>
      <c r="J7" s="82" t="s">
        <v>359</v>
      </c>
      <c r="K7" s="85" t="s">
        <v>360</v>
      </c>
      <c r="L7" s="82" t="s">
        <v>352</v>
      </c>
      <c r="M7" s="86" t="s">
        <v>87</v>
      </c>
      <c r="N7" s="82"/>
      <c r="O7" s="87">
        <v>10</v>
      </c>
      <c r="P7" s="87">
        <v>0</v>
      </c>
      <c r="Q7" s="87">
        <v>0</v>
      </c>
      <c r="R7" s="87">
        <v>0</v>
      </c>
      <c r="S7" s="82" t="s">
        <v>46</v>
      </c>
    </row>
    <row r="8" spans="1:20" s="57" customFormat="1" ht="303.75">
      <c r="A8" s="43">
        <v>3</v>
      </c>
      <c r="B8" s="82" t="s">
        <v>361</v>
      </c>
      <c r="C8" s="82" t="s">
        <v>362</v>
      </c>
      <c r="D8" s="83" t="s">
        <v>344</v>
      </c>
      <c r="E8" s="83" t="s">
        <v>363</v>
      </c>
      <c r="F8" s="83" t="s">
        <v>66</v>
      </c>
      <c r="G8" s="88" t="s">
        <v>364</v>
      </c>
      <c r="H8" s="82" t="s">
        <v>357</v>
      </c>
      <c r="I8" s="83" t="s">
        <v>365</v>
      </c>
      <c r="J8" s="83" t="s">
        <v>366</v>
      </c>
      <c r="K8" s="89" t="s">
        <v>367</v>
      </c>
      <c r="L8" s="83" t="s">
        <v>368</v>
      </c>
      <c r="M8" s="86" t="s">
        <v>87</v>
      </c>
      <c r="N8" s="82"/>
      <c r="O8" s="90">
        <v>5000</v>
      </c>
      <c r="P8" s="90">
        <v>0</v>
      </c>
      <c r="Q8" s="90">
        <v>5000</v>
      </c>
      <c r="R8" s="90">
        <v>0</v>
      </c>
      <c r="S8" s="82" t="s">
        <v>46</v>
      </c>
    </row>
    <row r="9" spans="1:20" s="57" customFormat="1" ht="303.75">
      <c r="A9" s="149">
        <v>4</v>
      </c>
      <c r="B9" s="83" t="s">
        <v>369</v>
      </c>
      <c r="C9" s="83" t="s">
        <v>362</v>
      </c>
      <c r="D9" s="83" t="s">
        <v>344</v>
      </c>
      <c r="E9" s="83" t="s">
        <v>370</v>
      </c>
      <c r="F9" s="83" t="s">
        <v>150</v>
      </c>
      <c r="G9" s="88" t="s">
        <v>371</v>
      </c>
      <c r="H9" s="83" t="s">
        <v>372</v>
      </c>
      <c r="I9" s="83" t="s">
        <v>373</v>
      </c>
      <c r="J9" s="83" t="s">
        <v>374</v>
      </c>
      <c r="K9" s="89" t="s">
        <v>375</v>
      </c>
      <c r="L9" s="83" t="s">
        <v>368</v>
      </c>
      <c r="M9" s="86" t="s">
        <v>87</v>
      </c>
      <c r="N9" s="83"/>
      <c r="O9" s="90">
        <v>9000</v>
      </c>
      <c r="P9" s="90">
        <v>0</v>
      </c>
      <c r="Q9" s="90">
        <v>9000</v>
      </c>
      <c r="R9" s="90">
        <v>0</v>
      </c>
      <c r="S9" s="83" t="s">
        <v>46</v>
      </c>
    </row>
    <row r="10" spans="1:20" ht="303.75">
      <c r="A10" s="149">
        <v>5</v>
      </c>
      <c r="B10" s="83" t="s">
        <v>376</v>
      </c>
      <c r="C10" s="83" t="s">
        <v>362</v>
      </c>
      <c r="D10" s="83" t="s">
        <v>344</v>
      </c>
      <c r="E10" s="83" t="s">
        <v>377</v>
      </c>
      <c r="F10" s="83" t="s">
        <v>66</v>
      </c>
      <c r="G10" s="88" t="s">
        <v>378</v>
      </c>
      <c r="H10" s="83" t="s">
        <v>379</v>
      </c>
      <c r="I10" s="83" t="s">
        <v>380</v>
      </c>
      <c r="J10" s="83" t="s">
        <v>381</v>
      </c>
      <c r="K10" s="89" t="s">
        <v>382</v>
      </c>
      <c r="L10" s="83" t="s">
        <v>368</v>
      </c>
      <c r="M10" s="86" t="s">
        <v>210</v>
      </c>
      <c r="N10" s="83"/>
      <c r="O10" s="90">
        <v>60000</v>
      </c>
      <c r="P10" s="90">
        <v>0</v>
      </c>
      <c r="Q10" s="90">
        <v>60000</v>
      </c>
      <c r="R10" s="90">
        <v>0</v>
      </c>
      <c r="S10" s="83" t="s">
        <v>46</v>
      </c>
    </row>
    <row r="11" spans="1:20" ht="135">
      <c r="A11" s="149">
        <v>6</v>
      </c>
      <c r="B11" s="83" t="s">
        <v>353</v>
      </c>
      <c r="C11" s="83" t="s">
        <v>383</v>
      </c>
      <c r="D11" s="83" t="s">
        <v>344</v>
      </c>
      <c r="E11" s="83" t="s">
        <v>384</v>
      </c>
      <c r="F11" s="83" t="s">
        <v>66</v>
      </c>
      <c r="G11" s="88" t="s">
        <v>385</v>
      </c>
      <c r="H11" s="83" t="s">
        <v>386</v>
      </c>
      <c r="I11" s="83" t="s">
        <v>387</v>
      </c>
      <c r="J11" s="83" t="s">
        <v>388</v>
      </c>
      <c r="K11" s="89" t="s">
        <v>389</v>
      </c>
      <c r="L11" s="83" t="s">
        <v>390</v>
      </c>
      <c r="M11" s="86" t="s">
        <v>87</v>
      </c>
      <c r="N11" s="83"/>
      <c r="O11" s="90">
        <v>6000</v>
      </c>
      <c r="P11" s="90">
        <v>0</v>
      </c>
      <c r="Q11" s="90">
        <v>6000</v>
      </c>
      <c r="R11" s="90">
        <v>0</v>
      </c>
      <c r="S11" s="83" t="s">
        <v>46</v>
      </c>
    </row>
    <row r="12" spans="1:20" ht="15.75" customHeight="1">
      <c r="E12" s="180"/>
      <c r="K12" s="178"/>
      <c r="M12" s="178"/>
      <c r="N12" s="178"/>
      <c r="O12" s="178"/>
      <c r="P12" s="178"/>
    </row>
    <row r="13" spans="1:20">
      <c r="E13" s="180"/>
      <c r="K13" s="178"/>
      <c r="M13" s="178"/>
      <c r="N13" s="178"/>
      <c r="O13" s="182"/>
      <c r="P13" s="183" t="s">
        <v>391</v>
      </c>
      <c r="Q13" s="183" t="s">
        <v>392</v>
      </c>
    </row>
    <row r="14" spans="1:20">
      <c r="O14" s="182" t="s">
        <v>38</v>
      </c>
      <c r="P14" s="184">
        <v>6</v>
      </c>
      <c r="Q14" s="185">
        <f>SUM(Q6,Q7,Q8,Q9,Q10,Q11)</f>
        <v>80000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7"/>
  <sheetViews>
    <sheetView zoomScale="60" zoomScaleNormal="60" workbookViewId="0">
      <selection activeCell="C20" sqref="C20"/>
    </sheetView>
  </sheetViews>
  <sheetFormatPr defaultRowHeight="15"/>
  <cols>
    <col min="1" max="1" width="3.85546875" style="178" bestFit="1" customWidth="1"/>
    <col min="2" max="2" width="27.42578125" style="178" customWidth="1"/>
    <col min="3" max="3" width="62.85546875" style="178" customWidth="1"/>
    <col min="4" max="4" width="23.5703125" style="178" customWidth="1"/>
    <col min="5" max="5" width="56.28515625" style="178" customWidth="1"/>
    <col min="6" max="6" width="22.140625" style="178" customWidth="1"/>
    <col min="7" max="7" width="17" style="178" customWidth="1"/>
    <col min="8" max="8" width="56" style="178" customWidth="1"/>
    <col min="9" max="9" width="23.5703125" style="178" customWidth="1"/>
    <col min="10" max="10" width="23.28515625" style="178" customWidth="1"/>
    <col min="11" max="11" width="22" style="181" customWidth="1"/>
    <col min="12" max="12" width="26.7109375" style="178" customWidth="1"/>
    <col min="13" max="13" width="16.7109375" style="181" customWidth="1"/>
    <col min="14" max="14" width="15.5703125" style="181" customWidth="1"/>
    <col min="15" max="15" width="17.140625" style="181" customWidth="1"/>
    <col min="16" max="16" width="17" style="181" customWidth="1"/>
    <col min="17" max="17" width="17.140625" style="178" customWidth="1"/>
    <col min="18" max="18" width="18" style="178" customWidth="1"/>
    <col min="19" max="19" width="15.5703125" style="178" customWidth="1"/>
    <col min="20" max="16384" width="9.140625" style="178"/>
  </cols>
  <sheetData>
    <row r="1" spans="1:20" ht="15.75">
      <c r="A1" s="226" t="s">
        <v>982</v>
      </c>
      <c r="B1" s="226"/>
      <c r="C1" s="226"/>
      <c r="D1" s="226"/>
      <c r="E1" s="226"/>
      <c r="F1" s="226"/>
      <c r="G1" s="226"/>
      <c r="H1" s="226"/>
      <c r="I1" s="226"/>
      <c r="J1" s="226"/>
      <c r="K1" s="228"/>
      <c r="L1" s="228"/>
      <c r="M1" s="228"/>
      <c r="N1" s="228"/>
      <c r="O1" s="228"/>
      <c r="P1" s="228"/>
      <c r="Q1" s="228"/>
      <c r="R1" s="228"/>
      <c r="S1" s="228"/>
      <c r="T1" s="228"/>
    </row>
    <row r="3" spans="1:20" ht="42.75"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57" customFormat="1" ht="144">
      <c r="A6" s="43">
        <v>1</v>
      </c>
      <c r="B6" s="149" t="s">
        <v>317</v>
      </c>
      <c r="C6" s="149" t="s">
        <v>965</v>
      </c>
      <c r="D6" s="149" t="s">
        <v>318</v>
      </c>
      <c r="E6" s="149" t="s">
        <v>966</v>
      </c>
      <c r="F6" s="149" t="s">
        <v>66</v>
      </c>
      <c r="G6" s="149" t="s">
        <v>319</v>
      </c>
      <c r="H6" s="149" t="s">
        <v>320</v>
      </c>
      <c r="I6" s="149" t="s">
        <v>321</v>
      </c>
      <c r="J6" s="149" t="s">
        <v>322</v>
      </c>
      <c r="K6" s="46" t="s">
        <v>323</v>
      </c>
      <c r="L6" s="149" t="s">
        <v>324</v>
      </c>
      <c r="M6" s="149" t="s">
        <v>87</v>
      </c>
      <c r="N6" s="149"/>
      <c r="O6" s="47">
        <v>33000</v>
      </c>
      <c r="P6" s="47">
        <v>0</v>
      </c>
      <c r="Q6" s="47">
        <v>33000</v>
      </c>
      <c r="R6" s="47">
        <v>0</v>
      </c>
      <c r="S6" s="149" t="s">
        <v>47</v>
      </c>
    </row>
    <row r="7" spans="1:20" s="57" customFormat="1" ht="252">
      <c r="A7" s="43">
        <v>2</v>
      </c>
      <c r="B7" s="37" t="s">
        <v>317</v>
      </c>
      <c r="C7" s="37" t="s">
        <v>967</v>
      </c>
      <c r="D7" s="37" t="s">
        <v>318</v>
      </c>
      <c r="E7" s="37" t="s">
        <v>968</v>
      </c>
      <c r="F7" s="37" t="s">
        <v>749</v>
      </c>
      <c r="G7" s="37" t="s">
        <v>325</v>
      </c>
      <c r="H7" s="37" t="s">
        <v>326</v>
      </c>
      <c r="I7" s="37" t="s">
        <v>327</v>
      </c>
      <c r="J7" s="37" t="s">
        <v>328</v>
      </c>
      <c r="K7" s="56" t="s">
        <v>760</v>
      </c>
      <c r="L7" s="37" t="s">
        <v>329</v>
      </c>
      <c r="M7" s="37" t="s">
        <v>87</v>
      </c>
      <c r="N7" s="37"/>
      <c r="O7" s="40">
        <v>0</v>
      </c>
      <c r="P7" s="40">
        <v>0</v>
      </c>
      <c r="Q7" s="40">
        <v>0</v>
      </c>
      <c r="R7" s="40">
        <v>0</v>
      </c>
      <c r="S7" s="37" t="s">
        <v>47</v>
      </c>
    </row>
    <row r="8" spans="1:20" s="57" customFormat="1" ht="240">
      <c r="A8" s="43">
        <v>3</v>
      </c>
      <c r="B8" s="37" t="s">
        <v>317</v>
      </c>
      <c r="C8" s="37" t="s">
        <v>969</v>
      </c>
      <c r="D8" s="37" t="s">
        <v>318</v>
      </c>
      <c r="E8" s="37" t="s">
        <v>970</v>
      </c>
      <c r="F8" s="37" t="s">
        <v>66</v>
      </c>
      <c r="G8" s="37" t="s">
        <v>330</v>
      </c>
      <c r="H8" s="37" t="s">
        <v>331</v>
      </c>
      <c r="I8" s="37" t="s">
        <v>332</v>
      </c>
      <c r="J8" s="37" t="s">
        <v>333</v>
      </c>
      <c r="K8" s="76">
        <v>15000</v>
      </c>
      <c r="L8" s="37" t="s">
        <v>334</v>
      </c>
      <c r="M8" s="37" t="s">
        <v>87</v>
      </c>
      <c r="N8" s="37"/>
      <c r="O8" s="124">
        <v>5000</v>
      </c>
      <c r="P8" s="124">
        <v>0</v>
      </c>
      <c r="Q8" s="40">
        <v>0</v>
      </c>
      <c r="R8" s="40">
        <v>0</v>
      </c>
      <c r="S8" s="37" t="s">
        <v>47</v>
      </c>
    </row>
    <row r="9" spans="1:20" s="57" customFormat="1" ht="264">
      <c r="A9" s="43">
        <v>4</v>
      </c>
      <c r="B9" s="37" t="s">
        <v>63</v>
      </c>
      <c r="C9" s="37" t="s">
        <v>335</v>
      </c>
      <c r="D9" s="37" t="s">
        <v>336</v>
      </c>
      <c r="E9" s="37" t="s">
        <v>337</v>
      </c>
      <c r="F9" s="37" t="s">
        <v>66</v>
      </c>
      <c r="G9" s="39" t="s">
        <v>338</v>
      </c>
      <c r="H9" s="37" t="s">
        <v>339</v>
      </c>
      <c r="I9" s="37" t="s">
        <v>340</v>
      </c>
      <c r="J9" s="37" t="s">
        <v>341</v>
      </c>
      <c r="K9" s="37">
        <v>15</v>
      </c>
      <c r="L9" s="37" t="s">
        <v>324</v>
      </c>
      <c r="M9" s="37" t="s">
        <v>71</v>
      </c>
      <c r="N9" s="37" t="s">
        <v>87</v>
      </c>
      <c r="O9" s="77">
        <v>0</v>
      </c>
      <c r="P9" s="77">
        <v>0</v>
      </c>
      <c r="Q9" s="77">
        <v>0</v>
      </c>
      <c r="R9" s="77">
        <v>0</v>
      </c>
      <c r="S9" s="37" t="s">
        <v>47</v>
      </c>
    </row>
    <row r="10" spans="1:20" ht="15" customHeight="1">
      <c r="A10" s="66"/>
      <c r="B10" s="66"/>
      <c r="C10" s="66"/>
      <c r="D10" s="66"/>
      <c r="E10" s="66"/>
      <c r="F10" s="66"/>
      <c r="G10" s="66"/>
      <c r="H10" s="66"/>
      <c r="I10" s="66"/>
      <c r="J10" s="66"/>
      <c r="K10" s="66"/>
      <c r="L10" s="66"/>
      <c r="M10" s="66"/>
      <c r="N10" s="66"/>
      <c r="O10" s="66"/>
      <c r="P10" s="156"/>
      <c r="Q10" s="156"/>
      <c r="R10" s="156"/>
      <c r="S10" s="66"/>
    </row>
    <row r="11" spans="1:20" ht="15.75">
      <c r="E11" s="180"/>
      <c r="K11" s="178"/>
      <c r="M11" s="178"/>
      <c r="N11" s="178"/>
      <c r="O11" s="178"/>
      <c r="P11" s="10"/>
      <c r="Q11" s="11" t="s">
        <v>36</v>
      </c>
      <c r="R11" s="11" t="s">
        <v>37</v>
      </c>
    </row>
    <row r="12" spans="1:20">
      <c r="K12" s="178"/>
      <c r="M12" s="178"/>
      <c r="N12" s="178"/>
      <c r="O12" s="178"/>
      <c r="P12" s="15" t="s">
        <v>38</v>
      </c>
      <c r="Q12" s="12">
        <v>4</v>
      </c>
      <c r="R12" s="13">
        <f>Q6+Q7+Q8+Q9</f>
        <v>33000</v>
      </c>
    </row>
    <row r="13" spans="1:20" ht="14.25" customHeight="1">
      <c r="K13" s="178"/>
      <c r="M13" s="178"/>
      <c r="N13" s="178"/>
      <c r="O13" s="178"/>
      <c r="P13" s="178"/>
    </row>
    <row r="14" spans="1:20" ht="15.75" customHeight="1">
      <c r="K14" s="178"/>
      <c r="M14" s="178"/>
      <c r="N14" s="178"/>
      <c r="O14" s="178"/>
      <c r="P14" s="178"/>
    </row>
    <row r="15" spans="1:20">
      <c r="E15" s="180"/>
      <c r="K15" s="178"/>
      <c r="M15" s="178"/>
      <c r="N15" s="178"/>
      <c r="O15" s="178"/>
      <c r="P15" s="178"/>
    </row>
    <row r="16" spans="1:20">
      <c r="K16" s="178"/>
      <c r="M16" s="178"/>
      <c r="N16" s="178"/>
      <c r="O16" s="178"/>
      <c r="P16" s="178"/>
    </row>
    <row r="17" spans="5:16">
      <c r="E17" s="180"/>
      <c r="K17" s="178"/>
      <c r="M17" s="178"/>
      <c r="N17" s="178"/>
      <c r="O17" s="178"/>
      <c r="P17" s="178"/>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rintOptions horizontalCentered="1"/>
  <pageMargins left="0" right="0" top="0.74803149606299213" bottom="0.35433070866141736" header="0.31496062992125984" footer="0.31496062992125984"/>
  <pageSetup paperSize="9"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9"/>
  <sheetViews>
    <sheetView zoomScale="50" zoomScaleNormal="50" workbookViewId="0">
      <selection activeCell="E13" sqref="E13"/>
    </sheetView>
  </sheetViews>
  <sheetFormatPr defaultRowHeight="15"/>
  <cols>
    <col min="1" max="1" width="7.28515625" customWidth="1"/>
    <col min="2" max="2" width="19.7109375" customWidth="1"/>
    <col min="3" max="3" width="54.42578125" customWidth="1"/>
    <col min="4" max="4" width="20.7109375" customWidth="1"/>
    <col min="5" max="5" width="32.140625" customWidth="1"/>
    <col min="6" max="6" width="22.140625" customWidth="1"/>
    <col min="7" max="7" width="56.7109375" customWidth="1"/>
    <col min="8" max="8" width="49.85546875" customWidth="1"/>
    <col min="9" max="9" width="23.5703125" customWidth="1"/>
    <col min="10" max="10" width="23.28515625" customWidth="1"/>
    <col min="11" max="11" width="22" style="14" customWidth="1"/>
    <col min="12" max="12" width="26.7109375" customWidth="1"/>
    <col min="13" max="13" width="16.7109375" style="14" customWidth="1"/>
    <col min="14" max="14" width="15.5703125" style="14" customWidth="1"/>
    <col min="15" max="15" width="17.28515625" style="14" customWidth="1"/>
    <col min="16" max="16" width="11.42578125" style="14" customWidth="1"/>
    <col min="17" max="17" width="17.140625" customWidth="1"/>
    <col min="18" max="18" width="18" customWidth="1"/>
    <col min="19" max="19" width="15.5703125" customWidth="1"/>
  </cols>
  <sheetData>
    <row r="1" spans="1:20" ht="15.75">
      <c r="A1" s="229" t="s">
        <v>984</v>
      </c>
      <c r="B1" s="229"/>
      <c r="C1" s="229"/>
      <c r="D1" s="229"/>
      <c r="E1" s="229"/>
      <c r="F1" s="229"/>
      <c r="G1" s="229"/>
      <c r="H1" s="229"/>
      <c r="I1" s="229"/>
      <c r="J1" s="229"/>
      <c r="K1" s="228"/>
      <c r="L1" s="228"/>
      <c r="M1" s="228"/>
      <c r="N1" s="228"/>
      <c r="O1" s="228"/>
      <c r="P1" s="228"/>
      <c r="Q1" s="228"/>
      <c r="R1" s="228"/>
      <c r="S1" s="228"/>
      <c r="T1" s="228"/>
    </row>
    <row r="3" spans="1:20" ht="42.75"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57" customFormat="1" ht="336">
      <c r="A6" s="33">
        <v>1</v>
      </c>
      <c r="B6" s="157" t="s">
        <v>63</v>
      </c>
      <c r="C6" s="54" t="s">
        <v>138</v>
      </c>
      <c r="D6" s="37" t="s">
        <v>139</v>
      </c>
      <c r="E6" s="37" t="s">
        <v>140</v>
      </c>
      <c r="F6" s="37" t="s">
        <v>66</v>
      </c>
      <c r="G6" s="55" t="s">
        <v>141</v>
      </c>
      <c r="H6" s="157" t="s">
        <v>142</v>
      </c>
      <c r="I6" s="157" t="s">
        <v>143</v>
      </c>
      <c r="J6" s="37" t="s">
        <v>144</v>
      </c>
      <c r="K6" s="56" t="s">
        <v>145</v>
      </c>
      <c r="L6" s="37" t="s">
        <v>146</v>
      </c>
      <c r="M6" s="157" t="s">
        <v>87</v>
      </c>
      <c r="N6" s="157"/>
      <c r="O6" s="50">
        <v>90000</v>
      </c>
      <c r="P6" s="50">
        <v>0</v>
      </c>
      <c r="Q6" s="50">
        <v>90000</v>
      </c>
      <c r="R6" s="50">
        <v>0</v>
      </c>
      <c r="S6" s="54" t="s">
        <v>956</v>
      </c>
    </row>
    <row r="7" spans="1:20" s="57" customFormat="1" ht="336">
      <c r="A7" s="33">
        <v>2</v>
      </c>
      <c r="B7" s="157" t="s">
        <v>63</v>
      </c>
      <c r="C7" s="54" t="s">
        <v>138</v>
      </c>
      <c r="D7" s="37" t="s">
        <v>148</v>
      </c>
      <c r="E7" s="37" t="s">
        <v>149</v>
      </c>
      <c r="F7" s="37" t="s">
        <v>150</v>
      </c>
      <c r="G7" s="55" t="s">
        <v>151</v>
      </c>
      <c r="H7" s="157" t="s">
        <v>152</v>
      </c>
      <c r="I7" s="157" t="s">
        <v>153</v>
      </c>
      <c r="J7" s="37" t="s">
        <v>154</v>
      </c>
      <c r="K7" s="56" t="s">
        <v>155</v>
      </c>
      <c r="L7" s="157" t="s">
        <v>156</v>
      </c>
      <c r="M7" s="157" t="s">
        <v>87</v>
      </c>
      <c r="N7" s="157"/>
      <c r="O7" s="50">
        <v>50000</v>
      </c>
      <c r="P7" s="50">
        <v>0</v>
      </c>
      <c r="Q7" s="50">
        <v>50000</v>
      </c>
      <c r="R7" s="50">
        <v>0</v>
      </c>
      <c r="S7" s="54" t="s">
        <v>147</v>
      </c>
    </row>
    <row r="8" spans="1:20" s="57" customFormat="1" ht="276">
      <c r="A8" s="33">
        <v>3</v>
      </c>
      <c r="B8" s="157" t="s">
        <v>63</v>
      </c>
      <c r="C8" s="54" t="s">
        <v>138</v>
      </c>
      <c r="D8" s="37" t="s">
        <v>157</v>
      </c>
      <c r="E8" s="37" t="s">
        <v>158</v>
      </c>
      <c r="F8" s="37" t="s">
        <v>150</v>
      </c>
      <c r="G8" s="55" t="s">
        <v>159</v>
      </c>
      <c r="H8" s="157" t="s">
        <v>160</v>
      </c>
      <c r="I8" s="157" t="s">
        <v>161</v>
      </c>
      <c r="J8" s="157" t="s">
        <v>162</v>
      </c>
      <c r="K8" s="58" t="s">
        <v>163</v>
      </c>
      <c r="L8" s="157" t="s">
        <v>156</v>
      </c>
      <c r="M8" s="157" t="s">
        <v>87</v>
      </c>
      <c r="N8" s="157"/>
      <c r="O8" s="50">
        <v>40000</v>
      </c>
      <c r="P8" s="50">
        <v>0</v>
      </c>
      <c r="Q8" s="50">
        <v>40000</v>
      </c>
      <c r="R8" s="50">
        <v>0</v>
      </c>
      <c r="S8" s="54" t="s">
        <v>147</v>
      </c>
    </row>
    <row r="9" spans="1:20" s="57" customFormat="1" ht="396">
      <c r="A9" s="33">
        <v>4</v>
      </c>
      <c r="B9" s="157" t="s">
        <v>63</v>
      </c>
      <c r="C9" s="54" t="s">
        <v>138</v>
      </c>
      <c r="D9" s="157" t="s">
        <v>148</v>
      </c>
      <c r="E9" s="157" t="s">
        <v>164</v>
      </c>
      <c r="F9" s="157" t="s">
        <v>66</v>
      </c>
      <c r="G9" s="55" t="s">
        <v>165</v>
      </c>
      <c r="H9" s="157" t="s">
        <v>166</v>
      </c>
      <c r="I9" s="157" t="s">
        <v>167</v>
      </c>
      <c r="J9" s="157" t="s">
        <v>168</v>
      </c>
      <c r="K9" s="58" t="s">
        <v>169</v>
      </c>
      <c r="L9" s="157" t="s">
        <v>170</v>
      </c>
      <c r="M9" s="157" t="s">
        <v>171</v>
      </c>
      <c r="N9" s="157"/>
      <c r="O9" s="50">
        <v>60000</v>
      </c>
      <c r="P9" s="50">
        <v>0</v>
      </c>
      <c r="Q9" s="50">
        <v>60000</v>
      </c>
      <c r="R9" s="50">
        <v>0</v>
      </c>
      <c r="S9" s="54" t="s">
        <v>147</v>
      </c>
    </row>
    <row r="10" spans="1:20" s="57" customFormat="1" ht="336">
      <c r="A10" s="33">
        <v>5</v>
      </c>
      <c r="B10" s="157" t="s">
        <v>172</v>
      </c>
      <c r="C10" s="54" t="s">
        <v>138</v>
      </c>
      <c r="D10" s="37" t="s">
        <v>157</v>
      </c>
      <c r="E10" s="37" t="s">
        <v>149</v>
      </c>
      <c r="F10" s="37" t="s">
        <v>150</v>
      </c>
      <c r="G10" s="55" t="s">
        <v>173</v>
      </c>
      <c r="H10" s="157" t="s">
        <v>174</v>
      </c>
      <c r="I10" s="157" t="s">
        <v>175</v>
      </c>
      <c r="J10" s="157" t="s">
        <v>176</v>
      </c>
      <c r="K10" s="58" t="s">
        <v>177</v>
      </c>
      <c r="L10" s="157" t="s">
        <v>178</v>
      </c>
      <c r="M10" s="157" t="s">
        <v>171</v>
      </c>
      <c r="N10" s="157"/>
      <c r="O10" s="50">
        <v>30000</v>
      </c>
      <c r="P10" s="50">
        <v>0</v>
      </c>
      <c r="Q10" s="50">
        <v>30000</v>
      </c>
      <c r="R10" s="50">
        <v>0</v>
      </c>
      <c r="S10" s="54" t="s">
        <v>147</v>
      </c>
    </row>
    <row r="11" spans="1:20" s="57" customFormat="1" ht="336">
      <c r="A11" s="33">
        <v>6</v>
      </c>
      <c r="B11" s="157" t="s">
        <v>172</v>
      </c>
      <c r="C11" s="54" t="s">
        <v>138</v>
      </c>
      <c r="D11" s="37" t="s">
        <v>179</v>
      </c>
      <c r="E11" s="37" t="s">
        <v>149</v>
      </c>
      <c r="F11" s="37" t="s">
        <v>150</v>
      </c>
      <c r="G11" s="55" t="s">
        <v>180</v>
      </c>
      <c r="H11" s="157" t="s">
        <v>174</v>
      </c>
      <c r="I11" s="157" t="s">
        <v>175</v>
      </c>
      <c r="J11" s="157" t="s">
        <v>176</v>
      </c>
      <c r="K11" s="58" t="s">
        <v>177</v>
      </c>
      <c r="L11" s="157" t="s">
        <v>181</v>
      </c>
      <c r="M11" s="157" t="s">
        <v>171</v>
      </c>
      <c r="N11" s="157"/>
      <c r="O11" s="50">
        <v>30000</v>
      </c>
      <c r="P11" s="50">
        <v>0</v>
      </c>
      <c r="Q11" s="50">
        <v>30000</v>
      </c>
      <c r="R11" s="50">
        <v>0</v>
      </c>
      <c r="S11" s="54" t="s">
        <v>147</v>
      </c>
    </row>
    <row r="12" spans="1:20" s="57" customFormat="1" ht="312">
      <c r="A12" s="33">
        <v>7</v>
      </c>
      <c r="B12" s="157" t="s">
        <v>63</v>
      </c>
      <c r="C12" s="54" t="s">
        <v>138</v>
      </c>
      <c r="D12" s="157" t="s">
        <v>148</v>
      </c>
      <c r="E12" s="157" t="s">
        <v>971</v>
      </c>
      <c r="F12" s="157" t="s">
        <v>66</v>
      </c>
      <c r="G12" s="55" t="s">
        <v>182</v>
      </c>
      <c r="H12" s="157" t="s">
        <v>183</v>
      </c>
      <c r="I12" s="157" t="s">
        <v>184</v>
      </c>
      <c r="J12" s="157" t="s">
        <v>185</v>
      </c>
      <c r="K12" s="58" t="s">
        <v>186</v>
      </c>
      <c r="L12" s="157" t="s">
        <v>156</v>
      </c>
      <c r="M12" s="157" t="s">
        <v>87</v>
      </c>
      <c r="N12" s="157"/>
      <c r="O12" s="50">
        <v>200000</v>
      </c>
      <c r="P12" s="50">
        <v>0</v>
      </c>
      <c r="Q12" s="50">
        <v>200000</v>
      </c>
      <c r="R12" s="50">
        <v>0</v>
      </c>
      <c r="S12" s="54" t="s">
        <v>147</v>
      </c>
    </row>
    <row r="13" spans="1:20" s="57" customFormat="1" ht="336">
      <c r="A13" s="33">
        <v>8</v>
      </c>
      <c r="B13" s="157" t="s">
        <v>63</v>
      </c>
      <c r="C13" s="54" t="s">
        <v>138</v>
      </c>
      <c r="D13" s="37" t="s">
        <v>148</v>
      </c>
      <c r="E13" s="37" t="s">
        <v>149</v>
      </c>
      <c r="F13" s="37" t="s">
        <v>66</v>
      </c>
      <c r="G13" s="55" t="s">
        <v>187</v>
      </c>
      <c r="H13" s="37" t="s">
        <v>142</v>
      </c>
      <c r="I13" s="37" t="s">
        <v>188</v>
      </c>
      <c r="J13" s="37" t="s">
        <v>189</v>
      </c>
      <c r="K13" s="58" t="s">
        <v>190</v>
      </c>
      <c r="L13" s="157" t="s">
        <v>191</v>
      </c>
      <c r="M13" s="157" t="s">
        <v>87</v>
      </c>
      <c r="N13" s="157"/>
      <c r="O13" s="50">
        <v>8000</v>
      </c>
      <c r="P13" s="50">
        <v>0</v>
      </c>
      <c r="Q13" s="50">
        <v>0</v>
      </c>
      <c r="R13" s="50">
        <v>0</v>
      </c>
      <c r="S13" s="54" t="s">
        <v>147</v>
      </c>
    </row>
    <row r="15" spans="1:20" ht="15.75">
      <c r="P15" s="10"/>
      <c r="Q15" s="11" t="s">
        <v>36</v>
      </c>
      <c r="R15" s="11" t="s">
        <v>37</v>
      </c>
    </row>
    <row r="16" spans="1:20">
      <c r="P16" s="51" t="s">
        <v>38</v>
      </c>
      <c r="Q16" s="52">
        <v>8</v>
      </c>
      <c r="R16" s="53">
        <f>Q6+Q7+Q8+Q9+Q10+Q11+Q12+Q13</f>
        <v>500000</v>
      </c>
    </row>
    <row r="17" spans="5:16">
      <c r="P17"/>
    </row>
    <row r="32" spans="5:16">
      <c r="E32" s="9"/>
      <c r="K32"/>
      <c r="M32"/>
      <c r="N32"/>
      <c r="O32"/>
    </row>
    <row r="33" spans="5:16">
      <c r="E33" s="9"/>
      <c r="K33"/>
      <c r="M33"/>
      <c r="N33"/>
      <c r="O33"/>
    </row>
    <row r="34" spans="5:16">
      <c r="K34"/>
      <c r="M34"/>
      <c r="N34"/>
      <c r="O34"/>
    </row>
    <row r="35" spans="5:16">
      <c r="K35"/>
      <c r="M35"/>
      <c r="N35"/>
      <c r="O35"/>
      <c r="P35"/>
    </row>
    <row r="36" spans="5:16">
      <c r="K36"/>
      <c r="M36"/>
      <c r="N36"/>
      <c r="O36"/>
      <c r="P36"/>
    </row>
    <row r="37" spans="5:16">
      <c r="E37" s="9"/>
      <c r="K37"/>
      <c r="M37"/>
      <c r="N37"/>
      <c r="O37"/>
      <c r="P37"/>
    </row>
    <row r="38" spans="5:16">
      <c r="K38"/>
      <c r="M38"/>
      <c r="N38"/>
      <c r="O38"/>
      <c r="P38"/>
    </row>
    <row r="39" spans="5:16">
      <c r="E39" s="9"/>
      <c r="K39"/>
      <c r="M39"/>
      <c r="N39"/>
      <c r="O39"/>
      <c r="P39"/>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5"/>
  <sheetViews>
    <sheetView topLeftCell="A7" zoomScale="60" zoomScaleNormal="60" workbookViewId="0">
      <selection activeCell="C8" sqref="C8"/>
    </sheetView>
  </sheetViews>
  <sheetFormatPr defaultRowHeight="15"/>
  <cols>
    <col min="1" max="1" width="7.28515625" style="178" customWidth="1"/>
    <col min="2" max="2" width="13.5703125" style="178" customWidth="1"/>
    <col min="3" max="3" width="62.5703125" style="178" customWidth="1"/>
    <col min="4" max="4" width="15.140625" style="178" customWidth="1"/>
    <col min="5" max="5" width="52" style="178" customWidth="1"/>
    <col min="6" max="6" width="19.42578125" style="178" customWidth="1"/>
    <col min="7" max="7" width="14.28515625" style="178" customWidth="1"/>
    <col min="8" max="8" width="75.28515625" style="178" customWidth="1"/>
    <col min="9" max="9" width="17.28515625" style="178" customWidth="1"/>
    <col min="10" max="10" width="13.28515625" style="178" customWidth="1"/>
    <col min="11" max="11" width="13.28515625" style="181" customWidth="1"/>
    <col min="12" max="12" width="16.42578125" style="178" customWidth="1"/>
    <col min="13" max="16" width="12.140625" style="181" customWidth="1"/>
    <col min="17" max="17" width="12.140625" style="178" customWidth="1"/>
    <col min="18" max="18" width="14.5703125" style="178" customWidth="1"/>
    <col min="19" max="19" width="12.140625" style="178" customWidth="1"/>
    <col min="20" max="16384" width="9.140625" style="178"/>
  </cols>
  <sheetData>
    <row r="1" spans="1:20" ht="15.75">
      <c r="A1" s="226" t="s">
        <v>985</v>
      </c>
      <c r="B1" s="226"/>
      <c r="C1" s="226"/>
      <c r="D1" s="226"/>
      <c r="E1" s="226"/>
      <c r="F1" s="226"/>
      <c r="G1" s="226"/>
      <c r="H1" s="226"/>
      <c r="I1" s="226"/>
      <c r="J1" s="226"/>
      <c r="K1" s="227"/>
      <c r="L1" s="227"/>
      <c r="M1" s="227"/>
      <c r="N1" s="227"/>
      <c r="O1" s="227"/>
      <c r="P1" s="227"/>
      <c r="Q1" s="227"/>
      <c r="R1" s="227"/>
      <c r="S1" s="227"/>
      <c r="T1" s="227"/>
    </row>
    <row r="3" spans="1:20" ht="42.75" customHeight="1">
      <c r="A3" s="218" t="s">
        <v>0</v>
      </c>
      <c r="B3" s="218" t="s">
        <v>1</v>
      </c>
      <c r="C3" s="218" t="s">
        <v>2</v>
      </c>
      <c r="D3" s="218" t="s">
        <v>3</v>
      </c>
      <c r="E3" s="218" t="s">
        <v>4</v>
      </c>
      <c r="F3" s="218" t="s">
        <v>5</v>
      </c>
      <c r="G3" s="218" t="s">
        <v>6</v>
      </c>
      <c r="H3" s="218" t="s">
        <v>7</v>
      </c>
      <c r="I3" s="218" t="s">
        <v>8</v>
      </c>
      <c r="J3" s="220" t="s">
        <v>9</v>
      </c>
      <c r="K3" s="221"/>
      <c r="L3" s="218" t="s">
        <v>10</v>
      </c>
      <c r="M3" s="222" t="s">
        <v>11</v>
      </c>
      <c r="N3" s="223"/>
      <c r="O3" s="220" t="s">
        <v>12</v>
      </c>
      <c r="P3" s="221"/>
      <c r="Q3" s="224" t="s">
        <v>13</v>
      </c>
      <c r="R3" s="224"/>
      <c r="S3" s="214" t="s">
        <v>14</v>
      </c>
    </row>
    <row r="4" spans="1:20">
      <c r="A4" s="219"/>
      <c r="B4" s="219"/>
      <c r="C4" s="219"/>
      <c r="D4" s="219"/>
      <c r="E4" s="219"/>
      <c r="F4" s="219"/>
      <c r="G4" s="219"/>
      <c r="H4" s="219"/>
      <c r="I4" s="219"/>
      <c r="J4" s="154" t="s">
        <v>15</v>
      </c>
      <c r="K4" s="136" t="s">
        <v>16</v>
      </c>
      <c r="L4" s="219"/>
      <c r="M4" s="154">
        <v>2020</v>
      </c>
      <c r="N4" s="154">
        <v>2021</v>
      </c>
      <c r="O4" s="154">
        <v>2020</v>
      </c>
      <c r="P4" s="154">
        <v>2021</v>
      </c>
      <c r="Q4" s="154">
        <v>2020</v>
      </c>
      <c r="R4" s="154">
        <v>2021</v>
      </c>
      <c r="S4" s="215"/>
    </row>
    <row r="5" spans="1:20">
      <c r="A5" s="151" t="s">
        <v>17</v>
      </c>
      <c r="B5" s="137" t="s">
        <v>18</v>
      </c>
      <c r="C5" s="151" t="s">
        <v>19</v>
      </c>
      <c r="D5" s="151" t="s">
        <v>20</v>
      </c>
      <c r="E5" s="151" t="s">
        <v>21</v>
      </c>
      <c r="F5" s="151" t="s">
        <v>22</v>
      </c>
      <c r="G5" s="155" t="s">
        <v>23</v>
      </c>
      <c r="H5" s="151" t="s">
        <v>24</v>
      </c>
      <c r="I5" s="151" t="s">
        <v>25</v>
      </c>
      <c r="J5" s="151" t="s">
        <v>26</v>
      </c>
      <c r="K5" s="132" t="s">
        <v>27</v>
      </c>
      <c r="L5" s="151" t="s">
        <v>28</v>
      </c>
      <c r="M5" s="151" t="s">
        <v>29</v>
      </c>
      <c r="N5" s="151" t="s">
        <v>30</v>
      </c>
      <c r="O5" s="151" t="s">
        <v>31</v>
      </c>
      <c r="P5" s="151" t="s">
        <v>32</v>
      </c>
      <c r="Q5" s="151" t="s">
        <v>33</v>
      </c>
      <c r="R5" s="151" t="s">
        <v>34</v>
      </c>
      <c r="S5" s="152" t="s">
        <v>35</v>
      </c>
    </row>
    <row r="6" spans="1:20" s="57" customFormat="1" ht="240">
      <c r="A6" s="33">
        <v>1</v>
      </c>
      <c r="B6" s="59" t="s">
        <v>192</v>
      </c>
      <c r="C6" s="59" t="s">
        <v>193</v>
      </c>
      <c r="D6" s="59" t="s">
        <v>194</v>
      </c>
      <c r="E6" s="59" t="s">
        <v>195</v>
      </c>
      <c r="F6" s="157" t="s">
        <v>196</v>
      </c>
      <c r="G6" s="59" t="s">
        <v>197</v>
      </c>
      <c r="H6" s="59" t="s">
        <v>198</v>
      </c>
      <c r="I6" s="35" t="s">
        <v>199</v>
      </c>
      <c r="J6" s="34" t="s">
        <v>761</v>
      </c>
      <c r="K6" s="60" t="s">
        <v>768</v>
      </c>
      <c r="L6" s="35" t="s">
        <v>200</v>
      </c>
      <c r="M6" s="35" t="s">
        <v>87</v>
      </c>
      <c r="N6" s="36"/>
      <c r="O6" s="61">
        <v>51000</v>
      </c>
      <c r="P6" s="61">
        <v>0</v>
      </c>
      <c r="Q6" s="61">
        <v>51000</v>
      </c>
      <c r="R6" s="61">
        <v>0</v>
      </c>
      <c r="S6" s="35" t="s">
        <v>49</v>
      </c>
    </row>
    <row r="7" spans="1:20" s="57" customFormat="1" ht="360">
      <c r="A7" s="33">
        <v>2</v>
      </c>
      <c r="B7" s="34" t="s">
        <v>63</v>
      </c>
      <c r="C7" s="35" t="s">
        <v>201</v>
      </c>
      <c r="D7" s="34" t="s">
        <v>202</v>
      </c>
      <c r="E7" s="34" t="s">
        <v>203</v>
      </c>
      <c r="F7" s="157" t="s">
        <v>196</v>
      </c>
      <c r="G7" s="34" t="s">
        <v>204</v>
      </c>
      <c r="H7" s="34" t="s">
        <v>205</v>
      </c>
      <c r="I7" s="149" t="s">
        <v>206</v>
      </c>
      <c r="J7" s="34" t="s">
        <v>207</v>
      </c>
      <c r="K7" s="60" t="s">
        <v>208</v>
      </c>
      <c r="L7" s="62" t="s">
        <v>209</v>
      </c>
      <c r="M7" s="34" t="s">
        <v>210</v>
      </c>
      <c r="N7" s="34"/>
      <c r="O7" s="63">
        <v>19000</v>
      </c>
      <c r="P7" s="63">
        <v>0</v>
      </c>
      <c r="Q7" s="63">
        <v>19000</v>
      </c>
      <c r="R7" s="63">
        <v>0</v>
      </c>
      <c r="S7" s="34" t="s">
        <v>49</v>
      </c>
    </row>
    <row r="8" spans="1:20" s="57" customFormat="1" ht="240">
      <c r="A8" s="33">
        <v>3</v>
      </c>
      <c r="B8" s="34" t="s">
        <v>63</v>
      </c>
      <c r="C8" s="64" t="s">
        <v>211</v>
      </c>
      <c r="D8" s="34" t="s">
        <v>212</v>
      </c>
      <c r="E8" s="34" t="s">
        <v>213</v>
      </c>
      <c r="F8" s="157" t="s">
        <v>196</v>
      </c>
      <c r="G8" s="34" t="s">
        <v>769</v>
      </c>
      <c r="H8" s="34" t="s">
        <v>214</v>
      </c>
      <c r="I8" s="34" t="s">
        <v>215</v>
      </c>
      <c r="J8" s="34" t="s">
        <v>216</v>
      </c>
      <c r="K8" s="65">
        <v>10000</v>
      </c>
      <c r="L8" s="62" t="s">
        <v>217</v>
      </c>
      <c r="M8" s="34" t="s">
        <v>87</v>
      </c>
      <c r="N8" s="34"/>
      <c r="O8" s="63">
        <v>0</v>
      </c>
      <c r="P8" s="63">
        <v>0</v>
      </c>
      <c r="Q8" s="63">
        <v>0</v>
      </c>
      <c r="R8" s="63">
        <v>0</v>
      </c>
      <c r="S8" s="34" t="s">
        <v>49</v>
      </c>
    </row>
    <row r="9" spans="1:20" s="57" customFormat="1" ht="240">
      <c r="A9" s="33">
        <v>4</v>
      </c>
      <c r="B9" s="34" t="s">
        <v>63</v>
      </c>
      <c r="C9" s="34" t="s">
        <v>211</v>
      </c>
      <c r="D9" s="34" t="s">
        <v>218</v>
      </c>
      <c r="E9" s="34" t="s">
        <v>219</v>
      </c>
      <c r="F9" s="157" t="s">
        <v>196</v>
      </c>
      <c r="G9" s="34" t="s">
        <v>220</v>
      </c>
      <c r="H9" s="34" t="s">
        <v>221</v>
      </c>
      <c r="I9" s="34" t="s">
        <v>222</v>
      </c>
      <c r="J9" s="34" t="s">
        <v>223</v>
      </c>
      <c r="K9" s="60" t="s">
        <v>122</v>
      </c>
      <c r="L9" s="62" t="s">
        <v>209</v>
      </c>
      <c r="M9" s="34" t="s">
        <v>87</v>
      </c>
      <c r="N9" s="34"/>
      <c r="O9" s="63">
        <v>0</v>
      </c>
      <c r="P9" s="63">
        <v>0</v>
      </c>
      <c r="Q9" s="63">
        <v>0</v>
      </c>
      <c r="R9" s="63">
        <v>0</v>
      </c>
      <c r="S9" s="34" t="s">
        <v>49</v>
      </c>
    </row>
    <row r="10" spans="1:20" s="57" customFormat="1">
      <c r="A10" s="66"/>
      <c r="B10" s="66"/>
      <c r="C10" s="66"/>
      <c r="D10" s="66"/>
      <c r="E10" s="66"/>
      <c r="F10" s="66"/>
      <c r="G10" s="66"/>
      <c r="H10" s="66"/>
      <c r="I10" s="66"/>
      <c r="J10" s="66"/>
      <c r="K10" s="66"/>
      <c r="L10" s="66"/>
      <c r="M10" s="66"/>
      <c r="N10" s="66"/>
      <c r="O10" s="66"/>
      <c r="P10" s="66"/>
      <c r="Q10" s="66"/>
      <c r="R10" s="66"/>
      <c r="S10" s="66"/>
    </row>
    <row r="11" spans="1:20" ht="14.25" customHeight="1">
      <c r="E11" s="180"/>
      <c r="K11" s="178"/>
      <c r="M11" s="178"/>
      <c r="N11" s="178"/>
      <c r="O11" s="178"/>
      <c r="P11" s="10"/>
      <c r="Q11" s="11" t="s">
        <v>36</v>
      </c>
      <c r="R11" s="11" t="s">
        <v>37</v>
      </c>
    </row>
    <row r="12" spans="1:20" ht="15.75" customHeight="1">
      <c r="E12" s="180"/>
      <c r="K12" s="178"/>
      <c r="M12" s="178"/>
      <c r="N12" s="178"/>
      <c r="O12" s="178"/>
      <c r="P12" s="15" t="s">
        <v>38</v>
      </c>
      <c r="Q12" s="12">
        <v>4</v>
      </c>
      <c r="R12" s="13">
        <f>Q6+Q7+Q8+Q9</f>
        <v>70000</v>
      </c>
    </row>
    <row r="13" spans="1:20">
      <c r="C13" s="67"/>
      <c r="K13" s="178"/>
      <c r="M13" s="178"/>
      <c r="N13" s="178"/>
      <c r="O13" s="178"/>
      <c r="P13" s="178"/>
    </row>
    <row r="14" spans="1:20">
      <c r="K14" s="178"/>
      <c r="M14" s="178"/>
      <c r="N14" s="178"/>
      <c r="O14" s="178"/>
      <c r="P14" s="178"/>
    </row>
    <row r="15" spans="1:20">
      <c r="K15" s="178"/>
      <c r="M15" s="178"/>
      <c r="N15" s="178"/>
      <c r="O15" s="178"/>
      <c r="P15" s="178"/>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Nazwane zakresy</vt:lpstr>
      </vt:variant>
      <vt:variant>
        <vt:i4>1</vt:i4>
      </vt:variant>
    </vt:vector>
  </HeadingPairs>
  <TitlesOfParts>
    <vt:vector size="21"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lpstr>'SW małopolskiego'!Obszar_wydruku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Dell</cp:lastModifiedBy>
  <cp:lastPrinted>2020-05-26T12:11:55Z</cp:lastPrinted>
  <dcterms:created xsi:type="dcterms:W3CDTF">2020-01-15T10:40:14Z</dcterms:created>
  <dcterms:modified xsi:type="dcterms:W3CDTF">2020-06-03T05:20:33Z</dcterms:modified>
</cp:coreProperties>
</file>