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en_skoroszyt"/>
  <mc:AlternateContent xmlns:mc="http://schemas.openxmlformats.org/markup-compatibility/2006">
    <mc:Choice Requires="x15">
      <x15ac:absPath xmlns:x15ac="http://schemas.microsoft.com/office/spreadsheetml/2010/11/ac" url="C:\Users\Lenovo\Downloads\"/>
    </mc:Choice>
  </mc:AlternateContent>
  <xr:revisionPtr revIDLastSave="0" documentId="8_{E4AC70A1-3D66-4149-92A4-6B379E67C23D}" xr6:coauthVersionLast="45" xr6:coauthVersionMax="45" xr10:uidLastSave="{00000000-0000-0000-0000-000000000000}"/>
  <bookViews>
    <workbookView xWindow="-110" yWindow="-110" windowWidth="19420" windowHeight="10420" activeTab="18" xr2:uid="{00000000-000D-0000-FFFF-FFFF00000000}"/>
  </bookViews>
  <sheets>
    <sheet name="Podsumowanie" sheetId="34" r:id="rId1"/>
    <sheet name="CDR (SIR)" sheetId="17" r:id="rId2"/>
    <sheet name="Dolnośląski ODR" sheetId="18" r:id="rId3"/>
    <sheet name="Kujawsko-pomorski ODR" sheetId="19" r:id="rId4"/>
    <sheet name="Lubelski ODR" sheetId="20" r:id="rId5"/>
    <sheet name="Lubuski ODR" sheetId="21" r:id="rId6"/>
    <sheet name="Łódzki ODR" sheetId="23" r:id="rId7"/>
    <sheet name="Małopolski ODR" sheetId="22" r:id="rId8"/>
    <sheet name="Mazowiecki ODR" sheetId="24" r:id="rId9"/>
    <sheet name="Opolski ODR" sheetId="25" r:id="rId10"/>
    <sheet name="Podkarpacki ODR" sheetId="26" r:id="rId11"/>
    <sheet name="Podlaski ODR" sheetId="27" r:id="rId12"/>
    <sheet name="Pomorski ODR" sheetId="28" r:id="rId13"/>
    <sheet name="Śląski ODR" sheetId="29" r:id="rId14"/>
    <sheet name="Świętokrzyski ODR" sheetId="30" r:id="rId15"/>
    <sheet name="Warmińsko-mazurski ODR" sheetId="31" r:id="rId16"/>
    <sheet name="Wielkopolski ODR" sheetId="32" r:id="rId17"/>
    <sheet name="Zachodniopomorski ODR" sheetId="33" r:id="rId18"/>
    <sheet name="MRIRW" sheetId="36" r:id="rId19"/>
  </sheets>
  <definedNames>
    <definedName name="_xlnm.Print_Area" localSheetId="1">'CDR (SIR)'!#REF!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4" l="1"/>
  <c r="E25" i="34"/>
  <c r="D25" i="34"/>
  <c r="C25" i="34"/>
  <c r="P14" i="36"/>
  <c r="O14" i="36"/>
  <c r="P45" i="33" l="1"/>
  <c r="O45" i="33"/>
  <c r="P44" i="33"/>
  <c r="O44" i="33"/>
  <c r="P43" i="32"/>
  <c r="O43" i="32"/>
  <c r="P42" i="32"/>
  <c r="O42" i="32"/>
  <c r="P89" i="31"/>
  <c r="O89" i="31"/>
  <c r="P88" i="31"/>
  <c r="O88" i="31"/>
  <c r="O70" i="30"/>
  <c r="O69" i="30"/>
  <c r="M40" i="30"/>
  <c r="Q51" i="29"/>
  <c r="P51" i="29"/>
  <c r="Q50" i="29"/>
  <c r="P50" i="29"/>
  <c r="P68" i="28"/>
  <c r="O68" i="28"/>
  <c r="O67" i="28"/>
  <c r="M15" i="28"/>
  <c r="P42" i="26"/>
  <c r="M8" i="26"/>
  <c r="O8" i="26" s="1"/>
  <c r="M12" i="26"/>
  <c r="O12" i="26" s="1"/>
  <c r="O36" i="26"/>
  <c r="O34" i="26"/>
  <c r="O33" i="26"/>
  <c r="R12" i="26"/>
  <c r="R24" i="26" s="1"/>
  <c r="R30" i="26" s="1"/>
  <c r="R31" i="26" s="1"/>
  <c r="Q12" i="26"/>
  <c r="Q24" i="26" s="1"/>
  <c r="Q30" i="26" s="1"/>
  <c r="Q31" i="26" s="1"/>
  <c r="O31" i="26"/>
  <c r="O30" i="26"/>
  <c r="O24" i="26"/>
  <c r="Q15" i="26"/>
  <c r="O15" i="26"/>
  <c r="O11" i="26"/>
  <c r="O9" i="26"/>
  <c r="O7" i="26"/>
  <c r="P69" i="25"/>
  <c r="O69" i="25"/>
  <c r="O68" i="25"/>
  <c r="O7" i="24"/>
  <c r="O96" i="24" s="1"/>
  <c r="O9" i="24"/>
  <c r="O11" i="24"/>
  <c r="O15" i="24"/>
  <c r="O19" i="24"/>
  <c r="O23" i="24"/>
  <c r="O27" i="24"/>
  <c r="O31" i="24"/>
  <c r="O34" i="24"/>
  <c r="O35" i="24"/>
  <c r="O39" i="24"/>
  <c r="O44" i="24"/>
  <c r="O47" i="24"/>
  <c r="O51" i="24"/>
  <c r="O55" i="24"/>
  <c r="O58" i="24"/>
  <c r="O60" i="24"/>
  <c r="O64" i="24"/>
  <c r="O68" i="24"/>
  <c r="O73" i="24"/>
  <c r="O77" i="24"/>
  <c r="O80" i="24"/>
  <c r="P66" i="24"/>
  <c r="P83" i="24"/>
  <c r="P85" i="24"/>
  <c r="P87" i="24"/>
  <c r="P95" i="24"/>
  <c r="O10" i="24"/>
  <c r="O14" i="24"/>
  <c r="O18" i="24"/>
  <c r="O22" i="24"/>
  <c r="O26" i="24"/>
  <c r="O30" i="24"/>
  <c r="O36" i="24"/>
  <c r="O46" i="24"/>
  <c r="O50" i="24"/>
  <c r="O54" i="24"/>
  <c r="O59" i="24"/>
  <c r="O72" i="24"/>
  <c r="O76" i="24"/>
  <c r="O79" i="24"/>
  <c r="O48" i="22"/>
  <c r="O47" i="22"/>
  <c r="P36" i="23"/>
  <c r="O36" i="23"/>
  <c r="O35" i="23"/>
  <c r="O70" i="21"/>
  <c r="N70" i="21"/>
  <c r="N69" i="21"/>
  <c r="O73" i="20"/>
  <c r="O92" i="20"/>
  <c r="O91" i="20"/>
  <c r="M73" i="20"/>
  <c r="P49" i="19"/>
  <c r="O37" i="18"/>
  <c r="O36" i="18"/>
  <c r="P204" i="17"/>
  <c r="O204" i="17"/>
  <c r="P203" i="17"/>
  <c r="O203" i="17"/>
  <c r="P96" i="24" l="1"/>
  <c r="O95" i="24"/>
  <c r="Q96" i="24"/>
  <c r="R1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J12" authorId="0" shapeId="0" xr:uid="{00000000-0006-0000-0A00-000001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 ref="F15" authorId="0" shapeId="0" xr:uid="{00000000-0006-0000-0A00-00000200000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5" authorId="0" shapeId="0" xr:uid="{00000000-0006-0000-0A00-000003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sharedStrings.xml><?xml version="1.0" encoding="utf-8"?>
<sst xmlns="http://schemas.openxmlformats.org/spreadsheetml/2006/main" count="4819" uniqueCount="1615">
  <si>
    <t>L.p.</t>
  </si>
  <si>
    <t>Priorytet PROW</t>
  </si>
  <si>
    <t>Cel KSOW</t>
  </si>
  <si>
    <t>Działanie KSOW</t>
  </si>
  <si>
    <t>Nazwa/tytuł operacji</t>
  </si>
  <si>
    <t>Cel, przedmiot i temat operacji</t>
  </si>
  <si>
    <t>Forma realizacji operacji</t>
  </si>
  <si>
    <t>Wskaźniki monitorowania realizacji operacji</t>
  </si>
  <si>
    <t>Grupa docelowa</t>
  </si>
  <si>
    <t>Koszt kwalifikowalny operacji (w zł)</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</si>
  <si>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</si>
  <si>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</si>
  <si>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</si>
  <si>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</si>
  <si>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</si>
  <si>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</si>
  <si>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</si>
  <si>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</si>
  <si>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</si>
  <si>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</si>
  <si>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</si>
  <si>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</si>
  <si>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</si>
  <si>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</si>
  <si>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</si>
  <si>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</si>
  <si>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</si>
  <si>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</si>
  <si>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</si>
  <si>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</si>
  <si>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</si>
  <si>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</si>
  <si>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konferencja</t>
  </si>
  <si>
    <t>Liczba</t>
  </si>
  <si>
    <t>Kwota</t>
  </si>
  <si>
    <t>III-IV</t>
  </si>
  <si>
    <t>II-III</t>
  </si>
  <si>
    <t>Konferencja</t>
  </si>
  <si>
    <t xml:space="preserve">liczba konferencji </t>
  </si>
  <si>
    <t>liczba uczestników</t>
  </si>
  <si>
    <t>I</t>
  </si>
  <si>
    <t>liczba</t>
  </si>
  <si>
    <t>wyjazd studyjny</t>
  </si>
  <si>
    <t>II-IV</t>
  </si>
  <si>
    <t>szkolenie</t>
  </si>
  <si>
    <t>liczba konferencji</t>
  </si>
  <si>
    <t>liczba szkoleń</t>
  </si>
  <si>
    <t>rolnicy, mieszkańcy obszarów wiejskich, przedstawiciele doradztwa rolniczego</t>
  </si>
  <si>
    <t xml:space="preserve">IV </t>
  </si>
  <si>
    <t>publikacja</t>
  </si>
  <si>
    <t>nakład</t>
  </si>
  <si>
    <t>liczba filmów</t>
  </si>
  <si>
    <t>liczba seminariów</t>
  </si>
  <si>
    <t>liczba spotkań</t>
  </si>
  <si>
    <t xml:space="preserve">liczba uczestników </t>
  </si>
  <si>
    <t xml:space="preserve">nakład </t>
  </si>
  <si>
    <t>broszura</t>
  </si>
  <si>
    <t>szkolenia e-learningowe</t>
  </si>
  <si>
    <t xml:space="preserve">liczba filmów </t>
  </si>
  <si>
    <t>Harmonogram / termin realizacji (w ujęciu kwartalnym)</t>
  </si>
  <si>
    <t>Budżet brutto operacji  (w zł)</t>
  </si>
  <si>
    <t xml:space="preserve">Wnioskodawca </t>
  </si>
  <si>
    <t>Broker innowacji doradcą XXI wieku</t>
  </si>
  <si>
    <t>pracownicy jednostek doradztwa rolniczego, osoby pełniące funkcję brokerów innowacji, brokerzy z instytutów naukowych, uczelni wyższych</t>
  </si>
  <si>
    <t>Centrum Doradztwa Rolniczego w Brwinowie Oddział w Warszawie</t>
  </si>
  <si>
    <t>ul. Wspólna 30
00-930 Warszawa</t>
  </si>
  <si>
    <t>łączna liczba uczestników</t>
  </si>
  <si>
    <t xml:space="preserve">I-IV
</t>
  </si>
  <si>
    <t>I Szczyt Polskich Grup Operacyjnych EPI</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</si>
  <si>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</si>
  <si>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Partnerstwo dla Rozwoju IV</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</si>
  <si>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</si>
  <si>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rolnicy, przedstawiciele doradztwa, naukowcy, przedsiębiorcy oraz inne osoby i podmioty zainteresowane tworzeniem Grup Operacyjnych EPI</t>
  </si>
  <si>
    <t>III Forum „Sieciowanie Partnerów SIR”</t>
  </si>
  <si>
    <t>Partnerzy zarejestrowani w bazie Partnerów SIR, potencjalni Partnerzy SIR, przedstawiciele doradztwa rolniczego, przedstawiciele Grup Operacyjnych EPI</t>
  </si>
  <si>
    <t>Spotkania informacyjno-szkoleniowe dla pracowników WODR oraz CDR wykonujących i wspierających zadania na rzecz SIR</t>
  </si>
  <si>
    <t>spotkanie informacyjno-szkoleniowe</t>
  </si>
  <si>
    <t>Pracownicy CDR i WODR, przedstawiciele MRiRW oraz ARiMR</t>
  </si>
  <si>
    <t>Innowacyjne narzędzia ICT do planowania rozwoju gospodarstw szansą na wzrost konkurencyjności polskiego rolnictwa</t>
  </si>
  <si>
    <t>rolnicy, przedstawiciele doradztwa rolniczego, przedstawiciele nauki, zainteresowani tematyką operacji</t>
  </si>
  <si>
    <t xml:space="preserve">seminarium </t>
  </si>
  <si>
    <t>konferencja podsumowująca</t>
  </si>
  <si>
    <t xml:space="preserve">V Forum Wiedzy i innowacji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</si>
  <si>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</si>
  <si>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Centrum Doradztwa Rolniczego w Brwinowie Oddział w Radomiu</t>
  </si>
  <si>
    <t>ul. Chorzowska 16/18, 
26-600 Radom</t>
  </si>
  <si>
    <t xml:space="preserve">liczba
 uczestników </t>
  </si>
  <si>
    <t>Rolnictwo ekologiczne - szansa dla rolników i konsumentów</t>
  </si>
  <si>
    <t xml:space="preserve">rolnicy, przedstawiciele doradztwa rolniczego, przedstawiciele nauki, administracja rządowa i samorządowa,  instytucje pracujące na rzecz rolnictwa  ekologicznego </t>
  </si>
  <si>
    <t xml:space="preserve">I-IV
</t>
  </si>
  <si>
    <t>2000</t>
  </si>
  <si>
    <t>Konkurs Najlepsze Gospodarstwo Ekologiczne - finał krajowy</t>
  </si>
  <si>
    <t xml:space="preserve">liczba  konkursów </t>
  </si>
  <si>
    <t xml:space="preserve">Wiedza i innowacje </t>
  </si>
  <si>
    <t>stoisko na targach</t>
  </si>
  <si>
    <t xml:space="preserve">liczba stoisk informacyjno-promocyjnych </t>
  </si>
  <si>
    <t xml:space="preserve">uczestnicy targów </t>
  </si>
  <si>
    <t xml:space="preserve">III -IV </t>
  </si>
  <si>
    <t xml:space="preserve">konferencja  </t>
  </si>
  <si>
    <t xml:space="preserve">rolnicy, przedstawiciele doradztwa rolniczego, przedstawiciele nauki, administracja rządowa i samorządowa,  instytucje pracujące na rzecz rolnictwa  </t>
  </si>
  <si>
    <t xml:space="preserve">łączna liczba uczestników </t>
  </si>
  <si>
    <t xml:space="preserve">Innowacyjna działalność gospodarcza - instrukcje wdrożenia usług na bazie trzech ogrodów ekologicznych: pokazowego, edukacyjnego, terapeutycznego. </t>
  </si>
  <si>
    <t>Informacja/publikacje w internecie (film)</t>
  </si>
  <si>
    <t>liczba zrealizowanych filmów</t>
  </si>
  <si>
    <t>Centrum Doradztwa Rolniczego w Brwinowie Odział w Krakowie</t>
  </si>
  <si>
    <t>ul. Meiselsa 1,
 31-063 Kraków</t>
  </si>
  <si>
    <t>Instrukcja PDF w Internecie</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</si>
  <si>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</si>
  <si>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</si>
  <si>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szkolenie z wyjazdem studyjnym</t>
  </si>
  <si>
    <t xml:space="preserve"> liczba wyjazdów studyjnych</t>
  </si>
  <si>
    <t xml:space="preserve">przedstawiciele doradztwa rolniczego, rolnicy, mieszkańcy obszarów wiejskich </t>
  </si>
  <si>
    <t>Centrum Doradztwa Rolniczego w Brwinowie Oddział w Poznaniu</t>
  </si>
  <si>
    <t>ul. Winogrady 63, 
61-659 Poznań</t>
  </si>
  <si>
    <t>Dzień Przedsiębiorcy Rolnego</t>
  </si>
  <si>
    <t>materiały konferencyjne</t>
  </si>
  <si>
    <t>Nauka doradza praktyce rolniczej</t>
  </si>
  <si>
    <t xml:space="preserve">filmy krótkometrażowe 
</t>
  </si>
  <si>
    <t>ul. Wspólna 30,
 00-930 Warszawa</t>
  </si>
  <si>
    <t>liczba wyświetleń</t>
  </si>
  <si>
    <t>Konkurs: Moje własne innowacje</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</si>
  <si>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</si>
  <si>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t>
  </si>
  <si>
    <t>liczba konkursów</t>
  </si>
  <si>
    <t>rolnicy, mieszkańcy obszarów wiejskich, przedstawiciele doradztwa rolniczego,  osoby i instytucje zainteresowane tematem</t>
  </si>
  <si>
    <t>liczba zidentyfikowanych i opublikowanych dobrych praktyk</t>
  </si>
  <si>
    <t>Razem możemy więcej - ułatwiamy tworzenie sieci kontaktów oraz promujemy dobre praktyki w zakresie wdrażania innowacji</t>
  </si>
  <si>
    <t>publikacja w formie broszur i ulotek; roll-up'y</t>
  </si>
  <si>
    <t>liczba ulotek polskojęzycznych</t>
  </si>
  <si>
    <t>rolnicy, mieszkańcy obszarów wiejskich, przedstawiciele  doradztwa rolniczego, przedstawiciele nauki, przedsiębiorcy działające na terenie i na rzecz obszarów wiejskich, przedstawiciele zagranicznych instytucji pełniących rolę analogiczną do SIR w Polsce</t>
  </si>
  <si>
    <t xml:space="preserve">II-IV
</t>
  </si>
  <si>
    <t xml:space="preserve">
</t>
  </si>
  <si>
    <t>ul. Wspólna 30, 
00-930 Warszawa</t>
  </si>
  <si>
    <t>liczba ulotek anglojęzycznych</t>
  </si>
  <si>
    <t>liczba broszur polskojęzycznych</t>
  </si>
  <si>
    <t>liczba broszur anglojęzycznych</t>
  </si>
  <si>
    <t>liczba roll-up'ów</t>
  </si>
  <si>
    <t>koncepcja</t>
  </si>
  <si>
    <t>MRiRW, jednostki doradztwa rolniczego, jednostki naukowo-badawcze</t>
  </si>
  <si>
    <t>ul. Winogrady 63
61-659 Poznań</t>
  </si>
  <si>
    <t>17</t>
  </si>
  <si>
    <t>spotkania - Zespół ekspertów</t>
  </si>
  <si>
    <t>przedstawiciele nauki, JDR, CDR, Wód Polskich, Samorządów, MRiRW</t>
  </si>
  <si>
    <t>ul. Pszczelińska 99, 
05-840 Brwinów</t>
  </si>
  <si>
    <t>opracowania i raporty</t>
  </si>
  <si>
    <t xml:space="preserve">
III-IV </t>
  </si>
  <si>
    <t xml:space="preserve">liczba publikacji </t>
  </si>
  <si>
    <t>filmy</t>
  </si>
  <si>
    <t>liczba odcinków</t>
  </si>
  <si>
    <t>liczba uczestników konferencji</t>
  </si>
  <si>
    <t>relacja filmowa z konferencji</t>
  </si>
  <si>
    <t>liczba relacji</t>
  </si>
  <si>
    <t>spotkania</t>
  </si>
  <si>
    <t>publikacje x 2</t>
  </si>
  <si>
    <t>konferencje</t>
  </si>
  <si>
    <t xml:space="preserve">Grupę docelową operacji stanowić będą przedstawiciele Instytucji naukowych, przedstawiciele szkół rolniczych, pracownicy JDR.    </t>
  </si>
  <si>
    <t>IV</t>
  </si>
  <si>
    <t>liczba spotka</t>
  </si>
  <si>
    <t>I-III</t>
  </si>
  <si>
    <t>film instruktażowy</t>
  </si>
  <si>
    <t>1</t>
  </si>
  <si>
    <t>Konkurs Najlepszy Doradca Ekologiczny</t>
  </si>
  <si>
    <t>Racjonalne gospodarowanie zasobami naturalnymi w rolnictwie</t>
  </si>
  <si>
    <t xml:space="preserve">Konferencja krajowa z warsztatami  w gospodarstwach rolnych </t>
  </si>
  <si>
    <t xml:space="preserve">I -IV </t>
  </si>
  <si>
    <t xml:space="preserve">Rozwój innowacyjnych technologii odnawialnych źródeł energii na obszarach wiejskich </t>
  </si>
  <si>
    <t xml:space="preserve">Konferencja, publikacja </t>
  </si>
  <si>
    <t>III</t>
  </si>
  <si>
    <t xml:space="preserve">wyjazd studyjny </t>
  </si>
  <si>
    <t>liczba wyjazdów</t>
  </si>
  <si>
    <t xml:space="preserve"> liczba uczestników</t>
  </si>
  <si>
    <t xml:space="preserve">Grupę docelową operacji stanowić będą przedstawiciele Instytucji naukowych, przedstawiciele szkół rolniczych, pracownicy JDR, rolnicy </t>
  </si>
  <si>
    <t>liczba uczestników jednej konferencji</t>
  </si>
  <si>
    <t>kongres</t>
  </si>
  <si>
    <t xml:space="preserve">liczba kongresów </t>
  </si>
  <si>
    <t xml:space="preserve"> materiał informacyjny (metodyki z zakresu produkcji ekologicznej, broszury informacyjne) - druk i opracowanie</t>
  </si>
  <si>
    <t>30000</t>
  </si>
  <si>
    <t>stoisko informacyjno-promocyjne na targach</t>
  </si>
  <si>
    <t>liczba opracowań</t>
  </si>
  <si>
    <t xml:space="preserve">Od pola do stołu- analiza procesu </t>
  </si>
  <si>
    <t>Bezpieczeństwo żywnościowe w Polsce</t>
  </si>
  <si>
    <t>liczba publikacji</t>
  </si>
  <si>
    <t>Cykl szkoleń e-learningowych                                     "Mała retencja wodna w gospodarstwach rolnych"</t>
  </si>
  <si>
    <t>szkolenia e-lerningowe</t>
  </si>
  <si>
    <t xml:space="preserve">jednostki naukowe, doradcy, rolnicy, </t>
  </si>
  <si>
    <t>badania/ analiza</t>
  </si>
  <si>
    <t>badania społeczne/ analiza</t>
  </si>
  <si>
    <t>Profesjonalna produkcja ziemniaka</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</si>
  <si>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</si>
  <si>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rolnicy, przedstawiciele podmiotów doradczych, osoby zainteresowane tematem</t>
  </si>
  <si>
    <t>Centrum Doradztwa Rolniczego w Brwinowie</t>
  </si>
  <si>
    <t>ul. Pszczelińska 99, 05-840 Brwinów</t>
  </si>
  <si>
    <t>przedstawiciele doradztwa, przedstawiciele świata nauki, rolnicy, przedstawiciele administracji rządowej i samorządowej, nauczyciele rolniczy, mieszkańcy obszarów wiejskich - osoby zainteresowane tematyką agroleśnictwa</t>
  </si>
  <si>
    <t>Centrum Doradztwa Rolniczego w Brwinowie
Oddział w Poznaniu</t>
  </si>
  <si>
    <t>Ogólnopolski Konkurs "Doradca Roku"</t>
  </si>
  <si>
    <t>przedstawiciele podmiotów doradczych, nauka, rolnicy, przedsiębiorcy, administracja rządowa i samorządowa</t>
  </si>
  <si>
    <t>spotkania informacyjno-szkoleniowe koordynatorów LPW</t>
  </si>
  <si>
    <t>liczba uczestników jednego spotkania</t>
  </si>
  <si>
    <t>szkolenia doradców ds. wody</t>
  </si>
  <si>
    <t xml:space="preserve">Nowoczesne systemy produkcji rolniczej ograniczające zanieczyszczenia środowiska. </t>
  </si>
  <si>
    <t xml:space="preserve">liczba uczestników  </t>
  </si>
  <si>
    <t>ul. Pszczelińska 99,
05-840 Brwinów</t>
  </si>
  <si>
    <t>Operacje własne</t>
  </si>
  <si>
    <t xml:space="preserve">Transfer wiedzy- Doradztwo edukacji rolniczej </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</si>
  <si>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t>
  </si>
  <si>
    <t>badanie społeczne, analiza</t>
  </si>
  <si>
    <t xml:space="preserve">Sieć tematyczna WATER </t>
  </si>
  <si>
    <t>Forum online</t>
  </si>
  <si>
    <t xml:space="preserve">Spotkania </t>
  </si>
  <si>
    <t>przedstawiciele Instytucji naukowych, pracownicy JDR. , podmioty prywatne</t>
  </si>
  <si>
    <t>rolnicy, doradcy rolniczy i brokerzy, pracownicy JDR</t>
  </si>
  <si>
    <t>ul. Pszczelińska 99,
 05-840 Brwinów</t>
  </si>
  <si>
    <t>Gospodarstwa demonstracyjne- siecią współpracy</t>
  </si>
  <si>
    <t>badania społeczne / opracowanie</t>
  </si>
  <si>
    <t>Harmonogram / termin realizacji 
(w ujęciu kwartalnym)</t>
  </si>
  <si>
    <t>Budżet brutto operacji  
(w zł)</t>
  </si>
  <si>
    <t>Wnioskodawca</t>
  </si>
  <si>
    <t>Technologia uprawy winorośli w teorii i praktyce</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</si>
  <si>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</si>
  <si>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warsztaty</t>
  </si>
  <si>
    <t>Liczba warsztatów
Liczba uczestników warsztatów,
w tym liczba doradców</t>
  </si>
  <si>
    <t>1
14
2</t>
  </si>
  <si>
    <t>mieszkańcy obszarów wiejskich, rolnicy, właściciele gospodarstw agroturystycznych, doradcy, osoby  zainteresowane podejmowaniem i rozwojem przedsiębiorczości na obszarach wiejskich oraz wdrażaniem innowacyjnych rozwiązań na obszarach wiejskich</t>
  </si>
  <si>
    <t>Dolnośląski Ośrodek Doradztwa Rolniczego z siedzibą we Wrocławiu</t>
  </si>
  <si>
    <t>ul. Zwycięska 8,
53-033 Wrocław</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</si>
  <si>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</si>
  <si>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spotkanie,
wyjazd studyjny,
film</t>
  </si>
  <si>
    <t xml:space="preserve">Liczba spotkań
Liczba uczestników spotkań,
w tym liczba doradców
Liczba wyjazdów studyjnych
Liczba uczestników wyjazdów studyjnych, w tym liczba doradców
Liczba filmów
</t>
  </si>
  <si>
    <t xml:space="preserve">dolnośląscy rolnicy, producenci, hodowcy bydła, doradcy, przedstawiciele świata nauki, mieszkańcy obszarów wiejskich zainteresowani tematyką
</t>
  </si>
  <si>
    <t>Innowacje w dolnośląskim winiarstwie</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</si>
  <si>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</si>
  <si>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szkolenie,
broszura</t>
  </si>
  <si>
    <t>Liczba szkoleń
Liczba uczestników szkoleń,
w tym liczba doradców
Liczba broszur
Nakład (egz.)</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</si>
  <si>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</si>
  <si>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Dolnośląski Targ Rolny</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</si>
  <si>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</si>
  <si>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ulotka,
spot w radio,
informacje i publikacje w Internecie</t>
  </si>
  <si>
    <t>10
6 000
1
120 000
230
10</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</si>
  <si>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</si>
  <si>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Od rolnika do koszyka</t>
  </si>
  <si>
    <t>Liczba konferencji
Liczba uczestników konferencji, w tym doradców,
w tym liczba przedstawicieli LGD</t>
  </si>
  <si>
    <t>1
60
8
3</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</si>
  <si>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</si>
  <si>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Rolnictwo ekologiczne szansą dla polskiego rolnictwa</t>
  </si>
  <si>
    <t>spotkanie,
szkolenie</t>
  </si>
  <si>
    <t>Liczba spotkań
Liczba uczestników spotkań,
w tym liczba doradców
Liczba szkoleń
Liczba uczestników szkoleń, w tym liczba doradców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</si>
  <si>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</si>
  <si>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III, IV</t>
  </si>
  <si>
    <t>Dolnośląskie Partnerstwo ds. Wody (DPW)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</si>
  <si>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</si>
  <si>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raport</t>
  </si>
  <si>
    <t>Liczba spotkań
Liczba uczestników spotkań
Liczba raportów
Nakład (egz.)</t>
  </si>
  <si>
    <t>4
160
1
200</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</si>
  <si>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</si>
  <si>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dolnośląskim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</si>
  <si>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</si>
  <si>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Liczba szkoleń
Liczba uczestników szkoleń</t>
  </si>
  <si>
    <t>1
100</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</si>
  <si>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</si>
  <si>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Rolnictwo ekologiczne - lepsza strona dolnośląskiego rolnictwa</t>
  </si>
  <si>
    <t>konkurs,
konferencja,
szkolenie,
broszura,
ulotka</t>
  </si>
  <si>
    <t>Liczba konkursów
Liczba konferencji
Liczba uczestników konferencji
Liczba szkoleń
Liczba uczestników szkoleń
Liczba broszur
Nakład (egz.)
Liczba ulotek
Nakład (egz.)</t>
  </si>
  <si>
    <t xml:space="preserve">2
1
60
1
25
1
1 000
1
1 000
</t>
  </si>
  <si>
    <t xml:space="preserve">rolnicy, przedstawiciele doradztwa rolniczego, przedstawiciele nauki, przedstawiciele jednostek samorządowych, instytucje pracujące na rzecz rolnictwa  ekologicznego </t>
  </si>
  <si>
    <t>-</t>
  </si>
  <si>
    <t xml:space="preserve"> Wymiana wiedzy i innowacji w rolnictwie dzięki gospodarstwom demonstracyjnym.</t>
  </si>
  <si>
    <t xml:space="preserve">We wspólnej Polityce Rolnej po 2020 roku w ramach budowania sytemu transferu wiedzy i innowacji w rolnictwie (AKIS) szczególny nacisk kładzie się na wdrażanie innowacji poprzez ścisłą współpracę nauki, doradztwa i rolników. Operacja zakłada promowanie dobrych praktyk w zakresie produkcji roślinnej, zwierzęcej, gospodarstwach ekologicznych, upowszechnianie  precyzyjnego rolnictwa oraz sprzedaży bezpośredniej produktów z gospodarstw rolnych. Za sprawą filmu którego bohaterami będą rolnicy prowadzący już gospodarstwa demonstracyjne będzie możliwe zapoznanie się z praktycznymi rozwiązaniami, które zostały już przetestowane i są możliwe do stosowania w gospodarstwach polskich w wymienionych wcześniej sektorach.  
</t>
  </si>
  <si>
    <t>Film</t>
  </si>
  <si>
    <t>Liczba nagranych filmów</t>
  </si>
  <si>
    <t>Rolnicy, przedstawiciele doradztwa rolniczego</t>
  </si>
  <si>
    <t xml:space="preserve">Kujawsko-Pomorski Ośrodek Doradztwa Rolniczego </t>
  </si>
  <si>
    <t>Minikowo                                   89-122 Minikowo</t>
  </si>
  <si>
    <t>Liczba odsłon</t>
  </si>
  <si>
    <t>Krajowe Dni Pola Minikowo 2020 – innowacyjne rozwiązania w uprawie roślin</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</si>
  <si>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</si>
  <si>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Wideokonferencja</t>
  </si>
  <si>
    <t xml:space="preserve">Liczba konferencji </t>
  </si>
  <si>
    <t>Rolnicy, przedstawiciele doradztwa rolniczego, pracownicy uczelni i jednostek naukowych, przedsiębiorcy, studenci kierunków rolniczych</t>
  </si>
  <si>
    <t xml:space="preserve"> 
I - III</t>
  </si>
  <si>
    <t>Liczba uczestników</t>
  </si>
  <si>
    <t>Relacja z poletek demonstracyjnych</t>
  </si>
  <si>
    <t>Liczba relacji</t>
  </si>
  <si>
    <t>Liczba oglądających</t>
  </si>
  <si>
    <t>Liczba filmów</t>
  </si>
  <si>
    <t>Liczba wideokonferencji</t>
  </si>
  <si>
    <t>Liczba wyświetleń</t>
  </si>
  <si>
    <t>Innowacje w krótkich łańcuchach dostaw żywności w województwie kujawsko-pomorskim.</t>
  </si>
  <si>
    <t>mieszkańcy obszarów wiejskich, rolnicy,  przetwórcy, przedsiębiorcy, pracownicy naukowi, doradcy rolniczy, potencjalni członkowie grup operacyjnych, z województwa kujawsko-pomorskiego</t>
  </si>
  <si>
    <t>II -  IV</t>
  </si>
  <si>
    <t>Liczba emisji</t>
  </si>
  <si>
    <t>Felieton</t>
  </si>
  <si>
    <t>Innowacyjne rozwiązania w przedsiębiorczości na obszarach wiejskich – dobre przykłady z Dolnego Śląska i Małopolski.</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</si>
  <si>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</si>
  <si>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Wyjazd studyjny</t>
  </si>
  <si>
    <t>30</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</si>
  <si>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</si>
  <si>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25</t>
  </si>
  <si>
    <t xml:space="preserve">Lokalne Partnerstwa Wodne </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</si>
  <si>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</si>
  <si>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</si>
  <si>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</si>
  <si>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</si>
  <si>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</si>
  <si>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Program dla polskiego ziemniaka. Bioasekuracja oraz innowacyjne rozwiązania w zakresie agrotechniki, ochrony i przechowalnictwa ziemniaka</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</si>
  <si>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</si>
  <si>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Szkolenie</t>
  </si>
  <si>
    <t>Liczba szkoleń
Liczba uczestników szkolenia</t>
  </si>
  <si>
    <t>1
30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</si>
  <si>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</si>
  <si>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Liczba konferencji
Liczba uczestników konferencji</t>
  </si>
  <si>
    <t>1
50</t>
  </si>
  <si>
    <t xml:space="preserve">Liczba </t>
  </si>
  <si>
    <t xml:space="preserve">Upowszechnianie wiedzy oraz dobrych praktyk w przetwórstwie i rolnictwie ekologicznym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</si>
  <si>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</si>
  <si>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Liczba konkursów</t>
  </si>
  <si>
    <t xml:space="preserve">rolnicy ekologiczni, rolnicy zainteresowani przestawieniem gospodarstwa na system rolnictwa ekologicznego, doradcy rolni
</t>
  </si>
  <si>
    <t>Przed zmianą</t>
  </si>
  <si>
    <t>Po zmianie</t>
  </si>
  <si>
    <t xml:space="preserve">Innowacyjne rozwiązania w nawadnianiu warzyw gruntowych </t>
  </si>
  <si>
    <t>50</t>
  </si>
  <si>
    <t>rolnicy,
przedstawiciele doradztwa rolniczego,  przedsiębiorcy, przedstawiciele instytucji rolniczych, około rolniczych i naukowych</t>
  </si>
  <si>
    <t>Lubelski Ośrodek Doradztwa Rolniczego w Końskowoli</t>
  </si>
  <si>
    <t>Końskowola ul. Pożowska 8, 24-130 Końskowola</t>
  </si>
  <si>
    <t>materiał publikowany w internecie</t>
  </si>
  <si>
    <t>Innowacyjne technologie uprawy rzepaku na terenie województwa lubelskiego</t>
  </si>
  <si>
    <t>seminarium</t>
  </si>
  <si>
    <t>60</t>
  </si>
  <si>
    <t>III - IV</t>
  </si>
  <si>
    <t>Wykorzystanie nowych technologii  uprawy sposobem na łagodzenie skutków niekorzystnego oddziaływania warunków glebowo-klimatycznych na wzrost i rozwój kukurydzy</t>
  </si>
  <si>
    <t>Innowacyjne technologie w produkcji drobiarskiej</t>
  </si>
  <si>
    <t xml:space="preserve">Innowacyjne technologie uprawy roślin ozdobnych </t>
  </si>
  <si>
    <t>Środowiskowe uwarunkowania zdrowia na obszarach wiejskich</t>
  </si>
  <si>
    <t>rolnicy, producenci rolni, przedstawiciele doradztwa rolniczego, członkowie stowarzyszeń działających na terenach wiejskich, firmy poszukujące żywności wysokiej jakości</t>
  </si>
  <si>
    <t>Organizacja kanałów i możliwości sprzedaży produktów ekologicznych.</t>
  </si>
  <si>
    <t xml:space="preserve">konferencja </t>
  </si>
  <si>
    <t>pokazy polowe</t>
  </si>
  <si>
    <t>Dzień Ziemniaka - Innowacyjne technologie uprawy ziemniaka oraz możliwości wykorzystania skrobi w przemyśle</t>
  </si>
  <si>
    <t>relacja w telewizji</t>
  </si>
  <si>
    <t>wyjazd studyjny, warsztaty</t>
  </si>
  <si>
    <t xml:space="preserve">II ABC serowarstwa w województwie lubelskim </t>
  </si>
  <si>
    <t>rolnicy</t>
  </si>
  <si>
    <t>Nowoczesne rozwiązania w zakładaniu i prowadzeniu pasieki</t>
  </si>
  <si>
    <t>rolnicy,
przedstawiciele doradztwa rolniczego, przedsiębiorcy, przedstawiciele instytucji rolniczych, około rolniczych i naukowych przedstawiciele stowarzyszeń</t>
  </si>
  <si>
    <t>rolnicy, początkujący pszczelarze</t>
  </si>
  <si>
    <t>Ekologiczna uprawa owoców miękkich – malina i borówka</t>
  </si>
  <si>
    <t>Cykl filmów instruktażowych w zakresie nowoczesnych technologii uprawy roślin polowych</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</si>
  <si>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</si>
  <si>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</si>
  <si>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</si>
  <si>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</si>
  <si>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</si>
  <si>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</si>
  <si>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</si>
  <si>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</si>
  <si>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</si>
  <si>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</si>
  <si>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</si>
  <si>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</si>
  <si>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</si>
  <si>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</si>
  <si>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</si>
  <si>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</si>
  <si>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</si>
  <si>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</si>
  <si>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</si>
  <si>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</si>
  <si>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</si>
  <si>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</si>
  <si>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</si>
  <si>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Mieszkańcy obszarów wiejskich, ekolodzy, rolnicy, instytucje naukowe i samorządowe, przedsiębiorcy, przetwórcy oraz specjaliści LODR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</si>
  <si>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</si>
  <si>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Wystawa zwierząt podczas targów rolniczych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</si>
  <si>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Właściciele gospodarstw agroturystycznych, mieszkańcy obszarów wiejskich, rolnicy, hodowcy, specjaliści LODR, uczestnicy targów rolniczych.</t>
  </si>
  <si>
    <t xml:space="preserve">III   </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</si>
  <si>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</si>
  <si>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</si>
  <si>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liczba filmów/drukowane materiały informacyjne</t>
  </si>
  <si>
    <t>1 / 500</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</si>
  <si>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</si>
  <si>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</si>
  <si>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spotkania informacyjno-promocyjne</t>
  </si>
  <si>
    <t>Rolnicy, producenci rolni, hodowcy, mieszkańcy obszarów wiejskich, właściciele gospodarstw agroturystycznych,  jednostki naukowe i samorządowe, specjaliści LODR i inne osoby zainteresowane wdrażaniem innowacji w rolnictwie i na obszarach wiejskich.</t>
  </si>
  <si>
    <t>I - IV</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</si>
  <si>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</si>
  <si>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</si>
  <si>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</si>
  <si>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</si>
  <si>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</si>
  <si>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</si>
  <si>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</si>
  <si>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</si>
  <si>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</si>
  <si>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liczba filmów / drukowane materiały informacyjne</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</si>
  <si>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</si>
  <si>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</si>
  <si>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</si>
  <si>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1 / 200</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</si>
  <si>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</si>
  <si>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Innowacyjne metody produkcji roślinnej w ramach organizowanych "Dni Pola" w Złotniku</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</si>
  <si>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</si>
  <si>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warsztaty polowe</t>
  </si>
  <si>
    <t>Rolnicy, mieszkańcy obszarów wiejskich, przedsiębiorcy, doradcy i specjaliści rolniczy, potencjalni członkowie Grup Operacyjnych z województwa lubuskiego</t>
  </si>
  <si>
    <t>II</t>
  </si>
  <si>
    <t>Nowoczesna i bezpieczna hodowla ziemniaka w województwie lubuskim</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</si>
  <si>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</si>
  <si>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</si>
  <si>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</si>
  <si>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</si>
  <si>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</si>
  <si>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</si>
  <si>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6 x 25</t>
  </si>
  <si>
    <t>Krótkie Łańcuchy Dostaw - alternatywą dla gospodarstw w województwie lubuskim</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</si>
  <si>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</si>
  <si>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</si>
  <si>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</si>
  <si>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</si>
  <si>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</si>
  <si>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 xml:space="preserve">Rolnicy, przetwórcy, mieszkańcy obszarów wiejskich, przedstawiciele doradztwa rolniczego i nauki, administracja rządowa i samorządowa,  instytucje pracujące na rzecz rolnictwa  ekologicznego </t>
  </si>
  <si>
    <t>Konkurs na Najlepsze Gospodarstwo Ekologiczne w województwie lubuskim</t>
  </si>
  <si>
    <t>materiał informacyjny i promocyjny</t>
  </si>
  <si>
    <t>liczba stoisk</t>
  </si>
  <si>
    <t>„Rolniczy Handel Detaliczny – innowacyjny kierunek promocji i sprzedaży produktów pszczelich”</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</si>
  <si>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</si>
  <si>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konferencja
liczba uczestników operacji</t>
  </si>
  <si>
    <t>pszczelarze, rolnicy, mieszkańcy obszarów wiejskich, pracownicy naukowi, doradcy rolniczy, pracownicy jednostek doradztwa rolniczego</t>
  </si>
  <si>
    <t>Łódzki Ośrodek Doradztwa Rolniczego</t>
  </si>
  <si>
    <t>Łódzki Ośrodek Doradztwa Rolniczego z siedzibą w Bratoszewicach     ul. Nowości 32;  95-011 Bratoszewice</t>
  </si>
  <si>
    <t>Przeciwdziałanie skutkom suszy na przykładzie innowacyjnych metod uprawy kukurydzy na ziarno</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</si>
  <si>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</si>
  <si>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rolnicy, mieszkańcy obszarów wiejskich, pracownicy naukowi, doradcy rolniczy,  pracownicy jednostek doradztwa rolniczego</t>
  </si>
  <si>
    <t>Od pola do stołu – przetwarzanie i sprzedaż produktów z gospodarstwa rolnego</t>
  </si>
  <si>
    <t>potencjalni członkowie grup operacyjnych, rolnicy, mieszkańcy obszarów wiejskich, pracownicy naukowi, doradcy rolniczy, pracownicy jednostek doradztwa rolniczego</t>
  </si>
  <si>
    <t>Koszyk od rolnika – dobre praktyki w sprzedaży w ramach Rolniczego Handlu Detalicznego, sprzedaży bezpośredniej i z małych przedsiębiorstw</t>
  </si>
  <si>
    <t xml:space="preserve">film krótkometrażowy,
emisja telewizyjna
broszura                                                                          </t>
  </si>
  <si>
    <t>liczba nagranych filmów
liczba emisji telewizyjnych
ilość broszur</t>
  </si>
  <si>
    <t xml:space="preserve"> 1
 1 
  800</t>
  </si>
  <si>
    <t>Polski Ocet Owocowy -  współpraca z Instytutem Biotechnologii Przemysłu Rolno-Spożywczego im. prof. Wacława Dąbrowskiego</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</si>
  <si>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</si>
  <si>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film krótkometrażowy,
emisja telewizyjna</t>
  </si>
  <si>
    <t>liczba nagranych filmów
liczba emisji telewizyjnych</t>
  </si>
  <si>
    <t xml:space="preserve">1 
1 </t>
  </si>
  <si>
    <t>Innowacyjna uprawa ziemniaka w województwie łódzkim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</si>
  <si>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</si>
  <si>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szkolenia</t>
  </si>
  <si>
    <t>ilość szkoleń
liczba uczestników szkoleń</t>
  </si>
  <si>
    <t>2
100</t>
  </si>
  <si>
    <t>producenci ziemniaka lub zamierzający podjąć taką produkcję, rolnicy, mieszkańcy obszarów wiejskich, pracownicy naukowi, doradcy rolniczy, pracownicy jednostek doradztwa rolniczego, inne podmioty zainteresowane tematyką</t>
  </si>
  <si>
    <t>Lokalne Partnerstwo do spraw Wody</t>
  </si>
  <si>
    <t>ilość spotkań                                   liczba uczestników spotkań</t>
  </si>
  <si>
    <t>4                                      200</t>
  </si>
  <si>
    <t>potencjalni partnerzy LPW</t>
  </si>
  <si>
    <t>XIII edycja ogólnopolskiego Konkursu na Najlepsze Gospodarstwo Ekologiczne - finał wojewódzki</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</si>
  <si>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</si>
  <si>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konkurs</t>
  </si>
  <si>
    <t>rolnicy ekologiczni, mieszkańcy obszarów wiejskich, doradcy rolniczy, pracownicy jednostek doradztwa rolniczego, pracownicy naukowi, instytucje pracujące na rzecz rolnictwa  ekologicznego</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</si>
  <si>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</si>
  <si>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 xml:space="preserve">konkurs </t>
  </si>
  <si>
    <t xml:space="preserve"> doradcy rolniczy, pracownicy jednostek doradztwa rolniczego, pracownicy naukowi, instytucje pracujące na rzecz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</si>
  <si>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</si>
  <si>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liczba wyjazdów
ilość uczestników wyjazdu                                    </t>
  </si>
  <si>
    <t xml:space="preserve">1
30                                                                                                                                                                                                                                                                                                                                                                                                            </t>
  </si>
  <si>
    <t>liczba uczestników szkolenia</t>
  </si>
  <si>
    <t>20</t>
  </si>
  <si>
    <t>Rolnicy, mieszkańcy obszarów wiejskich, przedstawiciele instytucji i organizacji działających na rzecz rolnictwa, pracownicy jednostek doradztwa rolniczego.</t>
  </si>
  <si>
    <t>Małopolski Ośrodek Doradztwa Rolniczego</t>
  </si>
  <si>
    <t>ul. Osiedlowa 9,  32-082 Karniowice</t>
  </si>
  <si>
    <t>liczba egzemplarzy publikacji</t>
  </si>
  <si>
    <t>Małe przetwórstwo w gospodarstwie rolnym.</t>
  </si>
  <si>
    <t>Celem operacji jest wyposażenie odbiorców w wiedzę  w zakresie przetwórstwa wędlin dojrzewających, przetwórstwa serów i  produkcji browarniczej  na niewielką skalę.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</si>
  <si>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film</t>
  </si>
  <si>
    <t>3</t>
  </si>
  <si>
    <t>liczba wyjazdów studyjnych</t>
  </si>
  <si>
    <t>liczba uczestników wyjazdu studyjnego</t>
  </si>
  <si>
    <t>wystawa</t>
  </si>
  <si>
    <t>Produkcja zielarska jako dodatkowe źródło dochodu w gospodarstwie.</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</si>
  <si>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</si>
  <si>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liczba zorganizowanych wyjazdów studyjnych</t>
  </si>
  <si>
    <t>Rolnicy, przedstawiciele instytucji i organizacji działających na rzecz rolnictwa, pracownicy jednostek doradztwa rolniczego.</t>
  </si>
  <si>
    <t>liczba uczestników wyjazdów studyjnych</t>
  </si>
  <si>
    <t>Współpraca na rzecz rozwoju innowacyjnej Małopolski.</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</si>
  <si>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</si>
  <si>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audycja telewizyjna</t>
  </si>
  <si>
    <t>liczba audycji telewizyjnych</t>
  </si>
  <si>
    <t>Rolnicy, mieszkańcy obszarów wiejskich, przedstawiciele instytucji i organizacji działających na rzecz rolnictwa, mieszkańcy województwa małopolskiego,</t>
  </si>
  <si>
    <t>Konferencja sieciująca dla Partnerów Krajowej Sieci Obszarów Wiejskich w Małopolsce.</t>
  </si>
  <si>
    <t>Celem operacji jest  aktywizowanie uczestników do podejmowania współpracy w zakresie rozwoju obszarów  wiejskich,  informowanie na temat działań Sieci na rzecz innowacji w rolnictwie i na obszarach wiejskich, nawiązywanie  i podtrzymywanie kontaktów pomiędzy Partnerami KSOW oraz wymiana doświadczeń.  Przedmiotem operacji jest organizacja konferencji dla 50 osób.  Tematem operacji jest wspieranie tworzenia sieci współpracy partnerskiej dotyczącej rolnictwa i obszarów wiejskich przez podnoszenie poziomu wiedzy w tym zakresie.</t>
  </si>
  <si>
    <t>Rolnicy, mieszkańcy obszarów wiejskich, przedstawiciele instytucji i organizacji działających na rzecz rolnictwa, pracownicy jednostek doradztwa rolniczego, przedsiębiorcy.</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</si>
  <si>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</si>
  <si>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Lokalnego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</si>
  <si>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 ekspertyza, film</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</si>
  <si>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</si>
  <si>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uczestników spotkań</t>
  </si>
  <si>
    <t>liczba ekspertyz</t>
  </si>
  <si>
    <t>Innowacje w chowie i hodowli zwierząt - Sommet de l'Élevage.</t>
  </si>
  <si>
    <t>Celem operacji jest upowszechnianie innowacyjnych rozwiązań w zakresie produkcji zwierzęcej.  W ramach operacji zorganizowany zostanie wyjazd studyjny do Francji  dla grupy 25 osób  w programie którego będzie udział w Targach Sommet de l'Élevage w Clermont-Ferrand.   Operacja wpisuje się w temat dotyczący wspierania tworzenia sieci współpracy partnerskiej dotyczącej rolnictwa i obszarów wiejskich przez podnoszenie poziomu wiedzy w tym zakresie.</t>
  </si>
  <si>
    <t xml:space="preserve">Nowoczesna i bezpieczna uprawa ziemniaka w Małopolsce. </t>
  </si>
  <si>
    <t xml:space="preserve">Celem operacji jest popularyzacja innowacyjnych rozwiązań w zakresie produkcji ziemniaka oraz ułatwianie wymiany wiedzy fachowej.  W ramach operacji zostanie zorganizowana konferencja dla grupy 60 osób.   Realizacja operacji wspiera cele SIR poprzez wymianę doświadczeń oraz wzmacnianie sieci kontaktów pomiędzy podmiotami działającymi na rzecz rolnictwa. </t>
  </si>
  <si>
    <t>Rolnicy, mieszkańcy obszarów wiejskich, przedstawiciele instytucji i organizacji działających na rzecz rolnictwa, przedsiębiorcy, pracownicy jednostek doradztwa rolniczego.</t>
  </si>
  <si>
    <t>Rolnictwo ekologiczne szansą dla rolników i konsumentów w Małopolsce.</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</si>
  <si>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dotyczących nowoczesnych rozwiązań w produkcji ekologicznej oraz wydana zostanie publikacja.</t>
  </si>
  <si>
    <t>konkurs, szkolenie, publikacja</t>
  </si>
  <si>
    <t>Rolnicy, mieszkańcy obszarów wiejskich, przedstawiciele instytucji i organizacji działających na rzecz rolnictwa, pracownicy publicznych i prywatnych jednostek doradztwa rolniczego, doradcy rolniczy.</t>
  </si>
  <si>
    <t>liczba uczestników szkoleń</t>
  </si>
  <si>
    <t>Jednostka</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</si>
  <si>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</si>
  <si>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</si>
  <si>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rolnicy - producenci mleka i wołowiny</t>
  </si>
  <si>
    <t>Mazowiecki Ośrodek Doradztwa Rolniczego z siedzibą w Warszawie</t>
  </si>
  <si>
    <t>02-456 Warszawa, ul. Czereśniowa 98</t>
  </si>
  <si>
    <t>ilość uczestników szkoleń</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</si>
  <si>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</si>
  <si>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</si>
  <si>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ilość uczestników</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</si>
  <si>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</si>
  <si>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</si>
  <si>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</si>
  <si>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</si>
  <si>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</si>
  <si>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</si>
  <si>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</si>
  <si>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</si>
  <si>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</si>
  <si>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</si>
  <si>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</si>
  <si>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</si>
  <si>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rolnicy, mieszkańcy obszarów wiejskich, przedstawiciele doradztwa rolniczego, przedsiębiorcy</t>
  </si>
  <si>
    <t>Innowacyjne rozwiązania w uprawie papryki pod osłonami wysokimi</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</si>
  <si>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</si>
  <si>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</si>
  <si>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</si>
  <si>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</si>
  <si>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</si>
  <si>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</si>
  <si>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</si>
  <si>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rolnicy, przedstawiciele doradztwa rolniczego, mieszkańcy obszarów wiejskich</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</si>
  <si>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</si>
  <si>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</si>
  <si>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</si>
  <si>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Rolnictwo ekologiczne - nowe wyzwania</t>
  </si>
  <si>
    <t>rolnicy prowadzący gospodarstwa ekologiczne i rolnicy zainteresowani przestawieniem swoich gospodarstw na ekologiczne metody produkcji</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</si>
  <si>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</si>
  <si>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</si>
  <si>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</si>
  <si>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</si>
  <si>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</si>
  <si>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</si>
  <si>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</si>
  <si>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</si>
  <si>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</si>
  <si>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</si>
  <si>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</si>
  <si>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</si>
  <si>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</si>
  <si>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</si>
  <si>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</si>
  <si>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</si>
  <si>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</si>
  <si>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</si>
  <si>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rolnicy, przedstawiciele doradztwa rolniczego, mieszkańcy obszarów wiejskich, partnerzy SIR, jednostki naukowo-badawcze</t>
  </si>
  <si>
    <t>Innowacje w działalności pozarolniczej</t>
  </si>
  <si>
    <t>ilość nagrodzonych</t>
  </si>
  <si>
    <t>właściciele gospodarstw agroturystycznych i turystyki wiejskiej, rolnicy, mieszkańcy obszarów wiejskich, przedsiębiorcy, Koła Gospodyń Wiejskich, organizacje pozarządowe, doradcy</t>
  </si>
  <si>
    <t>ilość wyróżnionych</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</si>
  <si>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</si>
  <si>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</si>
  <si>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</si>
  <si>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informacje i publikacje w internecie</t>
  </si>
  <si>
    <t>cykl tematyczny</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</si>
  <si>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</si>
  <si>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</si>
  <si>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</si>
  <si>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</si>
  <si>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</si>
  <si>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q</t>
  </si>
  <si>
    <t>Innowacje w uprawie, technice i pielęgnacji winorośli. Aspekty prawno-ekonomiczne działalności prowadzenia winnicy w województwie opolskim.</t>
  </si>
  <si>
    <t>Celem szkolenia będzie poszerzenie wiedzy ze wskazaniem nowych rozwiązań w uprawie winorośli w polskich warunkach klimatycznych.</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</si>
  <si>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</si>
  <si>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I </t>
  </si>
  <si>
    <t>Opolski Ośrodek Doradztwa Rolniczego w Łosiowie</t>
  </si>
  <si>
    <t xml:space="preserve">49-330 Łosiów,
  ul. Główna 1 </t>
  </si>
  <si>
    <t>Wiejskie usługi opiekuńcze – innowacyjna forma przedsiębiorczości</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</si>
  <si>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</si>
  <si>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</si>
  <si>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Sieciowanie Partnerów SIR województwa opolskiego</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</si>
  <si>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pozdniesienia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</si>
  <si>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konferencja 2-dniowa</t>
  </si>
  <si>
    <t xml:space="preserve">Partnerzy zarejestrowani w bazie Partnerów SIR, potencjalni partnerzy, przedstawiciele jednostek naukowych, przedsiębiorcy, pracownicy jednostek doradztwa rolniczego, rolnicy. </t>
  </si>
  <si>
    <t>49-330 Łosiów, ul. Główna 1</t>
  </si>
  <si>
    <t xml:space="preserve">Produkcja serów podpuszczkowych dojrzewających w warunkach małej serowarni rzemieślniczej 
</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</si>
  <si>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</si>
  <si>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mieszkańcy obszarów wiejskich, rolnicy, właściciele gospodarstw agroturystycznych i zagród edukacyjnych, przedstawiciele podmiotów doradczych. </t>
  </si>
  <si>
    <t xml:space="preserve">Opolski Ośrodek Doradztwa Rolniczego </t>
  </si>
  <si>
    <t xml:space="preserve"> Terapie roślinne w profilaktyce zdrowotnej- szansą na innowacyjne wykorzystywanie surowców zielarskich</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</si>
  <si>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</si>
  <si>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Innowacyjne elementy oferty turystycznej  jako narzędzie rozwoju Opolszczyzny </t>
  </si>
  <si>
    <t xml:space="preserve">Celem operacji jest aktywizacja mieszkańcow wsi na rzecz pdejmowania inicjaatyw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</si>
  <si>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rolnicy, właściciele gospodarstw agroturystycznych oraz obiektów restauracyjno hotelarskich z terenów wiejskich woj. opolskiego, , członkowie stowaarzyszeń oraz lokalnych grup działania, przedsawiciele JST z terenów woj. opolskiego,doradcy rolniczy. </t>
  </si>
  <si>
    <t>Opolskie zespoły tematyczne ds. innowacji w rolnictwie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</si>
  <si>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</si>
  <si>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spotkania tematyczne</t>
  </si>
  <si>
    <t>Wyniki doświadczeń terenowych za rok 2019</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</si>
  <si>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</si>
  <si>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 xml:space="preserve">publikacja </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</si>
  <si>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</si>
  <si>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Nowoczesna produkcja mleka</t>
  </si>
  <si>
    <t xml:space="preserve">Celem operacji będzie poruszenie  wielu aktualnych kwestii istotnych w hodowli bydła mlecznego, co stwarza doskonałą okazję do wymiany doświadczeń oraz dyskusji, umożliwiając rozwiązywanie problemów obecnie występujących w hodowli oraz efektywny rozwój mleczarstwa na terenie naszego kraju. Zaproszeni specjaliści w dziedzinie zootechniki przedstawiają najnowsze osiągnięcia w hodowli bydła mlecznego, wyniki badań, metody rozrodu oraz innowacje technologiczne stosowane w sektorze mleczarskim. </t>
  </si>
  <si>
    <t xml:space="preserve"> hodowcy bydła mlecznego, rolnicy indywidualni działający na terenie województwa opolskiego, doradcy rolniczy, pracownicy jednostek doradztwa rolniczego, spółdzielnie mleczarskie oraz do osóby zainteresowane hodowlą bydła mlecznego.</t>
  </si>
  <si>
    <t>Chów i hodowla trzody chlewnej – innowacyjne gospodarstwo produkcyjne</t>
  </si>
  <si>
    <t xml:space="preserve">Głównym celem operacji będzie wymiana wiedzy i informacji podczas szkolenia, która umożliwi producentom trzody chlewnej rozwiązywanie problemów obecnie występujących w produkcji. Podczas szkolenie producenci będą mieli możliwość porozmawiania z przedstawicielami firm branżowych oraz lekarzami weterynarii i zadawania im nurtujących ich pytań.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Spotkanie to umożliwi również przedstawicielom nauki, instytucji i firm branżowych zrozumienie problemów z jakimi na co dzień zmagają się producenci i zaproponowanie im nowych, innowacyjnych rozwiązań, które mają na celu poprawę opłacalności hodowli. </t>
  </si>
  <si>
    <t xml:space="preserve"> producenci i hodowcy trzody chlewnej z województwa opolskiego, doradcy rolniczy,  pracownicy jednostek doradztwa rolniczego oraz  osóby zainteresowane hodowlą trzody chlewnej</t>
  </si>
  <si>
    <t>Przewodnik po polu doświadczalnym OODR w Łosiowie 2020</t>
  </si>
  <si>
    <t xml:space="preserve">Celem napisania przewodnika po polu doświadczalnym jest ułatwianie transferu wiedzy i innowacji w rolnictwie. Przewodnik po polu doświadczalnym, w których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"warsztatch polowych" organizowanych przez OODR w czerwcu oraz szkoleniach organizowanych przez OODR w Łosiowie ( Dzień Soi, Dzień Kukurydzy, itd.). Przewodnik po polu doświadczalnym będzie również dostępny dla producentów rolnych w wersji online na stronach  internetowej ośrodka.  </t>
  </si>
  <si>
    <t xml:space="preserve">Producenci rolni, spółki i spółdzielnie produkcyjne prowadzące produkcję roślinną na terenie województwa opolskiego i województw ościennych oraz osób zainteresowanych. </t>
  </si>
  <si>
    <t>Szkolenie z wyjazdem studyjnym zakresu OZE pn "Dobre przykłady zastosowania rozwiazań OZE w gminach "</t>
  </si>
  <si>
    <t xml:space="preserve">
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</si>
  <si>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wyjazdem studyjnym
                                                 liczba uczestników</t>
  </si>
  <si>
    <t xml:space="preserve">   1   
     40</t>
  </si>
  <si>
    <t>doradcy rolniczy, pracownicy jednostek doradztwa rolniczego,  rolnicy, samorządowcy, mieszkańcy województwa opolskiego</t>
  </si>
  <si>
    <t>Szkolenie z zakresu wiedzy na temat innowacyjnych rozwiazań poboru ciepła i energii elektrycznej  konwencjonalnych oraz oze.</t>
  </si>
  <si>
    <t>Przedsiewziecie w ramach edukacji z zkresu OZE dla rolników w 11 powiatach województwa opolskiego. Celem operacji jest  zapoznanie uczestników z  innowacyjnymi  roziwązaniami w  zastosowaniu urządzeń konwencjaonalnych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</si>
  <si>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wojówdztwa opolskiego</t>
  </si>
  <si>
    <t>szkolenie w każdym powiecie województwa opolskiego
                                                 liczba uczestników</t>
  </si>
  <si>
    <t xml:space="preserve">   11 
     11  x20 osób= 220 osób </t>
  </si>
  <si>
    <t>doradcy rolniczy, pracownicy jednostek doradztwa rolniczego, rolnicy, samorządowcy, mieszkańcy województwa opolskiego</t>
  </si>
  <si>
    <t>"Szkolenie wyjazdowe z zakresu rolnictwa ekologicznego pn; Możliwości zwiększenia dochodowości gospodarstw ekologicznych - przetwórstwo produktów roślinnych i zwierzęcych"</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</si>
  <si>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żywności,nowatorskich  rozwiązań wpłynie na podwyższenie wiedzy i korzyści płynących z przetwórstwa produktów ekologicznych.   Przedstawione rozwiązania będą inspiracją dla uczestników wyjazdu do zawiązania partnerstw w ramach działania Współpraca.
</t>
  </si>
  <si>
    <t>wyjazd studyjny 3 dniowy</t>
  </si>
  <si>
    <t xml:space="preserve"> mieszkańcy województwa opolskiego – doradcy rolniczy, pracownicy jednostek doradztwa rolniczego, rolnicy ekologiczni i konwencjonalni zainteresowani przetwórstwem</t>
  </si>
  <si>
    <t>Ochrona środowiska naturalnego na obszarach wiejskich.</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</si>
  <si>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</si>
  <si>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Konferencja, konkursy</t>
  </si>
  <si>
    <t>Grupą docelową konferencji będą mieszkańcy województwa opolskiego –  rolnicy i producenci rolni, doradcy rolniczy, pracownicy jednostek doradztwa rolniczego, przedstawiciele samorzadów i nauki.</t>
  </si>
  <si>
    <t>Innowacyjne rozwiązania techniczne zapobiegające zmianom klimatu-  racjonalne gospodarowanie wodą w gospodarstwie rolnym i ograniczanie strat azotu w produkcji rolniczej</t>
  </si>
  <si>
    <t>Głównym celem i założeniem szkolenia w formie wyjazdu studyjnego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zorganizowanie szkolenia wyjazdowego pn. „Innowacyjne rozwiązania techniczne zapobiegające zmianom klimatu-  racjonalne gospodarowanie wodą w gospodarstwie rolnym i ograniczanie strat azotu w produkcji rolniczej”</t>
  </si>
  <si>
    <t>szkolenie z wyjazdem studyjnym               2 dniowy</t>
  </si>
  <si>
    <t>doradcy rolniczy, pracownicy jednostek doradztwa rolniczego, rolnicy, mieszkańcy obszarów wiejskich oraz osoby zainteresowane tematem</t>
  </si>
  <si>
    <t xml:space="preserve">Nowoczesne rozwiązania zwiększające bezpieczeństwo i komfort pracy rolników </t>
  </si>
  <si>
    <t>Głównym celem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</si>
  <si>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e-broszura</t>
  </si>
  <si>
    <t xml:space="preserve">e-broszura </t>
  </si>
  <si>
    <t>rolnicy, doradcy rolni, mieszkańcy obszarów wiejskich oraz osoby zainteresowane tematem</t>
  </si>
  <si>
    <t>Soja - ważne wskazówki nowoczesnej uprawy</t>
  </si>
  <si>
    <t xml:space="preserve">Celem wydania 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</si>
  <si>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producenci rolni, doradcy rolniczy, pracownicy jednostek doradztwa rolniczego, mieszkańcy obszarów wiejskich oraz osoby zainteresowane tematem</t>
  </si>
  <si>
    <t>System retencji rozproszonej jako element gospodarowania wodą</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</si>
  <si>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</si>
  <si>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poradnik online/samouczek</t>
  </si>
  <si>
    <t>rolnicy, właściciele gospodarstw agroturystycznych oraz obiektów,  doradcy rolni, przedsiębiorcy, mieszkancy terenów wiejskich, osoby zaiteresowane innowacyjnymi rozwiązaniami z zakresu rolnictwa, pracownicy jednostek doradztwa rolniczego,</t>
  </si>
  <si>
    <t>Broszury infomacyjne z zakresu wdrażania innowacyjnych rozwiązań w rolnictwie i na obszarach wiejskich</t>
  </si>
  <si>
    <t>Celem wydanych publikacji będzie pokazanie praktycznego wymiaru realizowanych przedsięwzięć, zaprezentowanie „dobrych praktyk” oraz ułatwienia transferu wiedzy z zakresu innowacyjnych rozwiązań w rolnictwie.Projekt będzie obejmował opracowanie, wydrukowanie oraz udostępnienie w wesji online 2 broszur z następującej tematyki: "Chwasty, które żywią i leczą", "Nowoczesna uprawa roślin zielarskich i ich innowacyjne wykorzystanie". Publikację wzmacniają świadomość odbiorców w obszarze produkcji żywności wysokiej jakości, ochrony środowiska i bioróżnorodności, promocji produktów regionalnych, możliwości ich wytwarzania w gospodarstwie rolnym.</t>
  </si>
  <si>
    <t>Broszury</t>
  </si>
  <si>
    <t>Szkolenia e-learnigowe z zakresu innowacyjnych rozwiązań w gospodarstwach rolnych i agroturystycznych</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</si>
  <si>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agroturystycznej zgodnie z charakterem wiejskości i potrzebami klienta, a także sposobami promocji oferty gosp. rolnego jak i agroturystycznego za pomocą znanych platform społecznościowych, które wskazują ich cechy,  możliwości  wykorzystania do promowania produktów gospodarstwa oraz nawiązywania relacji z potencjalnymi klientami.</t>
  </si>
  <si>
    <t>„Innowacje szansą na rozwój obszarów wiejskich – konopie włókniste”</t>
  </si>
  <si>
    <t>wyjazd studyjny 1 dniowy</t>
  </si>
  <si>
    <t>Spotkania tematyczne dt. założenia lokalnych partnerstw do spraw wody (LPW)</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</si>
  <si>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</si>
  <si>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raport
broszura</t>
  </si>
  <si>
    <t>potencjalni partnerzy LPW, przedstawiciele jednostek naukowych, samorządów terytorialnych, spółek wodnych, rolnicy, pracownicy jednostek doradztwa rolniczego</t>
  </si>
  <si>
    <t xml:space="preserve">Nowoczesna i bezpieczna uprawa ziemniaka </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</si>
  <si>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</si>
  <si>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szkolenie z warsztatami</t>
  </si>
  <si>
    <t>Producenci ziemniaka lub zamierzający podjąć taką produkcję oraz przedstawiciele podmiotów doradczych na terenie województwa opolskiego</t>
  </si>
  <si>
    <t xml:space="preserve"> ,,Życie mlekiem i miodem płynące"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</si>
  <si>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</si>
  <si>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konferencja                             </t>
  </si>
  <si>
    <t xml:space="preserve">1. Konferencja                2. Ilość uczestników      </t>
  </si>
  <si>
    <t xml:space="preserve">1                       300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</si>
  <si>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</si>
  <si>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Podkarpacki Ośrodek Doradztwa Rolniczego z siedzibą w Boguchwale</t>
  </si>
  <si>
    <t>ul. Suszyckich 9, 
36-040 Boguchwała</t>
  </si>
  <si>
    <t xml:space="preserve">Podkarpacki E-Bazarek </t>
  </si>
  <si>
    <t xml:space="preserve">II-IV </t>
  </si>
  <si>
    <t xml:space="preserve">Wirtualny Dzień Pola </t>
  </si>
  <si>
    <t xml:space="preserve">wystawa </t>
  </si>
  <si>
    <t xml:space="preserve">II-III </t>
  </si>
  <si>
    <t>500</t>
  </si>
  <si>
    <t xml:space="preserve">Konkurs Najlepsze  gospodarstwo ekologiczne </t>
  </si>
  <si>
    <t xml:space="preserve">liczba konkursów </t>
  </si>
  <si>
    <t xml:space="preserve">Nowoczesna i bezpieczna produkcja ziemniaka w województwie podkarpackim </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</si>
  <si>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</si>
  <si>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konferencji
Liczba uczestników konferencji</t>
  </si>
  <si>
    <t>III- IV</t>
  </si>
  <si>
    <t xml:space="preserve">Targi innowacji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</si>
  <si>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</si>
  <si>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targi</t>
  </si>
  <si>
    <t xml:space="preserve">ilość wystawców </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</si>
  <si>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</si>
  <si>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</si>
  <si>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pokazów</t>
  </si>
  <si>
    <t>liczba uczestników operacji</t>
  </si>
  <si>
    <t>80</t>
  </si>
  <si>
    <t>Grupę docelową będą stanowili rolnicy, domownicy gospodarstw rolnych, wytwórcy produktu regionalnego,  przedstawiciele podmiotów świadczących usługi doradcze oraz inne osoby zainteresowane tematyką</t>
  </si>
  <si>
    <t>II/III/IV</t>
  </si>
  <si>
    <t>Podlaski Ośrodek Doradztwa Rolniczego     w Szepietowie</t>
  </si>
  <si>
    <t>Szepietowo Wawrzyńce 64       18-210 Szepietowo</t>
  </si>
  <si>
    <t>8 warsztatów</t>
  </si>
  <si>
    <t>Gala Serów - konkurs</t>
  </si>
  <si>
    <t>90</t>
  </si>
  <si>
    <t>wyjazd studyjny - 3 dni</t>
  </si>
  <si>
    <t>Analiza możliwości urynkowienia produktów regionalnych wytwarzanych w województwie podlaskim – opracowanie,  konferencja</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</si>
  <si>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</si>
  <si>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I/II/III/IV</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</si>
  <si>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</si>
  <si>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</si>
  <si>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</si>
  <si>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</si>
  <si>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</si>
  <si>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</si>
  <si>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Grupę docelową będą stanowili rolnicy, hodowcy bydła mlecznego,  przedstawiciele podmiotów świadczących usługi doradcze oraz inne osoby zainteresowane tematem</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</si>
  <si>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</si>
  <si>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</si>
  <si>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</si>
  <si>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</si>
  <si>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</si>
  <si>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</si>
  <si>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</si>
  <si>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</si>
  <si>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</si>
  <si>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</si>
  <si>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</si>
  <si>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</si>
  <si>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kampania informacyjno-promocyjna - film</t>
  </si>
  <si>
    <t>ilość filmów</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</si>
  <si>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</si>
  <si>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</si>
  <si>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Lokalne Partnerstwo ds. Wody.</t>
  </si>
  <si>
    <t>spotkanie tematyczne</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</si>
  <si>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</si>
  <si>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</si>
  <si>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</si>
  <si>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Sieciowanie doradztwa, praktyki rolniczej i nauki drogą do rozwiązywania zdiagnozowanych problemów na obszarach wiejskich</t>
  </si>
  <si>
    <t>*rolnicy,                                              *doradcy/specjaliści PODR, *przedsiębiorcy sektora rolno-spożywczego,                                                 * przedstawiciele nauki i instytucji związanych z sektorem rolnym w województwie pomorskim.</t>
  </si>
  <si>
    <t>Pomorski Ośrodek Doradztwa Rolniczego w Lubaniu</t>
  </si>
  <si>
    <t>Lubań, ul, Tadeusza Maderskiego 3, 83-422 Nowy Barkoczyn</t>
  </si>
  <si>
    <t xml:space="preserve">Wspieranie przedsiębiorczości i innowacji na obszarach wiejskich przez podnoszenie poziomu wiedzy i umiejętności w obszarze małej przedsiębiorczości na przykładzie województwa podlaskiego </t>
  </si>
  <si>
    <t>webinarium</t>
  </si>
  <si>
    <t>liczba wydarzeń</t>
  </si>
  <si>
    <t>Innowacje w prowadzeniu gospodarstwa pasiecznego.</t>
  </si>
  <si>
    <t>wyjazd studyjny połączony z warsztatami</t>
  </si>
  <si>
    <t xml:space="preserve">*pszczelarze posiadający nr weterynaryjny,     *przedstawiciele związków i zrzeszeń pszczelarskich, *przedstawiciele jednostek naukowych  i instytucji rolniczych                                          *doradcy/specjaliści PODR </t>
  </si>
  <si>
    <t xml:space="preserve">liczba </t>
  </si>
  <si>
    <t>Innowacyjne rozwiązania wspierające rozwój gospodarki pasiecznej oraz ochronę pszczoły miodnej</t>
  </si>
  <si>
    <t>Przedmiotem operacji, jest zorganizowanie konferencji dla pszczelarzy. Jej celem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t>
  </si>
  <si>
    <t>*pszczelarze oraz osoby  zainteresowane  tym typem produkcji,            *przedstawiciele związków i zrzeszeń pszczelarskich, *przedstawiciele jednostek naukowych  i instytucji rolniczych,                                                *doradcy/specjaliści PODR</t>
  </si>
  <si>
    <t>publikacja - broszura</t>
  </si>
  <si>
    <t>e-sieciowanie</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</si>
  <si>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</si>
  <si>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	rolnicy - mieszkańcy woj. pomorskiego
•	przedsiębiorcy sektora rolno-spożywczego
•	przedstawiciele jednostek/ instytucji związanych z rozwojem sektora rolno-spożywczego
•	doradcy/specjaliści PODR w Lubaniu</t>
  </si>
  <si>
    <t>analiza</t>
  </si>
  <si>
    <t>publikacja w internecie</t>
  </si>
  <si>
    <t xml:space="preserve">Nowoczesna i bezpieczna uprawa ziemniaka w województwie 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</si>
  <si>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i konfekcjonowania ziemniaka na obszarze województwa pomorskiego.</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</si>
  <si>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</si>
  <si>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 xml:space="preserve">INNOWACJE W EKOLOGICZNYM CHOWIE ZWIERZĄT </t>
  </si>
  <si>
    <t xml:space="preserve">EKOBIZNES W ROLNICTWIE </t>
  </si>
  <si>
    <t xml:space="preserve">Pomorska Wieś Innowacyjna </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</si>
  <si>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</si>
  <si>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film/ filmy edukacyjno-informacyjne</t>
  </si>
  <si>
    <t>komplet</t>
  </si>
  <si>
    <t xml:space="preserve">rolnicy, mieszkańcy obszarów wiejskich, przedstawiciele doradztwa rolniczego,  pracownicy firm i instytucji działających na rzecz rolnictwa. </t>
  </si>
  <si>
    <t>Śląski Ośrodek Doradztwa Rolniczego w Częstochowie</t>
  </si>
  <si>
    <t xml:space="preserve">"Krótkie łańcuchy dostaw żywności na przykładzie Niemiec/Austrii/Włoch i Francji jako innowacja marketingowa i organizacyjna dla gospodarstw w województwie śląskim" </t>
  </si>
  <si>
    <t>rolnicy, doradcy rolni, mieszkańcy obszarów wiejskich</t>
  </si>
  <si>
    <t>„Strategia ochrony rzepaku ozimego przed wybranymi agrofagami z uwzględnieniem podatności odmian, zmian klimatycznych i narastania odporności na środki ochrony roślin”</t>
  </si>
  <si>
    <t>rolnicy powiatu raciborskiego, doradcy rolniczy, przedstawiciele jednostek doradczych</t>
  </si>
  <si>
    <t>42-200 Częstochowa ul. Wyszyńskiego 70/126</t>
  </si>
  <si>
    <t>„Produkcja miodu w oparciu o uprawę roślin miododajnych na gruntach o niskiej przydatności  rolniczej”</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</si>
  <si>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</si>
  <si>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„Skrócenie łańcuchów dystrybucji lokalnych produktów i surowców pochodzenia zwierzęcego”</t>
  </si>
  <si>
    <t xml:space="preserve">Celem operacji jest  poznanie innowacyjnych kanałów sprzedaży produktów pochodzenia zwierzęcego na przykładzie Bawarii. Operacja pozwoli na podejmowanie inicjatyw w tym m.in. zapoznania i możliwości realizacji projektów innowacyjnych w ramach działania "Współpraca". Przedmiotem operacji jest organizacja wyjazdu studyjnego dla 30 rolników, doradców, członków izby rolniczej, pracowników naukowych w tym zakresie. </t>
  </si>
  <si>
    <t>Wyjazd studyjny (Bawaria)</t>
  </si>
  <si>
    <t xml:space="preserve">rolnicy, doradcy, członkowie izby rolniczej, pracownicy Instytutu Zootechniki </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</si>
  <si>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</si>
  <si>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szkolenia dla 15 rolników z powiatu rybnickiego oraz doradców rolniczych na wyżej wymienione zagadnienia. Udział w szkoleniu pozwoli nawiązać kontakty w danym obszarze tematycznym.
 </t>
  </si>
  <si>
    <t>rolnicy z powiatu rybnickiego, doradcy rolniczy</t>
  </si>
  <si>
    <t>"Wprowadzanie nowych ras zwierząt hodowlanych do gospodarstw rolnych województwa śląskiego"</t>
  </si>
  <si>
    <t>rolnicy, hodowcy zwierząt gospodarskich</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</si>
  <si>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</si>
  <si>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</si>
  <si>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jednostek doradztwa rolniczego,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</si>
  <si>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</si>
  <si>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</si>
  <si>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 (9)/ Konkurs (1)</t>
  </si>
  <si>
    <t xml:space="preserve">liczba uczestników szkoleń/ liczba laureatów konkursu  </t>
  </si>
  <si>
    <t>180/3</t>
  </si>
  <si>
    <t>rolnicy, mieszkańcy obszarów wiejskich, doradcy</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</si>
  <si>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</si>
  <si>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</si>
  <si>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Spotkania/Ekspertyza (1)</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</si>
  <si>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</si>
  <si>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"Innowacje w nowoczesnej uprawie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</si>
  <si>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</si>
  <si>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Konferencja (2)</t>
  </si>
  <si>
    <t xml:space="preserve">liczba  uczestników konferencji </t>
  </si>
  <si>
    <t>rolnicy, producenci ziemniaka, doradcy rolniczy</t>
  </si>
  <si>
    <t>"Wykorzystanie potencjału zwierząt ras rodzimych i innowacyjnych mieszanek paszowych pochodzenia krajowego ( bez GMO) do produkcji mięsa i jego przetworów o wysokiej jakości i wartości prozdrowotnej"</t>
  </si>
  <si>
    <t>rolnicy, doradcy, przedstawiciele jednostek doradczych, naukowcy</t>
  </si>
  <si>
    <t>Wyjazd studyjny (Francja/Niemcy)</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</si>
  <si>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</si>
  <si>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</si>
  <si>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</si>
  <si>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"Najwyższa jakość wołowiny - innowacyjne sposoby produkcji"</t>
  </si>
  <si>
    <t>Wyjazd studyjny (Francja)</t>
  </si>
  <si>
    <t xml:space="preserve">rolnicy, hodowcy bydła, naukowcy, przedstawiciele jednostek doradczych </t>
  </si>
  <si>
    <t>"Hortiterapia - innowacyjna terapia szansa na rozwój obszarów wiejskich"</t>
  </si>
  <si>
    <t>Wyjazd studyjny ( woj. warmińsko-mazurskie)</t>
  </si>
  <si>
    <t>"Najnowsze terapie roślinne w profilaktyce zdrowotnej szansą na innowacyjne wykorzystanie surowców zielarskich"</t>
  </si>
  <si>
    <t>Wyjazd studyjny (woj. lubelskie)</t>
  </si>
  <si>
    <t xml:space="preserve">liczba uczestników wyjazdu studyjnego </t>
  </si>
  <si>
    <t xml:space="preserve">"Turystyka kulinarna szansą na rozwój obszarów wiejskich" </t>
  </si>
  <si>
    <t>Wyjazd studyjny ( woj. podkarpackie)</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</si>
  <si>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</si>
  <si>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III-IV 
kwartał</t>
  </si>
  <si>
    <t>ŚODR Modliszewice</t>
  </si>
  <si>
    <t>Modliszewice, 
ul. Piotrkowska 30, 
26-200 Końskie</t>
  </si>
  <si>
    <t>"Skracanie łańcuchów dostaw poprzez sprzedaż bezpośrednią jako innowacyjny sposób na poprawę dochodowości gospodarstw rolnych"</t>
  </si>
  <si>
    <t>II-IV 
kwartał</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</si>
  <si>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</si>
  <si>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</si>
  <si>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</si>
  <si>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</si>
  <si>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</si>
  <si>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</si>
  <si>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</si>
  <si>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</si>
  <si>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</si>
  <si>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</si>
  <si>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1 zapowiedź, 2 emisje </t>
  </si>
  <si>
    <t>liczba bilbordów sponsorskich 
i liczba ich emisji</t>
  </si>
  <si>
    <t>1 bilbord, 
18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</si>
  <si>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</si>
  <si>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</si>
  <si>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</si>
  <si>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</si>
  <si>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</si>
  <si>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</si>
  <si>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</si>
  <si>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</si>
  <si>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</si>
  <si>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</si>
  <si>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„Grupy producentów rolnych i ich związki jako innowacyjna forma zrzeszania się rolników w oparciu o dobre przykłady”</t>
  </si>
  <si>
    <t>Celem operacji jest zwiększenie wiedzy fachowej i zaprezentowanie dobrych praktyk z zakresu zrzeszania się rolników na przykładzie funkcjonowania grup producentów rolnych, w tym zawiązanie nowych partnerstw biznesowych/utworzenie nowych grup branżowych, które wpływ będą miały na rozwój świętokrzyskiego rolnictwa poprzez podejmowanie wspólnych inicjatyw (w tym wdrażanie innowacyjnych rozwiązań).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organizacja dwudniowego krajowego wyjazdu studyjnego do grup producentów rolnych, które dzięki współpracy członków/rolników i wdrażaniu innowacyjnych rozwiązań odniosły sukces.</t>
  </si>
  <si>
    <t xml:space="preserve">rolnicy, przedsiębiorcy z branży rolnej/przetwórczej/spożywczej, przedstawiciele rolniczych jednostek doradczych z terenu województwa świętokrzyskiego, grup producenckich, jednostek naukowych, instytutów badawczych, uniwersytetów rolniczych </t>
  </si>
  <si>
    <t>"Nawiązywanie kontaktów między podmiotami zainteresowanymi utworzeniem Lokalnego Partnerstwa ds. Wody w powiecie koneckim"</t>
  </si>
  <si>
    <t xml:space="preserve">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5 spotkań 
dla 150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   
</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</si>
  <si>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</si>
  <si>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</si>
  <si>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prezentację dobrych przykładów w tym zakresie), a także umożliwienie nawiązania kontaktów miedzy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2 konferencji dla rolników/producentów ziemniaków z województwa świętokrzyskiego, które umożliwią osiągnięcie zakładanych celów operacji, w tym przede wszystkim nawiązanie kontaktów między producentami, wymiana doświadczeń i zapoznanie się z Programem dla Polskiego Ziemianka w kontekście lokalnej produkcji. </t>
  </si>
  <si>
    <t>2</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</si>
  <si>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</si>
  <si>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</si>
  <si>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</si>
  <si>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</si>
  <si>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</si>
  <si>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</si>
  <si>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liczba podmiotów 
na stoisku wystawienniczym</t>
  </si>
  <si>
    <t>Prezentacja innowacji w rolnictwie województwa warmińsko-mazurskiego</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</si>
  <si>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radiowych 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</si>
  <si>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 xml:space="preserve">audycja telewizyjna
</t>
  </si>
  <si>
    <t>9</t>
  </si>
  <si>
    <t>Warmińsko-Mazurski Ośrodek Doradztwa Rolniczego z siedzibą w Olsztynie</t>
  </si>
  <si>
    <t>ul. Jagiellońska 91
10-356 Olsztyn</t>
  </si>
  <si>
    <t>audycja radiowa</t>
  </si>
  <si>
    <t>liczba audycji radiowych</t>
  </si>
  <si>
    <t>8</t>
  </si>
  <si>
    <t>Innowacyjne rozwiązania w agrotechnice ze szczególnym uwzględnieniem nowoczesnych maszyn rolniczych</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</si>
  <si>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</si>
  <si>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200</t>
  </si>
  <si>
    <t>Innowacyjne działalności pozarolnicze, w tym produkcja i przetwórstwo surowców zielarskich- alternatywa dla małych gospodarstw rolnych</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</si>
  <si>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</si>
  <si>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vebinarium</t>
  </si>
  <si>
    <t>liczba vebinariów</t>
  </si>
  <si>
    <t>rolnicy - właściciele małych gospodarstw, inni mieszkańcy obszarów wiejskich, w tym producenci żywności regionalnej, pracownicy nauki, doradcy rolniczy.</t>
  </si>
  <si>
    <t>liczba tytułów</t>
  </si>
  <si>
    <t>Film promocyjny</t>
  </si>
  <si>
    <t>Innowacje marketingowe w kreowaniu wizerunku marki lokalnej</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</si>
  <si>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</si>
  <si>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producenci rolni, przetwórcy żywności, lokalni liderzy, przedstawiciele Lokalnych Grup Działania, jednostek naukowych oraz doradztwa rolniczego</t>
  </si>
  <si>
    <t>Warmińsko-Mazurski Ośrodek Doradztwa Rolniczego 
z siedzibą 
w Olsztynie</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</si>
  <si>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</si>
  <si>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liczba uczestników  spotkania</t>
  </si>
  <si>
    <t>liczba uczestników wyjazdu</t>
  </si>
  <si>
    <t>liczba raportów</t>
  </si>
  <si>
    <t>Nowoczesna i bezpieczna produkcja ziemniaka w województwie warmińsko-mazurskim</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</si>
  <si>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</si>
  <si>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</si>
  <si>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100</t>
  </si>
  <si>
    <t>Rolnictwo ekologiczne - szansa dla rolników i konsumentów z województwa warmińsko-mazurskiego</t>
  </si>
  <si>
    <t>spotkania informacyjne</t>
  </si>
  <si>
    <t>ilość spotkań</t>
  </si>
  <si>
    <t xml:space="preserve"> liczba uczestników spotkań</t>
  </si>
  <si>
    <t>liczba audycji</t>
  </si>
  <si>
    <t>e-learning</t>
  </si>
  <si>
    <t>ilość e-learningów</t>
  </si>
  <si>
    <t>spotkanie on-line (webinarium)</t>
  </si>
  <si>
    <t>Krótkie łańcuchy dostaw jako forma rozwoju  producentów żywności w województwie warmińsko-mazurskim</t>
  </si>
  <si>
    <t>Priorytetowym celem operacji jest omówienie możliwości innowacyjnych kierunków promocji, a przede wszystkim sprzedaży produktów rolnych wytwarzanych w gospodarstwach rolnych. Poprzez bezpośrednią wymianę doświadczeń pomiędzy samymi producentami, doradcami rolniczymi, jak i specjalistami z dziedziny promocji i sprzedaży w ramach RHD produktów rolnych, uczestnicy spotkania zdobędą nową, bezcenną wiedzę na temat krótkich łańcuchów dostaw i możliwości poszerzenia form dystrybucji produktów swojej działalności. Konferencja ma za zadanie poszerzenie wiedzy uczestników oraz ukazanie prostych innowacyjnych metod marketingowych na rynkach w XXI w. Dzięki operacji producenci różnych produktów rolnych będą mogli bez trudu zwiększyć swoje możliwości sprzedażowe, a co za tym idzie również finansowe co bez wątpienia przełoży się bezpośrednio na rozwój gospodarstw w województwie warmińsko-mazurskim.</t>
  </si>
  <si>
    <t>ilość wystaw</t>
  </si>
  <si>
    <t>Wielkopolski Ośrodek Doradztwa Rolniczego w Poznaniu</t>
  </si>
  <si>
    <t>liczba wydanych egzemplarzy publikacji</t>
  </si>
  <si>
    <t>rolnicy, pracownicy jednostek doradztwa rolniczego</t>
  </si>
  <si>
    <t>Rolnictwo a zmiany klimatu</t>
  </si>
  <si>
    <t>Różnicowanie pozarolniczej działalności na obszarach wiejskich</t>
  </si>
  <si>
    <t>DZIEŃ POLA- Innowacyjne rozwiązania w produkcji polowej</t>
  </si>
  <si>
    <t>spotkanie polowe</t>
  </si>
  <si>
    <t>liczba spotkań polowych</t>
  </si>
  <si>
    <t>producenci rolni, mieszkańcy obszarów wiejskich, pracownicy jednostki doradztwa rolniczego</t>
  </si>
  <si>
    <t>Poznań, ul. Sieradzka 29</t>
  </si>
  <si>
    <t>łączna liczba uczestników  spotkań</t>
  </si>
  <si>
    <t>producenci rolni, mieszkańcy obszarów wiejskich, pracownicy jednostki doradztwa rolniczego, przedstawiciele administracji samorządowej, przedstawiciele spółek wodnych</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</si>
  <si>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</si>
  <si>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</si>
  <si>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Innowacyjna produkcja ogrodnicza</t>
  </si>
  <si>
    <t xml:space="preserve">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
</t>
  </si>
  <si>
    <t xml:space="preserve">liczba wydanych egzemplarzy publikacji </t>
  </si>
  <si>
    <t>Sposób na sukces - przetwarzanie i sprzedaż produktów z gospodarstwa rolnego</t>
  </si>
  <si>
    <t>Nowoczesna i bezpieczna produkcja ziemniaka w województwie wielkopolskim</t>
  </si>
  <si>
    <t>producenci rolni, pracownicy jednostki doradztwa rolniczego</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</si>
  <si>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</si>
  <si>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</si>
  <si>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</si>
  <si>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liczba pokazów </t>
  </si>
  <si>
    <t>Zachodniopomorski Ośrodek Doradztwa Rolniczego w Barzkowicach</t>
  </si>
  <si>
    <t xml:space="preserve">III Międzyregionalny Pokaz Alpak </t>
  </si>
  <si>
    <t xml:space="preserve">Pokaz alpak </t>
  </si>
  <si>
    <t xml:space="preserve">rolnicy , mieszkańcy obszarów wiejskich , osoby zainteresowane tematyką chowu alpak </t>
  </si>
  <si>
    <t>Barzkowice 2                            73-134 Barzkowice</t>
  </si>
  <si>
    <t xml:space="preserve">drukowane materiały informacyjne i promocyjne               </t>
  </si>
  <si>
    <t>Barzkowice 2                              73-134 Barzkowice</t>
  </si>
  <si>
    <t xml:space="preserve">Innowacyjne rozwiązania w gospodarce pasiecznej </t>
  </si>
  <si>
    <t xml:space="preserve">  warsztaty + film krótkometrażowy </t>
  </si>
  <si>
    <t xml:space="preserve">liczba warsztatów </t>
  </si>
  <si>
    <t xml:space="preserve"> I -IV</t>
  </si>
  <si>
    <t>Barzkowice 2                                                    73-134 Barzkowice</t>
  </si>
  <si>
    <t>Barzkowice 2                                     73-134 Barzkowice</t>
  </si>
  <si>
    <t xml:space="preserve">film  krótkometrażowy </t>
  </si>
  <si>
    <t xml:space="preserve">Innowacje w rolnictwie i innowacyjne metody uprawy roślin </t>
  </si>
  <si>
    <t>Barzkowice 2                                   73-134 Barzkowice</t>
  </si>
  <si>
    <t xml:space="preserve">film krótkometrażowy </t>
  </si>
  <si>
    <t xml:space="preserve">rolnicy , mieszkańcy obszarów wiejskich </t>
  </si>
  <si>
    <t>I -IV</t>
  </si>
  <si>
    <t>Barzkowice 2                                          73-134 Barzkowice</t>
  </si>
  <si>
    <t xml:space="preserve">Przetwórstwo mleka sposobem na dywersyfikacje dochodów </t>
  </si>
  <si>
    <t xml:space="preserve">rolnicy, właściciele małych  gospodarstw, mieszkańcy obszarów wiejskich </t>
  </si>
  <si>
    <t>Barzkowice 2                                       73-134 Barzkowice</t>
  </si>
  <si>
    <t xml:space="preserve">Tworzenie i funkcjonowania inkubatorów przetwórczych, dobre praktyki promocji produktów regionalnych i zasobów lokalnych </t>
  </si>
  <si>
    <t xml:space="preserve">pracownicy jednostki doradztwa rolniczego , mieszkańcy obszarów wiejskich , osoby zainteresowane funkcjonowaniem inkubatorów </t>
  </si>
  <si>
    <t>Barzkowice 2                                      73-134</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</si>
  <si>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</si>
  <si>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 xml:space="preserve">liczba  </t>
  </si>
  <si>
    <t xml:space="preserve"> III-IV</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</si>
  <si>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</si>
  <si>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</si>
  <si>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Harmonogram / termin realizacji
(w ujęciu kwartalnym)</t>
  </si>
  <si>
    <t xml:space="preserve">Budżet brutto operacji  
(w zł)
</t>
  </si>
  <si>
    <t>1 
1</t>
  </si>
  <si>
    <t>szkolenie z warsztatami,
liczba uczestników</t>
  </si>
  <si>
    <t>1
30</t>
  </si>
  <si>
    <t>seminarium,
liczba uczestników</t>
  </si>
  <si>
    <t>1
25</t>
  </si>
  <si>
    <t>konferencja
liczba uczestników</t>
  </si>
  <si>
    <t>1
50</t>
  </si>
  <si>
    <t xml:space="preserve">1
1
20        </t>
  </si>
  <si>
    <t>1
70</t>
  </si>
  <si>
    <t>spotkania tematyczne
liczba uczestników</t>
  </si>
  <si>
    <t>3
30</t>
  </si>
  <si>
    <t>publikacja
liczba egzemplarzy</t>
  </si>
  <si>
    <t>1
300</t>
  </si>
  <si>
    <t xml:space="preserve">szkolenie,
liczba uczestników </t>
  </si>
  <si>
    <t xml:space="preserve">szkolenie
liczba uczestników </t>
  </si>
  <si>
    <t xml:space="preserve">publikacja
liczba egzemplarzy
wersja online </t>
  </si>
  <si>
    <t>1
450
1</t>
  </si>
  <si>
    <t xml:space="preserve">wyjazd studyjny
liczba uczestników   </t>
  </si>
  <si>
    <t>1
40</t>
  </si>
  <si>
    <t>konferencja
liczba uczestników
konkursy
liczba uczestników</t>
  </si>
  <si>
    <t>1
60
2
12</t>
  </si>
  <si>
    <t>szkolenie z wyjazdem  studyjnym
liczba uczestników</t>
  </si>
  <si>
    <t xml:space="preserve">1
45 </t>
  </si>
  <si>
    <t>broszura
liczba egzemplarzy</t>
  </si>
  <si>
    <t>1
500</t>
  </si>
  <si>
    <t xml:space="preserve">Broszury
ilość egzemplarzy
wersja online                                                                                                                     </t>
  </si>
  <si>
    <t>2
500
2</t>
  </si>
  <si>
    <t>szkolenia e-learningowe
liczba uczestników</t>
  </si>
  <si>
    <t xml:space="preserve">spotkania tematyczne
liczba uczestników
raport
broszura
liczba egzemlplarzy </t>
  </si>
  <si>
    <t>5
120
2
1
200</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</si>
  <si>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</si>
  <si>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Centrum Doradztwa Rolniczego 
w Brwinowie (SIR)</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</si>
  <si>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</si>
  <si>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</si>
  <si>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</si>
  <si>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</si>
  <si>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</si>
  <si>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</si>
  <si>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</si>
  <si>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</si>
  <si>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</si>
  <si>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</si>
  <si>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</si>
  <si>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</si>
  <si>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</si>
  <si>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</si>
  <si>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</si>
  <si>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</si>
  <si>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</si>
  <si>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 xml:space="preserve">III-IV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</si>
  <si>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</si>
  <si>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ulotka</t>
  </si>
  <si>
    <t xml:space="preserve"> producenci rolni, przetwórcy artykułów rolno- spożywczych, przedsiębiorcy, konsumenci</t>
  </si>
  <si>
    <t>plakat</t>
  </si>
  <si>
    <t>liczba plakatów</t>
  </si>
  <si>
    <t>roll-up</t>
  </si>
  <si>
    <t>liczba roll-upów</t>
  </si>
  <si>
    <t xml:space="preserve">dystrybucja ulotek </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</si>
  <si>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specjalistów z zakresu negocjacji w agrobiznesie, mediacji, coachingu, transferu wiedzy oraz metod pracy z wielopodmiotowymi strukturami w zakresie transferu innowacyjnych technologii.</t>
  </si>
  <si>
    <t>reprezentanci Grup Operacyjnych EPI, pracownicy jednostek doradztwa rolniczego, przedstawiciele ARiMR i MRiRW,  zainteresowani działaniem "Współpraca"</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</si>
  <si>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</si>
  <si>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</si>
  <si>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Centrum Doradztwa Rolniczego w Brwinowie Oddział w Warszawę</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</si>
  <si>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</si>
  <si>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 xml:space="preserve">przedstawiciele doradztwa rolniczego, przedstawiciele nauki, rolnicy, przedsiębiorcy, administracja rządowa i samorządowa, instytucje pracujące na rzecz rolnictwa </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</si>
  <si>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</si>
  <si>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Konferencja  połączona z warsztatami w zakładzie doświadczalnym instytutu  naukowego oraz współpracującym z instytutem  gospodarstwie rolnym  </t>
  </si>
  <si>
    <t>liczba instrukcji</t>
  </si>
  <si>
    <t xml:space="preserve">Celem operacji jest upowszechnianie wiedzy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Operacja przyczyni się do transferu wiedzy i innowacji odpowiadających bieżącym problemom występującym w rolnictwie, w tym szczególnie związanych z niedoborem wody. Operacja będzie kładła szczególny nacisk na tematykę związaną z zapisami prawa wodnego dotyczącego wykorzystywania wody przez rolnictwo i obszary wiejskie oraz związaną z zabiegami agrotechnicznymi sprzyjającymi zatrzymaniu wody w glebie i z dostępnymi odmianami roślin odpornymi na niedobory wody. Po emisji oglądający będą mieli możliwość konsultowania się z prelegentami, co będzie formą rozszerzenia przedstawionego tematu dostosowaną do indywidualnych potrzeb odbiorców. Indywidualne konsultacje dają możliwość wielopodmiotowego sieciowania kontaktów, a przez to szansę na dalszą efektywną współpracę między nauką, doradztwem i praktyką rolniczą.  </t>
  </si>
  <si>
    <t>rolnicy, mieszkańcy obszarów wiejskich, przedstawiciele doradztwa rolniczego, osoby i instytucje zainteresowane tematem</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</si>
  <si>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i broszur w języku angielskim. Treść tych publikacji przybliży zagranicznym sieciom zakres i metody pracy SIR. Dodatkowo w ramach operacji zostaną wykonane roll-upy, podobnie jak ulotki i broszury, w dwóch wersjach językowych. Materiały promocyjne w formie roll-up'ów, jako stałe elementy wizualizacji sal konferencyjnych i stoisk wystawienniczych pełnią funkcję utrwalania w pamięci uczestników promowanego znaku. Jest to również sposób na wskazanie w zauważalny sposób informacji o finansowaniu projektów realizowanych przez Sieć.</t>
  </si>
  <si>
    <t xml:space="preserve">Koncepcja  nt. "Wykorzystanie nowoczesnych rozwiązań teleinformatycznych dla transferu wiedzy i innowacji w rolnictwie" </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</si>
  <si>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</si>
  <si>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Wsparcie dla tworzenia Lokalnych Partnerstw ds. Wody (LPW) </t>
  </si>
  <si>
    <t xml:space="preserve">Doradcy WODR, prywatnych podmiotów doradczych, przedstawiciele IR, rolnicy, przedstawiciele szkół rolniczych, mieszkańcy obszarów wiejskich, przedstawiciele instytutów naukowych, uczelni rolniczych  oraz zainteresowani tematyką       </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</si>
  <si>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</si>
  <si>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szkolenie  z  wyjazdem studyjnym</t>
  </si>
  <si>
    <t>Agroleśnictwo -innowacyjne rozwiązania w rolnictwie</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</si>
  <si>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</si>
  <si>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 xml:space="preserve">rolnicy, przedsiębiorcy, mieszkańcy obszarów wiejskich, jednostki doradztwa rolniczego, administracja rządowa i samorządowa , instytucje pracujące na rzecz rolnictwa  </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</si>
  <si>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</si>
  <si>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Operacja ma na celu analizę procesu skracania łańcucha dostaw żywności. Zidentyfikowanie zachodzących mechanizmów, ich słabych i mocnych stron oraz szans i zagrożeń pozwoli na skuteczniejsze wspieranie wdrażania KŁŻ.  Planowane do przeprowadzenia badania społeczne poruszające zagadnienia: rola pośredników i sieci handlowych w obrocie żywnością, szczególnie w kontekście koronawirusa/zmian klimatycznych/dystrybucji ryzyka; narzędzia i platformy sprzedaży bezpośredniej - od producenta do odbiorcy końcowego; kooperatywy i spółdzielnie spożywcze.</t>
  </si>
  <si>
    <t xml:space="preserve"> doradcy, rolnicy, , mieszkańcy obszarów wiejskich, podmioty prywatne                 </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</si>
  <si>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</si>
  <si>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 xml:space="preserve">Propagowanie współpracy między jednostkami naukowymi, rolnikami, doradcami rolniczymi zajmującymi się gospodarką wodną  w celu  
 diagnozy obszarów problemowych oraz propozycji ich rozwiązań. Celem operacji jest upowszechnienie dobrych praktyk w zakresie gospodarowania wodą na terenach rolniczych oraz propagowanie innowacyjnych technologii, technik i narzędzi w zakresie racjonalnego gospodarowania wodami na publicznie dostępnym forum. </t>
  </si>
  <si>
    <t>opracowania na stronę</t>
  </si>
  <si>
    <t>rolnicy, mieszkańcy obszarów wiejskich, producenci żywności, przedstawiciele KGW, organizacje pozarządowe, przedstawiciele jednostek naukowych, przedstawiciele doradztwa rolniczego</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</si>
  <si>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</si>
  <si>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</si>
  <si>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</si>
  <si>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</si>
  <si>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publikacja "Agroturystyka wschodniego Mazowsza - przykłady innowacyjnych rozwiązań"</t>
  </si>
  <si>
    <t>Efektywna współpraca z grupą</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</si>
  <si>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opracowane i wydane dwie broszury  poświęcone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</si>
  <si>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</si>
  <si>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Innowacyjne rozwiązania w rolnictwie z zakresu uprawy roślin w warunkach suszy</t>
  </si>
  <si>
    <t>Grupę docelową będą stanowili hodowcy bydła mlecznego, producenci mleka, osoby zainteresowane tematem, przedstawiciele firm i instytucji związanych z tematem, przedstawiciele podmiotów świadczących usługi doradcze</t>
  </si>
  <si>
    <t>Grupę docelową będą stanowili rolnicy, KGW, wytwórcy produktu regionalnego, przedstawiciele podmiotów świadczących usługi agroturystyczne,  przedstawiciele podmiotów świadczących usługi doradcze oraz inne osoby zainteresowane tematem</t>
  </si>
  <si>
    <t>42-200 Częstochowa, ul. Wyszyńskiego 70/126</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</si>
  <si>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</si>
  <si>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 xml:space="preserve">Celem operacji jest zaprezentowanie rolnikom województwa śląskiego możliwości produkcyjnych nowych ras zwierząt hodowlanych prezentowanych podczas Wystawy Zwierząt Hodowlanych towarzyszącej XXIX Krajowej Wystawie Rolniczej w Częstochowie w dniach 5-06.09.2020 oraz ras polecanych prze Instytut Zootechniki. Przedmiotem operacji jest nagranie jednego filmu. Operacja przyczyni się do nawiązania sieci kontaktów pomiędzy hodowcami. Zacieśni się współpraca z Instytutem Zootechniki. </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</si>
  <si>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</si>
  <si>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"Nowoczesne technologie i problemy przy uprawie warzyw korzeniowych oraz roślin okopowych"</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</si>
  <si>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nastąpi promocja działania "Współpraca" oraz aktywizacja uczestników do wdrażania innowacji w ramach wielopodmiotowych partnerstw takich jak Grupy Operacyjne EPI.</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</si>
  <si>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</si>
  <si>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 xml:space="preserve">rolnicy, przedsiębiorcy, przedstawiciele zagród edukacyjnych i gospodarstw agroturystycznych, przedstawiciele organizacji wspierających przedsiębiorczość na obszarach wiejskich tj. LGD, przedstawiciele ośrodków doradztwa rolniczego </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</si>
  <si>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</si>
  <si>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rolnicy, przedsiębiorcy, przedstawiciele jednostek doradczych, przedstawiciele organizacji wspierających rozwój obszarów wiejskich</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</si>
  <si>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</si>
  <si>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producenci produktów lokalnych i tradycyjnych, przedstawiciele zagród tematycznych i gospodarstw agroturystycznych, przedstawiciele organizacji wspierających przedsiębiorczość na obszarach wiejskich, przedstawiciele jednostek doradczych oraz organizacji branżowych zrzeszających producentów produktów lokalnych i tradycyjnych</t>
  </si>
  <si>
    <t>Celem operacji jest zapoznanie rolników z kanałami dystrybucji artykułów żywnościowych w Niemczech, Włoszech, Austrii i Francji. Pokazanie możliwości zwiększenia dochodu z gospodarstwa poprzez dywersyfikację działalności. Przedmiotem operacji jest nagranie 4 filmów zagranicznych  w Austrii, Włoszech, Niemczech i Francji. Filmy przyczynią się do promocji obszarów wiejskich, wymiany kontaktów oraz przekazania wzajemnych doświadczeń na ww. zagadnienia</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</si>
  <si>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</si>
  <si>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</si>
  <si>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</si>
  <si>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 rolnicy, mieszkańcy obszarów wiejskich, Koła Gospodyń Wiejskich, pracownicy naukowi, doradcy rolniczy, pracownicy jednostek doradztwa rolniczego, przedstawiciele administracji rządowej i samorządowej, przedstawiciele samorządu rolniczego, inne podmioty zainteresowane przedmiotową tematyką, pracownicy firm i instytucji działających na rzecz rolnictwa</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</si>
  <si>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</si>
  <si>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Poznań 60-163, ul. Sieradzka 29</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</si>
  <si>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</si>
  <si>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</si>
  <si>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</si>
  <si>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 xml:space="preserve">Uzasadnienie zmian: Zmiana terminu realizacji operacji wynika z wprowadzenia całkowitego zakazu organizacji konferencji, szkoleń i spotkań, w związku z epidemią wirusa SARS-CoV-2; przedmiotowa konferencja, zgodnie z umową z wykonawcą, miała odbyć się w dniach 3-4 listopada 2020 r. jednak w dniu 17 października br. wprowadzono dodatkowe obostrzenia powodujące konieczność odwołania konferencji. Z uwagi na sieciujący charakter operacji  wydarzenie powinno zostać zrealizowane w formie stacjonarnej, z tego względu zdecydowano się przenieść konferencję na rok 2021. W 2020 r. poniesiono koszty zakupu materiałów konferencyjnych oraz środków ochrony osobistej. </t>
  </si>
  <si>
    <t>Konferencja online</t>
  </si>
  <si>
    <t>Uzasadnienie zmian:   Zmiany w operacji wynikają z obecnej sytuacji pandemicznej, która wpłynęła  na zmianę formy konferencji ze stacjonarnej na webinaryjną.  Z tego tytułu koszty operacji uległy znacznemu pomniejszeniu w odniesieniu do planowanych (brak konieczności zapewnienia sali konferencyjnej oraz wyżywienia i noclegów dla uczestników konferencji).</t>
  </si>
  <si>
    <r>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t>
    </r>
    <r>
      <rPr>
        <sz val="11"/>
        <color rgb="FFFF0000"/>
        <rFont val="Calibri"/>
        <family val="2"/>
        <charset val="238"/>
        <scheme val="minor"/>
      </rPr>
      <t xml:space="preserve"> trzy broszury oraz 10 metodyk które poświęcone  są najnowszym</t>
    </r>
    <r>
      <rPr>
        <sz val="11"/>
        <rFont val="Calibri"/>
        <family val="2"/>
        <charset val="238"/>
        <scheme val="minor"/>
      </rPr>
      <t xml:space="preserve">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t>
    </r>
    <r>
      <rPr>
        <sz val="11"/>
        <color rgb="FFFF0000"/>
        <rFont val="Calibri"/>
        <family val="2"/>
        <charset val="238"/>
        <scheme val="minor"/>
      </rPr>
      <t>Stoisko informacyjno-promocyjne na Targach Bio Expo będzie miejscem promocji działań związanych z rolnictwem ekologicznym oraz da możliwość udzielania konsultacji w zakresie innowacyjnych rozwiązań.</t>
    </r>
    <r>
      <rPr>
        <sz val="11"/>
        <rFont val="Calibri"/>
        <family val="2"/>
        <charset val="238"/>
        <scheme val="minor"/>
      </rPr>
      <t xml:space="preserve"> Operacja przyczyni się do zacieśnienia współpracy pomiędzy uczestnikami, a także umożliwi wymianę wiedzy i doświadczeń. </t>
    </r>
  </si>
  <si>
    <t>konferencja jednodniowa w formie webinarium</t>
  </si>
  <si>
    <r>
      <t xml:space="preserve">rolnicy, przedstawiciele doradztwa rolniczego, przedstawiciele nauki, administracja rządowa i samorządowa,  instytucje pracujące na rzecz rolnictwa  ekologicznego, </t>
    </r>
    <r>
      <rPr>
        <sz val="11"/>
        <color rgb="FFFF0000"/>
        <rFont val="Calibri"/>
        <family val="2"/>
        <scheme val="minor"/>
      </rPr>
      <t xml:space="preserve">osoby zainteresowane tematem </t>
    </r>
  </si>
  <si>
    <r>
      <rPr>
        <sz val="11"/>
        <color rgb="FFFF0000"/>
        <rFont val="Calibri"/>
        <family val="2"/>
        <charset val="238"/>
        <scheme val="minor"/>
      </rPr>
      <t xml:space="preserve"> materiał informacyjny  - druk</t>
    </r>
    <r>
      <rPr>
        <sz val="11"/>
        <rFont val="Calibri"/>
        <family val="2"/>
        <charset val="238"/>
        <scheme val="minor"/>
      </rPr>
      <t xml:space="preserve"> </t>
    </r>
  </si>
  <si>
    <t>liczba materiałów</t>
  </si>
  <si>
    <t>łączny nakład</t>
  </si>
  <si>
    <t>25000</t>
  </si>
  <si>
    <t xml:space="preserve">Konkurs </t>
  </si>
  <si>
    <t>liczba uczestników gali finałowej</t>
  </si>
  <si>
    <t xml:space="preserve">Uzasadnienie zmian:   Zmiany w operacji wynikają z obecnej sytuacji pandemicznej, która wpłynęła  na zmianę formy ze stacjonarnej na webinaryjną, w konferencji online wzięło udział 74 uczestników.  W trosce o bezpieczeństwo zmniejszono również liczbę osób uczestniczących w podsumowaniu konkursów "Na najlepsze gospodarstwo ekologiczne" oraz "Na najlepszego doradcę ekologicznego". Zmniejszono nakład druku materiałów informacyjnych gdyż postanowiono dodatkowo opublikować wszystkie materiały  w wersji elektronicznej aby były dostępne dla każdego zainteresowanego w dowolnym miejscu i czasie za pośrednictwem internetu. Powyższe zmiany, podyktowane dostosowaniem się do obostrzeń sanitarnych związanych z zapobieganiem rozprzestrzeniania się wirusa SARS-CoV-2, spowodowały zmniejszenie kosztów realizacji operacji.  </t>
  </si>
  <si>
    <t>konferencja  online</t>
  </si>
  <si>
    <t xml:space="preserve">Celem operacji jest przekazanie wiedzy praktycznej i informacji na temat prowadzenia działalności gospodarczych w oparciu o ogrody pokazowe, ogrody edukacyjne w gospodarstwie ekologicznym oraz ogrody w gospodarstwie agroturystycznym. 
Współpraca w zakresie identyfikacji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działalności agroturystycznej czy edukacyjnej. </t>
  </si>
  <si>
    <t>mieszkańcy obszarów wiejskich, rolnicy, przedsiębiorcy, przedstawiciele organizacji pozarządowych, przedstawiciele podmiotów doradczych oraz inne osoby lub przedstawiciele podmiotów zaineresowanych tematyką operacji.</t>
  </si>
  <si>
    <t xml:space="preserve">Innowacyjna działalność gospodarcza - instrukcje wdrożenia usług na bazie trzech ogrodów: pokazowego, edukacyjnego, terapeutycznego. </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</si>
  <si>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</si>
  <si>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ul. Meiselsa 1, 31-063 Kraków</t>
  </si>
  <si>
    <t xml:space="preserve">wydruk instrukcji wdrożeniowych </t>
  </si>
  <si>
    <t xml:space="preserve">liczba publikacja </t>
  </si>
  <si>
    <t>Uzasadnienie wprowadzonych zmian: W tytule operacji usunięto słowo "ekologiczne", gdyż prezentowane ogrody nie posiadają stosownych certyfikatów, choć prowadzą część uprawy np. warzyw metodami ekologicznymi. W celu operacji dokonano drobnych zmian w opisie zadania - uszczegółowień, usunięto słowo "ekologiczne". Ze względu na duże zainteresowanie tematyką operacji postanowiono dodatkowo wydrukować opracowane instrukcje wdrożeniowe. Zmieniono harmonogram realizacji operacji w roku 2021 gdyż w I kwartale także będą prowadzone działania związane z projektem.  Zmniejszenie budżetu operacji w 2020 r. wynika z przeprowadzonych procedur pzp: wyłonieni wykonawcy usług niezbędnych do realizacji operacji zaoferowali niższe kwoty niż kwoty wynikające z szacowania rynku przeprowadzonego podczas etapu planowania projektu.</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</si>
  <si>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</si>
  <si>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konferencja online</t>
  </si>
  <si>
    <r>
      <t xml:space="preserve">rolnicy, mieszkańcy obszarów wiejskich, przedstawiciele doradztwa rolniczego, </t>
    </r>
    <r>
      <rPr>
        <sz val="11"/>
        <color rgb="FFC00000"/>
        <rFont val="Calibri"/>
        <family val="2"/>
        <charset val="238"/>
        <scheme val="minor"/>
      </rPr>
      <t>przedstawiciele nauki, brokerzy innowacji, przedstawiciele instytucji pozarządowych i samorządowych</t>
    </r>
  </si>
  <si>
    <t>Uzasadnienie zmian: W związku z sytuacją epidemiczną i zagrożeniem rozprzestrzeniania się wirusa SARS-CoV-2 konferencja odbędzie się w formie zdalnej, tym samym zwiększono liczbę uczestników i rozszerzono grupę odbiorców, zredukowano koszty konferencji z uwagi na brak kosztów poniesionych na wynajem sal i wyżywienie.</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</si>
  <si>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</si>
  <si>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łączna liczba wyświetleń</t>
  </si>
  <si>
    <t xml:space="preserve">Uzasadnienie zmian: W opisie operacji wskazano konkretne tematy zrealizowanych już filmów bądź tych będących w trakcie produkcji; zrezygnowano z możliwości konsultacji widzów z prelegentami ze względu na fakt, że poruszane zagadnienia są rozwijane w innych operacjach realizowanych w ramach SIR przez CDR oraz WODR (np. konferencje, spotkania, broszury i filmy dostępne dla szerokiego grona odbiorców). Doprecyzowano opis wskaźnika operacji. Z uwagi na trudności w swobodnym przemieszczaniu się  oraz w bezpośrednich kontaktach, spowodowanych epidemią wirusa SARS-CoV-2 w roku 2020 r. zrealizowane zostaną 4 filmy, realizacja ostatniego filmu została przeniesiona na rok 2021. Trzy spośród pięciu planowanych filmów zrealizowane były niskobudżetowo, do realizacji kolejnych dwóch filmów zdecydowano się zwiększyć wymagania w stosunku do wykonawców w zakresie oprawy graficznej filmu, jakości zdjęć plenerowych oraz dźwięku, co skutkuje wzrostem kosztów operacji. </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</si>
  <si>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</si>
  <si>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publikacja w formie broszur i ulotek</t>
  </si>
  <si>
    <t xml:space="preserve">Uzasadnienie zmian: Z form realizacji operacji usunięto broszurę i roll'upy anglojęzyczne. Przygotowanie tych materiałów było planowane pod kątem międzynarodowego seminarium EIP-AGRI dotyczącego AKIS, które miało odbyć się w formie stacjonarnej w Warszawie. Z powodu empidemii wirusa SARS-CoV-2 wydarzenie to odbyło się w formie online, co skutowało  rezygnacją z opracowania oraz wydania broszury o SIR oraz  roll'upów w anglojęzycznej wersji językowej. Budżet operacji pozostał bez zmian gdyż koszt wydruku ulotki przekroczył szacowaną wartości. </t>
  </si>
  <si>
    <t>Uzasadnienie zmian: Zmniejszono koszty operacji wg wykonanego rozeznania rynku. W ramach kosztów przewiduje się poniesienie kosztów na opracowanie koncepcji wraz z konsultacjami ekspertów i członków zespołu roboczego z instytucji zewnętrznych.</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</si>
  <si>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</si>
  <si>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spotkania zespołu  ekspertów</t>
  </si>
  <si>
    <t>szkolenia doradców ds.. Wody</t>
  </si>
  <si>
    <t>liczba broszur</t>
  </si>
  <si>
    <t xml:space="preserve">Uzasadnienie zmian: Ze względu na covid- 19, nie zostały zrealizowane wyjazdy studyjne dla doradców rolniczych planowane na październik 2020 rok.  Prace ekspertów nad powstającym raportem  zostaną przedłużone na rok 2021, ze względu na opóźnienia związane z przygotowaniem raportów cząstkowych poszczególnych wojewódzkich koordynatorów LPW (spotkania planowane w terenie, mające wpływ na powstające raporty cząstkowe, zostały w większości WODR przesunięte w czasie ze względu na covid- 19). W związku z powyższym wnioskuje się o zapewnienie finansowania niezrealizowanych działań w roku 2021 z tzw. środków niewygasajacych. Ze względu na zapotrzebowanie z terenu ( WODR) zwieksza się nakład broszury do 4250.  Ze wzgledu na zapotrzebowanie z terenu wzrasta liczba spotkań dla koordynatorów LPW (spotkania organizowane w systemie zdalnym). Ze względu na trwającą sytuacje epidemiologiczną i przeniesienie wyjazdów studyjnych na przyszły rok, planuje się  wydłużenie terminu realizacji operacji do końca 2021 roku. </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</si>
  <si>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</si>
  <si>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r>
      <rPr>
        <sz val="11"/>
        <color rgb="FFFF0000"/>
        <rFont val="Calibri"/>
        <family val="2"/>
      </rPr>
      <t>przedstawiciele JDR oraz prywatnych podmiotów doradczych,</t>
    </r>
    <r>
      <rPr>
        <sz val="11"/>
        <rFont val="Calibri"/>
        <family val="2"/>
        <charset val="238"/>
      </rPr>
      <t xml:space="preserve"> przedstawiciele IR, rolnicy, przedstawiciele szkół rolniczych, mieszkańcy obszarów wiejskich, przedstawiciele instytutów naukowych, uczelni rolniczych  oraz zainteresowani tematyką       </t>
    </r>
  </si>
  <si>
    <t xml:space="preserve">Uzasadnienie zmian: Kwota operacji w 2020 roku została uaktualniona po przeprowadzeniu procedur udzielania zamówień publicznych związanych z wyłonieniem Wykonawcy. </t>
  </si>
  <si>
    <t>2x 400</t>
  </si>
  <si>
    <t xml:space="preserve">Łączna lliczba uczestników </t>
  </si>
  <si>
    <t>Uzasadnienie zmian: Wprowadzono zmiany polegające przede wszystkim na obniżeniu kosztów realizacji niektórych form operacji. W związku z brakiem możliwości (z uwagi na epidemię), organizowania w trybie stacjonarnym jakichkolwiek form szkoleniowych, zmniejszono planowaną kwotę na 2020 r. o 85 tys. PLN. Koszty spotkań i konferencji planowane w ramach operacji będą dotyczyły tylko honorariów. We wszystkich pozycjach dot. szkoleń, spotkań, konferencji podano sumaryczną - do końca 2021 r. liczbę uczestników, aby była możliwość dostosowywania liczby uczestników do zainteresowania daną formą w kolejnych terminach w 2021 r.</t>
  </si>
  <si>
    <t>Uzasadnienie zmian: Badania społeczne prowadzone przez jedego wykonawcę, wszelkie spotkania (focusowe, IDI) zostaną przeprowadzone przez Wykonawcę badań, dlatego wprowadzono zmianę w formie realizacji. Wysokośc kosztów pomniejszona na podstawie podpisanej umowy na wykonanie (przeprowadzenie procedury udzielenia zamówień publicznych).</t>
  </si>
  <si>
    <t>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t>
  </si>
  <si>
    <r>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t>
    </r>
    <r>
      <rPr>
        <sz val="11"/>
        <color rgb="FFFF0000"/>
        <rFont val="Calibri"/>
        <family val="2"/>
        <scheme val="minor"/>
      </rPr>
      <t>Przedmiotem operacji jest</t>
    </r>
    <r>
      <rPr>
        <sz val="11"/>
        <rFont val="Calibri"/>
        <family val="2"/>
        <scheme val="minor"/>
      </rPr>
      <t xml:space="preserve"> </t>
    </r>
    <r>
      <rPr>
        <sz val="11"/>
        <color rgb="FFFF0000"/>
        <rFont val="Calibri"/>
        <family val="2"/>
        <scheme val="minor"/>
      </rPr>
      <t xml:space="preserve"> realizacja konferencji w formie onlie oraz realizacja filmu prezentującego dobre praktyki, stosowane w gospodarstwach rolnych, dotyczące racjonalnego gospodarowania zasobami naturalnymi.</t>
    </r>
    <r>
      <rPr>
        <sz val="11"/>
        <rFont val="Calibri"/>
        <family val="2"/>
        <scheme val="minor"/>
      </rPr>
      <t xml:space="preserve"> </t>
    </r>
  </si>
  <si>
    <t xml:space="preserve">film </t>
  </si>
  <si>
    <t>liczba fimów</t>
  </si>
  <si>
    <t xml:space="preserve">Uzasadnienie zmian:   Zmiany w operacji wynikają z obecnej sytuacji pandemicznej, która wpłynęła  na zmianę formy konferencji ze stacjonarnej na webinaryjną (brak konieczności zapewnienia sal konferencyjnych, wyżywienia i noclegów dla uczestników, brak możliwości organizacji warsztatów w gospodarstwach rolnych).   Powyższe zmiany, podyktowane dostosowaniem się do obostrzeń sanitarnych związanych z zapobieganiem rozprzestrzeniania się wirusa SARS-CoV-2, spowodowały zmniejszenie kosztów realizacji operacji. W związku z brakiem możliwości realizacji warsztatów zdecydowano się rozszerzyć zakres operacji o film prezentujący dobre praktyki dotyczące racjonalnego gospodarowania zasobami naturalnymi w rolnictwie. </t>
  </si>
  <si>
    <r>
      <rPr>
        <sz val="11"/>
        <color rgb="FFFF0000"/>
        <rFont val="Calibri"/>
        <family val="2"/>
        <scheme val="minor"/>
      </rPr>
      <t>Konferencja online</t>
    </r>
    <r>
      <rPr>
        <sz val="11"/>
        <rFont val="Calibri"/>
        <family val="2"/>
        <charset val="238"/>
        <scheme val="minor"/>
      </rPr>
      <t xml:space="preserve">, publikacja </t>
    </r>
  </si>
  <si>
    <t>Uzasadnienie zmian:   Zmiany w operacji wynikają z obecnej sytuacji pandemicznej, która wpłynęła  na zmianę formy konferencji ze stacjonarnej na webinaryjną (brak konieczności zapewnienia sal konferencyjnych, wyżywienia i noclegów dla uczestników).   Powyższe zmiany, podyktowane dostosowaniem się do obostrzeń sanitarnych związanych z zapobieganiem rozprzestrzeniania się wirusa SARS-CoV-2, spowodowały zmniejszenie kosztów realizacji operacji.</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</si>
  <si>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</si>
  <si>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liczba publikacji/deask reasech</t>
  </si>
  <si>
    <t xml:space="preserve"> doradcy, rolnicy, mieszkańcy obszarów wiejskich, podmioty prywatne                </t>
  </si>
  <si>
    <t>liczba publikacji/publikacja wyników badań ilościowych</t>
  </si>
  <si>
    <t xml:space="preserve">Uzasadnienie zmian: Konieczność uwzględnienia wystąpienia niespodziewanego zjawiska jakim jest wybuch Pandemii Covid – 19. Pandemia wymusiła na producentach działania adaptacyjne do zaistniałej nowej sytuacji na rynku. W wielu przypadkach są to działania niekonwencjonalne. Zdominowanie zjawiska wybuchu pandemii w procesie skracania łańcuch dostaw nie może zostać pominięte w analizie, umożliwiając poszukiwanie rozwiązań zaistniałych problemów oraz umożliwiając identyfikację i promocję dobrych praktyk stosowanych przez producentów w nowej sytuacji kryzysowej. Z uwagi na wprowadzane zmiany okres realizacji został wydłużony, przy czym w roku 2020 opublikowany zostanie dokument deask reasearch z prezentowanej tematyki,  a w 2021 przeprowadzone badania ilościowe wraz z ich podsumowaniem i opracowaniem, które zostaną również opublikowane.  Kwota operacji została poniejszona w oparciu o podpisaną umowę z wykonawcą.  </t>
  </si>
  <si>
    <t xml:space="preserve">Operacja ma na celu przeprowadzenie badań na temat bezpieczeństwa żywnościowego w Polsce, w tym poziomu  rozumianego jako dostępu do zdrowej i taniej żywności dla wszystkich. Operacja przyczyni się do zwiększenia poziomu wiedzy dotyczącej bezpieczeństwa żywności w aspekcie pojawiających się problemów nawracających susz, inflacji, pandemii koronawirusa i  kryzysu ekonomicznego. Uzyskane wyniki badań w postaci raportu zawierającego rekomendacje wpłyną na wzmocnienie mechanizmów sieciowania, wymianę wiedzy i podejmowanie przez uczestników łańcucha obrotu żywności, wspólnych działań mających na celu poprawę bezpieczeństwa żywności w Polsce. </t>
  </si>
  <si>
    <t>Uzasadnienie zmian: Zrezygnowano z operacji polegającej na przeprowadzeniu badań społecznych dotyczących bezpieczeństwa żywności w Polsce, z uwagi na rozwój epidemii i ryzyko związane z jej nieterminowym wykonaniem.</t>
  </si>
  <si>
    <r>
      <t>rolnicy, doradcy rolniczy i brokerzy, pracownicy JDR,</t>
    </r>
    <r>
      <rPr>
        <sz val="11"/>
        <color rgb="FFFF0000"/>
        <rFont val="Calibri"/>
        <family val="2"/>
        <charset val="238"/>
      </rPr>
      <t xml:space="preserve"> szkoły rolnicze</t>
    </r>
  </si>
  <si>
    <t>I-II</t>
  </si>
  <si>
    <t xml:space="preserve">Uzasadnienie zmian: W związku z problemami na etapie realizacji umowy wykonania wkładu merytorycznego do e-learningu odstąpiono od wykonania umowy. Przesunięcia wpłyną na terminową realizację operacji, przy czym wkład merytotyczny do e-learningu zostanie przygotowany w roku 2020, niemniej jednak bezkosztowa realizacja e-learningu odbędzię się w 2021 r.  W związku z zainteresowaniem szkół rolniczych kursem, grupę docelową rozszerzono o uczniów szkół rolniczych. </t>
  </si>
  <si>
    <t xml:space="preserve">Uzasadnienie zmian: Operacja nie zostanie zrealizowana. Połączono ją z działaniami LPW tj z operacją nr 17. Budowa forum online- będzie w wykonaniu LPW, na której będą wypowiadać się eksperci ds. wody. </t>
  </si>
  <si>
    <t>Uzasadnienie zmian: Zwiekszono nakład broszur, ze względu na zapotrzebowanie z terenu (WODR, KCER).</t>
  </si>
  <si>
    <t xml:space="preserve">VI Forum Wiedzy i innowacji
</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</si>
  <si>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</si>
  <si>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Uzasadnienie: Operacja przyczyni się do transferu wiedzy i innowacji, dodatkowo stworzy warunki dogodne do sieciowania kontaktów między wielosektorowymi grupami odbiorców. Będzie okazją do prezentacji najnowocześniejszych osiągnięć nauki oraz wzmocni motywację grupy docelowej operacji do korzystania z zasobów jednostek naukowych, ustawicznie wyprzedzających poziom technologii stosowanej w rolnictwie polskim.</t>
  </si>
  <si>
    <t>Plan operacyjny KSOW na lata 2020-2021 (z wyłączeniem działania 8 Plan komunikacyjny) -  CDR (SIR)  - listopad 2020</t>
  </si>
  <si>
    <t>3
210
6
1
25
4
1</t>
  </si>
  <si>
    <t>spotkanie,
spotkanie online,
wyjazd studyjny,
film</t>
  </si>
  <si>
    <t xml:space="preserve">Liczba spotkań
Liczba uczestników spotkań,
w tym liczba doradców
Liczba spotkań online
Liczba uczestników spotkań online
Liczba wyjazdów studyjnych
Liczba uczestników wyjazdów studyjnych, w tym liczba doradców
Liczba filmów
</t>
  </si>
  <si>
    <t>2
140
6
1
70
1
25
4
1</t>
  </si>
  <si>
    <t>1
35
2
1
1 500</t>
  </si>
  <si>
    <t>szkolenie online,
broszura</t>
  </si>
  <si>
    <t>Liczba szkoleń online
Liczba uczestników szkoleń online
Liczba broszur
Nakład (egz.)</t>
  </si>
  <si>
    <t>1
35
1
1 500</t>
  </si>
  <si>
    <t>Uzasadnienie:
W związku z dynamicznym dobowym wzrostem zakażeń COVID-19, kierując się poczuciem odpowiedzialności za uczestników szkolenia i wykładowców oraz wprowadzaniem dodatkowych obostrzeń na terenie całej Polski, szkolenie nt. wpływu zmian warunków klimatycznych na proces winifikacji postanowiono przeprowadzić w formie zdalnej. Zmianie ulegnie tylko forma realizacji operacji.</t>
  </si>
  <si>
    <t>Uzasadnienie:
Wartość poniesionych kosztów operacji uległa zmniejszeniu w stosunku do prognozowanej, w wyniku przeprowadzenia procedur zgodnych z Prawem zamówień publicznych. Dzięki temu wyłoniono najatrakcyjniejszych pod względem cenowym Wykonawców.</t>
  </si>
  <si>
    <t>1
15
5
1
40
9</t>
  </si>
  <si>
    <t>spotkanie,
spotkanie online,
raport</t>
  </si>
  <si>
    <t>Liczba spotkań 
Liczba uczestników spotkań
Liczba spotkań online
Liczba uczestników spotkań online
Liczba raportów
Nakład (egz.)</t>
  </si>
  <si>
    <t>2
70
2
110
1
200</t>
  </si>
  <si>
    <t>szkolenie online</t>
  </si>
  <si>
    <t>Liczba szkoleń online
Liczba uczestników szkoleń online</t>
  </si>
  <si>
    <t xml:space="preserve">Uzasadnienie:
W związku z dynamicznym dobowym wzrostem zakażeń COVID-19 i wprowadzaniem dodatkowych obostrzeń na terenie całej Polski, zaplanowane szkolenie postanowiono przeprowadzić w formie zdalnej. Powyższa sytuacja uniemożliwiła wykorzystanie wszystkich środków finansowych oszacowanych z należytą starannością w ramach operacji. Koszty sali wykładowej i usługi cateringowej nie zostaną poniesione. </t>
  </si>
  <si>
    <t>konkurs,
konferencja online,
szkolenie online,
broszura,
ulotka</t>
  </si>
  <si>
    <t>Liczba konkursów
Liczba konferencji online
Liczba uczestników konferencji online
Liczba szkoleń online
Liczba uczestników szkoleń online
Liczba broszur
Nakład (egz.)
Liczba ulotek
Nakład (egz.)</t>
  </si>
  <si>
    <t xml:space="preserve">2
1
60
1
25
1
1 000
1
1 000
</t>
  </si>
  <si>
    <t xml:space="preserve">Uzasadnienie:
W związku z dynamicznym dobowym wzrostem zakażeń COVID-19 i wprowadzaniem dodatkowych obostrzeń na terenie całej Polski, zaplanowane szkolenie i konferencję postanowiono przeprowadzić w formie zdalnej. Powyższa sytuacja uniemożliwiła wykorzystanie wszystkich środków finansowych oszacowanych z należytą starannością w ramach operacji. Koszty sali wykładowej i usługi cateringowej nie zostaną poniesione. </t>
  </si>
  <si>
    <t>Innowacyjne rozwiązania w dolnośląskiej enoturystyce.</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</si>
  <si>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</si>
  <si>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szkolenie online,
film szkoleniowy</t>
  </si>
  <si>
    <t>Liczba szkoleń online
Liczba uczestników szkoleń online
Liczba filmów szkoleniowych</t>
  </si>
  <si>
    <t>3
45
1</t>
  </si>
  <si>
    <t>Uzasadnienie: 
Znaczna część dolnośląskich winnic oferuje nie tylko produkt końcowy jakim jest wino, ale także szereg dodatkowych atrakcji zachęcających do przyjazdu do gospodarstwa, tj. warsztaty winiarskie, somelierskie, zwiedzanie winnicy, regionalna kuchnia czy atrakcje turystyczne regionu. Bezpośredni kontakt z turystami czy prowadzenie spotkań dla wielu stanowi wyzwanie, a brak odpowiedniego przygotowania niejednokrotnie jest ogromną barierą. Istotnym problemem rozwijającego się na Dolnym Śląsku winiarstwa jest niski poziom wiedzy właścicieli gospodarstw winiarskich w zakresie przygotowania i organizowania ofert enoturystycznych wykorzysujących optymalnie ich potencjał, znajomości zasad i narzędzi służących do promocji. Brak odpowiedniej wiedzy i umiejętności sprawia, że stają się mniej konkurencyjny na enoturystycznym rynku, który w obecnym czasie przeżywa renesans. Dlatego też uczestnicy Zespołu Tematycznego związanego z zagadnieniami winiarstwa zaproponowali cykl szkoleń umożliwiających podniesienie poziomu wiedzy, wymianę doświadczeń w tematach dla wielu najtrudniejszych, czyli budowania oferty i obsługi enoturystów. Stworzenie platformy umożliwiającej podniesienie poziomu wiedzy, wymianę doświadczeń, bezpośrednią rozmowę ułatwi tworzenie sieci kontaktów podmiotów zainteresowanych innowacjami w rolnictwie, produkcji żywności i na obszarach wiejskich, ale przede wszystkim pozwoli na wdrażanie innowacyjnych rozwiązań w dolnośląskiej enoturystyce.</t>
  </si>
  <si>
    <t>Plan operacyjny KSOW na lata 2020-2021 (z wyłączeniem działania 8 Plan komunikacyjny) - Dolnośląski ODR - listopad 2020</t>
  </si>
  <si>
    <t xml:space="preserve">Uzasadnienie: Właściciele gospodarstw, w których miał być nagrywany materiał filmowy zrezygnowali z udziału w projekcie, dlatego ośrodek jest zmuszony zrezygnować z realizacji operacji. </t>
  </si>
  <si>
    <t xml:space="preserve"> 
I - IV</t>
  </si>
  <si>
    <t>Łączna liczba wyświetleń</t>
  </si>
  <si>
    <t>Uzasadnienie: Zmiana wynika z konieczności doprecyzowania formy realizacji operacji, terminu oraz grupy docelowej. W związku z dużym zainteresowaniem tematem została przygotowana większa ilość filmów, które promują operację i zostały opublikowane na YouTube. Dzięki temu każdy zainteresowany Dniami Pola może zapoznać się z tematyką operacji w dowolnym momencie.</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</si>
  <si>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</si>
  <si>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Liczba nagranych felietonów</t>
  </si>
  <si>
    <t xml:space="preserve">liczba wyjazdów </t>
  </si>
  <si>
    <t>Uzasadnienie: Zmiana polegająca na pomniejszeniu kosztów budżetu i kosztów kwalifikowalnych na realizacji operacji. Oszczędności wynikają z poniesienia niższych rzeczywistych kosztów zrealizowanej operacji w porównaniu do kwot uzyskanych w wyniku przeprowadzonych rozeznań rynku  na etapie planowania. Dodano jedną formę realizacji operacji w postaci filmu prezentującego gospodarstwa ekologiczne, które wzięły udział w Konkursie na Najlepsze Gospodarstwo Ekologiczne. Film ma na celu promowanie operacji, która przyczyni się do rozwoju rolnictwa ekologicznego, poprzez wzrost zainteresowania ekologicznym systemem produkcji konsumentów oraz innych producentów rolnych.</t>
  </si>
  <si>
    <t>liczba operacji</t>
  </si>
  <si>
    <t>Plan operacyjny KSOW na lata 2020-2021 (z wyłączeniem działania 8 Plan komunikacyjny) - Kujawsko-pomorski ODR - listopad 2020</t>
  </si>
  <si>
    <t>Uzasadnienie: Wartość poniesionych kosztów operacji uległa zmniejszeniu w stosunku do prognozowanej, w wyniku przeprowadzenia procedur zgodnych z Prawem zamówień publicznych. Dzięki temu wyłoniono najatrakcyjniejszych pod względem cenowym wykonawcę.</t>
  </si>
  <si>
    <r>
      <t xml:space="preserve">Rolnicy, przedstawiciele doradztwa rolniczego, pracownicy uczelni i jednostek naukowych, przedsiębiorcy, studenci kierunków rolniczych, </t>
    </r>
    <r>
      <rPr>
        <sz val="11"/>
        <color rgb="FFFF0000"/>
        <rFont val="Calibri"/>
        <family val="2"/>
        <charset val="238"/>
        <scheme val="minor"/>
      </rPr>
      <t>zainteresowani tematyką operacji</t>
    </r>
  </si>
  <si>
    <t>Plan operacyjny KSOW na lata 2020-2021 (z wyłączeniem działania 8 Plan komunikacyjny) - Lubelski ODR - listopad 2020</t>
  </si>
  <si>
    <r>
      <t xml:space="preserve">rolnicy,
przedstawiciele doradztwa rolniczego,  przedsiębiorcy, przedstawiciele instytucji rolniczych, około rolniczych i naukowych, </t>
    </r>
    <r>
      <rPr>
        <sz val="11"/>
        <color rgb="FFFF0000"/>
        <rFont val="Calibri"/>
        <family val="2"/>
        <charset val="238"/>
        <scheme val="minor"/>
      </rPr>
      <t>osoby zainteresowane tematyką</t>
    </r>
  </si>
  <si>
    <r>
      <t xml:space="preserve">rolnicy, producenci rolni, przedstawiciele doradztwa rolniczego, członkowie stowarzyszeń działających na terenach wiejskich, firmy poszukujące żywności wysokiej jakości, </t>
    </r>
    <r>
      <rPr>
        <sz val="11"/>
        <color rgb="FFFF0000"/>
        <rFont val="Calibri"/>
        <family val="2"/>
        <charset val="238"/>
        <scheme val="minor"/>
      </rPr>
      <t>osoby zainteresowane tematyką</t>
    </r>
  </si>
  <si>
    <t>film relacja</t>
  </si>
  <si>
    <t>Innowacyjne wdrożenia oraz doświadczenia w organizacji grup operacyjnych w województwie lubelskim</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</si>
  <si>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</si>
  <si>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r>
      <t xml:space="preserve">rolnicy,
przedstawiciele doradztwa rolniczego, przedsiębiorcy, przedstawiciele instytucji rolniczych, około rolniczych i naukowych przedstawiciele stowarzyszeń, </t>
    </r>
    <r>
      <rPr>
        <sz val="11"/>
        <color rgb="FFFF0000"/>
        <rFont val="Calibri"/>
        <family val="2"/>
        <charset val="238"/>
        <scheme val="minor"/>
      </rPr>
      <t>osoby zainteresowane tematyką</t>
    </r>
  </si>
  <si>
    <t>emisja telewizyjna</t>
  </si>
  <si>
    <t>wydruk raportu</t>
  </si>
  <si>
    <t>egzemplarze</t>
  </si>
  <si>
    <r>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t>
    </r>
    <r>
      <rPr>
        <sz val="11"/>
        <color rgb="FFFF0000"/>
        <rFont val="Calibri"/>
        <family val="2"/>
        <charset val="238"/>
        <scheme val="minor"/>
      </rPr>
      <t xml:space="preserve"> w formie webinaru</t>
    </r>
    <r>
      <rPr>
        <sz val="11"/>
        <rFont val="Calibri"/>
        <family val="2"/>
        <charset val="238"/>
        <scheme val="minor"/>
      </rPr>
      <t xml:space="preserve">  będzie miała charakter innowacyjno-edukacyjny. Zdobyta wiedza pozwoli na transfer wiedzy w zakresie dobrych praktyk wdrażania innowacji w rolnictwie i na obszarach wiejskich oraz promowania innowacyjnych technologii uprawy ziemniaka w województwie lubelskim.</t>
    </r>
  </si>
  <si>
    <t>W związku z wprowadzeniem na terenie Polski czerwonej strefy, obostrzeń związanych z epidemią koronawirusa oraz zakazem organizacji wydarzeń w formie konferencji,  nastąpiła zmiana formy realizacji operacji  z konferencji stacjonarnej na webinarium.  Uwzględniono koszty związane z przeprowadzeniem wykładów przez ekspertów oraz zakup materiałów szkoleniowych, które będą przekazane uczestnikom za pośrednictwem pracowników terenowych LODR w Końskowoli. W webinarium uczestniczyło 45 osób.</t>
  </si>
  <si>
    <t>Innowacyjne technologie w chowie i hodowli trzody chlewnej</t>
  </si>
  <si>
    <t xml:space="preserve">Uzasadnienie: Rynek trzody chlewnej od paru lat  zmaga się z wieloma problemami, głównie  ASF, niestabilność cen, koronawirus, niepewna przyszłość. Z roku na rok zmniejsza się ilość gospodarstw utrzymujących świnie, przede wszystkim z powodu niespełniania wymagań bioasekuracji, czy wysokich kosztów dostosowania gospodarstw do tych wymogów. Ciągłe wahania cen powodują że wielu gospodarstw upada, rolnicy boją się inwestować w rozwój gospodarstw ponieważ nie wiedzą co będzie się działo w przyszłości. Kolejnym problemem jest afrykański pomór świń który rozprzestrzenia się po Polsce i innych krajach europejskich. Producenci trzody nie maja pewności że świnie które wyhodują uda im się sprzedać, nie są w stanie przewidzieć cen, w przypadku przedostania się choroby do gospodarstwa wybija się im zwierzęta , pojawiają się problemy z przemieszczeniami świń, a ceny skupu zwierząt są dramatycznie niskie. Z rynku znikają małe gospodarstwa produkujące wieprzowinę, pozostają Ci najsilniejsi których stać na spełnienie wielu wymagań narzuconych przepisami prawnymi. Jest też wielu którzy utrzymują świnie ponieważ zależy im na produkcji mięsa wysokiej jakości, prowadzący małe rodzinne gospodarstwa.
Innowacyjne technologie w chowie i hodowli trzody chlewnej są odpowiedzią na problemy z jakimi zmagają się hodowcy świń zarówno ci mali jak i więksi. Na rynku trzody chlewnej mają szansę przetrwać najwytrwalsi i  Ci którzy się rozwijają. </t>
  </si>
  <si>
    <t>Plan operacyjny KSOW na lata 2020-2021 (z wyłączeniem działania 8 Plan komunikacyjny) - Lubuski ODR - listopad 2020 r.</t>
  </si>
  <si>
    <t>Uzasadnienie: zmiana terminu realizacji operacji podyktowana jest panującą sytuacją epidemii w kraju i związanymi z nią obostrzeniami uniemożliwiającymi organizację operacji w formie wyjazdu studyjnego. Operacja została przeniesiona do realizacji w II-IV kwartale 2021 r.</t>
  </si>
  <si>
    <t xml:space="preserve">szkolenie + pokaz </t>
  </si>
  <si>
    <t>liczba uczestników/liczba pokazów/drukowane materiały informacyjne</t>
  </si>
  <si>
    <t>40/1/200</t>
  </si>
  <si>
    <r>
      <t xml:space="preserve">Przekazanie wiedzy w dziedzinie hodowli zwierząt z naciskiem na nowatorską hodowlę alpak w gospodarstwie i rolę alpakoterapii. </t>
    </r>
    <r>
      <rPr>
        <sz val="11"/>
        <color rgb="FFFF0000"/>
        <rFont val="Calibri"/>
        <family val="2"/>
        <charset val="238"/>
        <scheme val="minor"/>
      </rPr>
      <t>Pokaz</t>
    </r>
    <r>
      <rPr>
        <sz val="11"/>
        <rFont val="Calibri"/>
        <family val="2"/>
        <charset val="238"/>
        <scheme val="minor"/>
      </rPr>
      <t xml:space="preserve"> zwierząt podczas</t>
    </r>
    <r>
      <rPr>
        <sz val="11"/>
        <color rgb="FFFF0000"/>
        <rFont val="Calibri"/>
        <family val="2"/>
        <charset val="238"/>
        <scheme val="minor"/>
      </rPr>
      <t xml:space="preserve"> szkolenia </t>
    </r>
    <r>
      <rPr>
        <sz val="11"/>
        <rFont val="Calibri"/>
        <family val="2"/>
        <charset val="238"/>
        <scheme val="minor"/>
      </rPr>
      <t xml:space="preserve">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r>
  </si>
  <si>
    <t>pokaz</t>
  </si>
  <si>
    <t xml:space="preserve"> liczba pokazów</t>
  </si>
  <si>
    <t>drukowane materiały informacyjne</t>
  </si>
  <si>
    <t xml:space="preserve">Uzasadnienie: zmiana terminologii dot. celu, przedmiotu i tematyki operacji z uwagi na brak możliwości zorganizowania targów rolniczych z uwagi na sytuację epidemiczną w kraju i obowiązującymi obostrzeniami. Przy tym, dla lepszej czytelności wyszczególniono formy realizacji operacji w odrębnych wierszach. </t>
  </si>
  <si>
    <t>Uzasadnienie: dokonano dla lepszej czytelności operacji wyszczególnienia form realizacji operacji w odrębnych wierszach bez zmiany treści merytorycznych operacji.</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</si>
  <si>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</si>
  <si>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drukowane materiały informacyjne (plakat)</t>
  </si>
  <si>
    <t xml:space="preserve"> Uzasadnienie: wskaźniki monitorowania realizacji operacji został rozszerzony o drukowane materiały informacyjne, wykorzystywane podczas Spotkań Zespołów Tematycznych ds. innowacji.</t>
  </si>
  <si>
    <t xml:space="preserve">liczba szkoleń </t>
  </si>
  <si>
    <t>2 x 50</t>
  </si>
  <si>
    <t>pokaz polowy</t>
  </si>
  <si>
    <t>liczba pokazów</t>
  </si>
  <si>
    <r>
      <rPr>
        <sz val="11"/>
        <color rgb="FFFF0000"/>
        <rFont val="Calibri"/>
        <family val="2"/>
        <charset val="238"/>
        <scheme val="minor"/>
      </rPr>
      <t xml:space="preserve">3 </t>
    </r>
    <r>
      <rPr>
        <sz val="11"/>
        <rFont val="Calibri"/>
        <family val="2"/>
        <charset val="238"/>
        <scheme val="minor"/>
      </rPr>
      <t>x 25</t>
    </r>
  </si>
  <si>
    <t>Uzasadnienie: zmniejszenie jednostki wskaźnika monitorowania realizacji operacji dot. ilości konferencji i biorących w niej udział uczestników, przy tym zwiększono nakład materiałów informacyjnych. Ponadto, dokonano rezygnacji z realizacji jednej z form operacji tj. stoiska informacyjno-promocyjnego na targach w związku z sytuacją epidemiczną w kraju i związanymi w związku z tym obostrzeniami uniemożliwiającymi organizację wydarzeń w formie targów.</t>
  </si>
  <si>
    <t>konferencja
film krótkometrażowy,
emisja telewizyjna</t>
  </si>
  <si>
    <t>konferencja                            liczba uczestników operacji
liczba nagranych filmów
 liczba emisji telewizyjnych</t>
  </si>
  <si>
    <t xml:space="preserve">1
 30 
1
1                                                                                       </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</si>
  <si>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</si>
  <si>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 xml:space="preserve"> film krótkometrażowy,
emisja telewizyjna,
ulotka</t>
  </si>
  <si>
    <t>liczba nagranych filmów
liczba emisji telewizyjnych
 ilość ulotek</t>
  </si>
  <si>
    <t>1 
1
5000</t>
  </si>
  <si>
    <t xml:space="preserve">Uzasadnienie: Zmianie ulegnie termin realizacji operacji w związku z zaistniałą sytuacją pandemiczną oraz wprowadzeniem na terenie całej Polski czerwonej strefy. Realizacja filmu oraz ulotki wymaga wizyt w gospodarstwach oraz instytutach co w obecnej sytuacji jest niemożliwe. W związku z tym realizacja operacji została przesunięta na rok 2021. </t>
  </si>
  <si>
    <t xml:space="preserve">Uzasadnienie: Zmianie ulegnie termin realizacji operacji w związku z zaistniałą sytuacją pandemiczną oraz wprowadzeniem na terenie całej Polski czerwonej strefy. Realizacja filmu oraz broszury wymaga wizyt w gospodarstwach oraz instytutach co w obecnej sytuacji jest niemożliwe. W związku z tym realizacja operacji została przesunięta na rok 2021. </t>
  </si>
  <si>
    <t xml:space="preserve">Uzasadnienie: Zmianie ulegnie termin realizacji operacji w związku z zaistniałą sytuacją pandemiczną oraz wprowadzeniem na terenie całej Polski czerwonej strefy. Realizacja filmu wymaga wizyt w gospodarstwach oraz instytutach co w obecnej sytuacji jest niemożliwe. W związku z tym realizacja operacji została przesunięta na rok 2021. </t>
  </si>
  <si>
    <t>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t>
  </si>
  <si>
    <t xml:space="preserve">Uzasadnienie:  W związku z zaistniałą sytuacją pandemiczną oraz wprowadzeniem na terenie całej Polski czerwonej strefy operacja została zrealizowana częściowo. W związku z tym pozostała część operacji zostanie zrealizowana w roku 2021, dlatego uległ zmianie termin realizacji operacji oraz koszty zostały podzielone między rokiem 2020 (koszty poniesione na realizację spotkań w roku 2020), a rokiem 2021 (koszty planowane na realizację spotkań w roku 2021). </t>
  </si>
  <si>
    <t>Plan operacyjny KSOW na lata 2020-2021 (z wyłączeniem działania 8 Plan komunikacyjny) - Łódzki ODR - listopad 2020</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</si>
  <si>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</si>
  <si>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Rolnicy, mieszkańcy obszarów wiejskich, przedstawiciele instytucji i organizacji działających na rzecz rolnictwa, pracownicy jednostek doradztwa rolniczego, osoby zainteresowane tematem.</t>
  </si>
  <si>
    <t>Uzasadnienie:  Wprowadzona została zmiana mająca na celu dostosowanie opisu operacji do faktycznego przebiegu realizacji i zakresu tematycznego uzgodnionego z partnerem odpowiedzialnym za część merytoryczną.  Doprecyzowano również zapisy dotyczące grupy docelowej.</t>
  </si>
  <si>
    <t xml:space="preserve"> Uzasadnienie:  W związku z obostrzeniami spowodowanymi epidemią SARS-CoV-2 organizacja konferencji w formie stacjonarnej nie jest możliwa.   Ponadto ze względu na sieciujący charakter wydarzenia zmiana formy realizacji na zdalną nie pozwoli osiągnąć zakładanych celów operacji.  W związku z  tym proponujemy wykreślenie operacji.</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</si>
  <si>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</si>
  <si>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spotkanie, ekspertyza, film,  publikacja</t>
  </si>
  <si>
    <t>liczba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</si>
  <si>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</si>
  <si>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planowana liczba uczestników spotkań lub spotkań zdalnych</t>
  </si>
  <si>
    <t xml:space="preserve">liczba opracowanych ekspertyz  (raportów) / liczba wydanych egzemplarzy </t>
  </si>
  <si>
    <t>2 / 100</t>
  </si>
  <si>
    <t>liczba publikacji / liczba egzemplarzy publikacji</t>
  </si>
  <si>
    <t>3 / 1000</t>
  </si>
  <si>
    <t>Uzasadnienie:  W związku z utrudnieniami w organizacji spotkań stacjonarnych realizacja operacji została uzupełniona o wydanie 2 broszur w nakładzie 250 egzemplarzy każda oraz 1 ulotki w nakładzie 500 egzemplarzy. Zmiana ta pozwoli zwiększyć zakres oddziaływania operacji. Uzupełniono także  opis operacji oraz zweryfikowano i zwiększono budżet w związku z dodaniem nowej formy realizacji oraz poniesieniem kosztów wyższych niż to było planowane w przypadku pozostałych zadań.  Ponadto w związku z obostrzeniami spowodowanymi epidemią SARS-CoV-2 część spotkań zrealizowanych zostanie w formie zdalnej.  Doprecyzowano również opis operacji i grupy docelowej.</t>
  </si>
  <si>
    <t>Uzasadnienie:   Ze względu na odwołanie  targów przez organizatora z powodu epidemii wirusa  SARS-CoV-2 operacja nie mogła być zrealizowana.</t>
  </si>
  <si>
    <t>liczba konferencji w trybie zdalnym</t>
  </si>
  <si>
    <t>Uzasadnienie:  Z powodu  obostrzeń  spowodowanych epidemią SARS-CoV-2 organizacja konferencji w formie stacjonarnej nie jest możliwa.   W związku z powyższym konferencja odbędzie się w formie zdalnej. Ponadto dostosowano wielkość grupy szkoleniowej do nowej formy realizacji.</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</si>
  <si>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</si>
  <si>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liczba szkoleń w trybie zdalnym</t>
  </si>
  <si>
    <t>Uzasadnienie: W związku z obostrzeniami spowodowanymi epidemią SARS-CoV-2 organizacja szkoleń w formie stacjonarnej nie jest możliwa.   Szkolenia odbędą się więc w formie zdalnej.</t>
  </si>
  <si>
    <t>Plan operacyjny KSOW na lata 2020-2021 (z wyłączeniem działania 8 Plan komunikacyjny) - Małopolski ODR - listopad 2020</t>
  </si>
  <si>
    <r>
      <t xml:space="preserve">konferencja </t>
    </r>
    <r>
      <rPr>
        <sz val="11"/>
        <color rgb="FFFF0000"/>
        <rFont val="Calibri"/>
        <family val="2"/>
        <charset val="238"/>
        <scheme val="minor"/>
      </rPr>
      <t>online</t>
    </r>
  </si>
  <si>
    <t>publikacja/materiał drukowany</t>
  </si>
  <si>
    <t>ilość publikacji</t>
  </si>
  <si>
    <t xml:space="preserve">Uzasadnienie: Wprowadzono dodatkową formę realizacji operacji - publikacja/materiał drukowany w celu zwiększenia efektywności realizacji celu oraz dotarcia do większej grupy docelowej. </t>
  </si>
  <si>
    <r>
      <t>konferencja</t>
    </r>
    <r>
      <rPr>
        <sz val="11"/>
        <color rgb="FFFF0000"/>
        <rFont val="Calibri"/>
        <family val="2"/>
        <charset val="238"/>
        <scheme val="minor"/>
      </rPr>
      <t xml:space="preserve"> online</t>
    </r>
  </si>
  <si>
    <t>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Operacja zakładała utworzenie pilotażowego Lokalnego Partnerstwa ds. Wody na terenie jednego z powiatów województwa, natomiast zmiana operacji zakłada realizację Lokalnych Partnerstw ds. Wody we wszystkich 37 powiatach województwa mazowieckiego w roku 2021.</t>
  </si>
  <si>
    <r>
      <t>Koła Gospodyń Wiejskich, mieszkańcy obszarów wiejskich, rolnicy</t>
    </r>
    <r>
      <rPr>
        <sz val="11"/>
        <color rgb="FFFF0000"/>
        <rFont val="Calibri"/>
        <family val="2"/>
        <charset val="238"/>
        <scheme val="minor"/>
      </rPr>
      <t>, osoby zainteresowane tematem</t>
    </r>
  </si>
  <si>
    <t xml:space="preserve">Uzasadnienie: Wprowadzono dodatkową formę realizacji operacji - informacje i publikacje w internecie - film prezentujący dobre praktyki z zakresu produktu regionalnego, tradycyjnego i lokalnego w celu zwiększenia efektywności realizacji celu operacji oraz dotarcia do większej grupy docelowej. </t>
  </si>
  <si>
    <r>
      <t>rolnicy, mieszkańcy obszarów wiejskich, Koła Gospodyń Wiejskich, organizacje pozarządowe, przedstawiciele doradztwa rolniczego</t>
    </r>
    <r>
      <rPr>
        <sz val="11"/>
        <color rgb="FFFF0000"/>
        <rFont val="Calibri"/>
        <family val="2"/>
        <charset val="238"/>
        <scheme val="minor"/>
      </rPr>
      <t>, osoby zainteresowane tematem</t>
    </r>
  </si>
  <si>
    <t xml:space="preserve">Uzasadnienie: Wprowadzono dodatkową formę realizacji operacji - informacje i publikacje w internecie - film prezentujący dobre praktyki z zakresu działalności pozarolniczej w celu zwiększenia efektywności realizacji celu operacji oraz dotarcia do większej grupy docelowej oraz broszurę na temat zakładania działalności gospodarczej na obszarach wiejskich. </t>
  </si>
  <si>
    <t>Uzasadnienie: Z uwagi na trudności w organizacji wydarzeń skupiających znacznej ilości uczestników zmniejszono ilość uczestników i jednocześnie zmniejszono budżet operacji.</t>
  </si>
  <si>
    <r>
      <t>szkolenie</t>
    </r>
    <r>
      <rPr>
        <sz val="11"/>
        <color rgb="FFFF0000"/>
        <rFont val="Calibri"/>
        <family val="2"/>
        <charset val="238"/>
        <scheme val="minor"/>
      </rPr>
      <t xml:space="preserve"> online</t>
    </r>
  </si>
  <si>
    <t>Uzasadnienie: Mając na uwadze ograniczenia wynikające z sytuacji epidemiologicznej szkolenie odbędzie się w formie online. Koszt jednostkowy organizacji szkolenia w formie online na jednego uczestnika pozwala zwiększyć grupę docelową z 60 do 80.</t>
  </si>
  <si>
    <t>Agroakcja: kooperacja!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</si>
  <si>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</si>
  <si>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audycja w telewizji</t>
  </si>
  <si>
    <t>Uzasadnienie wprowadzenia nowej operacji:  MODR Warszawa jako jeden z kluczowych graczy AKIS zobowiązany jest do  zwiększenia przepływów wiedzy pomiędzy podmiotami AKIS, a także wzmocnienie powiązań między badaniami a praktyką. Audycje telewizyjne mają przyczynić się do tworzenia powiązań i interakcji osób, organizacji i instytucji, które uczestniczą w wytwarzaniu i wykorzystywaniu wiedzy i innowacji dla rolnictwa i powiązanych dziedzin, a także do promowania wspólnych inicjatyw. Aktywizowanie współpracy i wymiany wiedzy pomiędzy partnerami AKIS będzie bardziej skuteczne jeśli dotrzemy do jak największej grupy odbiorców i pokażemy efekty w praktyce.</t>
  </si>
  <si>
    <t>Apiturystyka</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</si>
  <si>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</si>
  <si>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rolnicy, pracownicy jednostek doradztwa rolniczego, przedsiębiorcy, mieszkańcy obszarów wiejskich, pszczelarze</t>
  </si>
  <si>
    <t xml:space="preserve">Uzasadnienie wprowadzenia nowej operacji: Słowenia jest krajem z bardzo bogatą tradycja pszczelarską. Apiturystyka jest jedna z gałęzi turystyki opartą na miodzie i pszczołach. Apiturystyka to forma turystyki związana z pszczelarstwem jako tradycyjnym zawodem i produktami pszczelimi w aspekcie ekologicznym, spożywczym i leczniczym. Może być  realizowana na terenie pasiek w zagrodach edukacyjnych, skansenach i muzeach, a także we wszelkiego rodzaju obiektach edukacyjnych. Wyjazd studyjny do Słowenii jest adekwatną formą do realizacji celu operacji. </t>
  </si>
  <si>
    <t>Współpraca miedzy nauką a praktyką - przykłady innowacyjnych rozwiązań</t>
  </si>
  <si>
    <t>Celem operacji jest poszerzanie współpracy i wymiany wiedzy pomiędzy partnerami systemu Wiedzy i Innowacji w Rolnictwie (AKIS), w szczególności pomiędzy nauką a praktyką rolniczą.</t>
  </si>
  <si>
    <t>rolnicy, przedstawiciele doradztwa rolniczego, mieszkańcy obszarów wiejskich, partnerzy SIR, partnerzy systemu AKIS</t>
  </si>
  <si>
    <t>Plan operacyjny KSOW na lata 2020-2021 (z wyłączeniem działania 8 Plan komunikacyjny) - Mazowiecki ODR - listopad 2020</t>
  </si>
  <si>
    <t xml:space="preserve">Uzasadnienie wprowadzenia nowej operacji: MODR Warszawa jako jeden z kluczowych graczy AKIS zobowiązany jest do  zwiększenia przepływów wiedzy pomiędzy podmiotami AKIS, a także wzmocnienie powiązań między badaniami a praktyką. Konferencja ma przyczynić się do tworzenia powiązań i interakcji osób, organizacji i instytucji, które uczestniczą w wytwarzaniu i wykorzystywaniu wiedzy i innowacji dla rolnictwa i powiązanych dziedzin. </t>
  </si>
  <si>
    <t>Plan operacyjny KSOW na lata 2020-2021 (z wyłączeniem działania 8 Plan komunikacyjny) - Opolski ODR - listopad 2020</t>
  </si>
  <si>
    <t xml:space="preserve">          szkolenie z warsztatami                      </t>
  </si>
  <si>
    <t xml:space="preserve">szkolenie online
film instruktażowy           </t>
  </si>
  <si>
    <t>szkolenie online,
film instruktażowy,
liczba uczestników</t>
  </si>
  <si>
    <t xml:space="preserve">1
1
                             20        </t>
  </si>
  <si>
    <t xml:space="preserve">Uzasadnienie: nastąpiło uzupełnienie formy realizacji operacji. </t>
  </si>
  <si>
    <t>Film instruktażowy  dostepny online
Skrypt online</t>
  </si>
  <si>
    <t>Film instruktażowy   dostepny online
Skrypt online</t>
  </si>
  <si>
    <t xml:space="preserve">mieszkańcy obszarów wiejskich, rolnicy, właściciele gospodarstw agroturystycznych i zagród edukacyjnych, przedstawiciele podmiotów doradczych , przedstawiciele lokalnych władz. </t>
  </si>
  <si>
    <t>Uzasadnienie: W związku z tym, że materiał będzie dostępny w wersji online na stronach ośrodka oraz na portalu społecznościowym dodano do grupy docelowej "osoby zainteresowane tematem".</t>
  </si>
  <si>
    <t>konferencja 1 dniowa</t>
  </si>
  <si>
    <t xml:space="preserve">Celem operacji jest aktywizacja mieszkańcow wsi na rzecz pdejmowania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</si>
  <si>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 xml:space="preserve">filmy, webinarium, skrypty </t>
  </si>
  <si>
    <t xml:space="preserve">film                             webinarium                         liczba uczestników                              sktypty 
</t>
  </si>
  <si>
    <t>3
1                                      25                        2</t>
  </si>
  <si>
    <t>Uzasadnienienie: W związku z zaistniałą sytuacją epidemiologiczną i zagrożeniem zarażeniem wirusem SARS COVID-19 forma realizacji operacji zostaje zmieniona z jednodniowej konferencji na realizację 3 filmów krótkometrażowych  dostępnych w wesji online, dwóch skryptów oraz webinarium dla łącznej grupy 25 osób. Koszty realizacji operacji został podwyższony ze względu na zwiększenie ilości filmów, poszerzenie operacji o przygotowanie dwóch skryptów oraz przeprowadzenie webinarium z omówieniem tematów zaprezentowanych w filmach. Filmy jak i skrypty będą promowane oraz przez caąły czas  dostępne dla wszystkich zainteresowanych w wersji online na stronach internetowych OODR.</t>
  </si>
  <si>
    <t xml:space="preserve">UZASADNIENIE: W spotkaniach udział wzięło więcej osób niż zakładano na etapie planowania, natomiast różnica pomiędzy kwotą zaplanowaną, a wydatkowaną wynika z przeprowadzenia procedury zapytań ofertowych oraz wyłonienia najkorzystniejszych ofert. </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</si>
  <si>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</si>
  <si>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broszura, e-broszura</t>
  </si>
  <si>
    <t>1                                            1                                                250</t>
  </si>
  <si>
    <t xml:space="preserve"> hodowcy bydła mlecznego, rolnicy indywidualni działający na terenie województwa opolskiego, doradcy rolniczy, pracownicy jednostek doradztwa rolniczego, spółdzielnie mleczarskie, osoby zainteresowane hodowlą bydła mlecznego. </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</si>
  <si>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</si>
  <si>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 xml:space="preserve">broszura                                e-broszura                    liczba egzemplarzy </t>
  </si>
  <si>
    <t xml:space="preserve"> producenci i hodowcy trzody chlewnej z województwa opolskiego, doradcy rolniczy,  pracownicy jednostek doradztwa rolniczego oraz  osoby zainteresowane hodowlą trzody chlewnej. </t>
  </si>
  <si>
    <t>szkolenie z wyjzadem studyjnym - 3 dniowy</t>
  </si>
  <si>
    <t xml:space="preserve">Uzasadnienie: W związku z zaistniałą sytuacją epidemiologiczną, zagrożeniem zarażeniem wirusem SARS COVID-19  oraz wprowadzonymi obostrzeniami, które uniemożliwiają organizację wyjazdu studyjnego nastąpiła rezygnacja ze szkolenia wyjazdowego, które miało zostać przeprowadzone w listopadzie br. </t>
  </si>
  <si>
    <t xml:space="preserve">Uzasadnienie: W związku z zaistniałą sytuacją epidemiologiczną, zagrożeniem zarażeniem wirusem SARS COVID-19  oraz wprowadzonymi obostrzeniami, które uniemożliwiają organizację zaplanowanych szkoleń,  operacja zostanie zrealizowana w systemie dwuletnim. W 2020 roku zostały wykonane materiały szkoleniowe dla wszystkich uczestników, natomiast pozostałe koszty jak i realizacja szkoleń odbędzie się w 2021 roku . </t>
  </si>
  <si>
    <t xml:space="preserve">Uzasadnienie: Róznica pomiędzy kwotą zaplanowaną, a wydatkowaną wynika z przeprowadzenia procedury zapytań ofertowych oraz wyłonienia najkorzystniejszych ofert. </t>
  </si>
  <si>
    <t xml:space="preserve">Uzasadnienie: W związku z zaistniałą sytuacją epidemiologiczną, zagrożeniem zarażeniem wirusem SARS COVID-19  oraz wprowadzonymi obostrzeniami, które uniemożliwiają organizację konferencji operacja zostanie zrealizowana w systemie dwuletnim. W 2020 roku zostały rozesłane regulaminy konkursów, przeprowadzono lustrację przez pracowników PZDR oraz powołano komisję konkursową do wyłonienia laureatów konkursu, a także nastąpi wyłonienie laureatów, zakup statuetek, nagród i upominków. Kolejne przedsięwzięcia dot. realizacji operacji zostaną przeniesione na 2021 rok.   W związku z sytuacją spowodowaną COVID 19, po ponownym rozpoznaniu rynku ceny materiałów i  usług wzrosły co skutkuje zwiększeniem budżetu operacji. Dodatkowo na etapie planowania wpisano szacunkowo 12 uczestników, ale w  związku z tym, że tegoroczna edycja cieszyła się dużym zainteresowaniem samych uczestników konkursów ostatecznie wpłynęło 13 zgłoszeń przesłanych przez terenowe zespoły doradztwa (w terminie podanym w regulaminie). </t>
  </si>
  <si>
    <t>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pn. „Innowacyjne rozwiązania techniczne zapobiegające zmianom klimatu-  racjonalne gospodarowanie wodą w gospodarstwie rolnym i ograniczanie strat azotu w produkcji rolniczej”</t>
  </si>
  <si>
    <t>1                         1                         500</t>
  </si>
  <si>
    <t>Uzasadnienie: W związku z zaistniałą sytuacją epidemiologiczną i zagrożeniem zarażeniem wirusem SARS COVID-19 forma realizacji operacji zostaje zmieniona ze szkolenia wyjazdowego  na broszurę oraz e-broszurę. Broszura oraz e-broszura ma na celu przekazanie innowacyjnej wiedzy i informacji na temat wyzwań środowiskowych wynikających ze Wspólnej Polityki Rolnej dotyczącej wprowadzanych Dyrektyw środowiskowych tj: Programu azotanowego, Dyrektywy NEC i BAT oraz zapobiegania emisji fosforu. Z uwagi na zanieczyszczenie wód, będących skutkiem działalności rolniczej należy wskazać rolnikom i doradcom właściwe, zgodne z obecnymi przepisami, nowatorskie zabiegi rolnicze oraz dbałość o zasoby wodne, w tym wody gruntowe jak i powierzchniowe. Broszura rozpropagowana  zostanie wśród rolników, doradców rolniczych, mieszkańców obszarów wiejskich, osób zainteresowanych tematem w celu pokazania innowacyjnych metod ochrony wód i gleb zgodnie z nowymi przepisami . Projekt skierowany jest głównie do osób związanych bezpośrednio z produkcją rolniczą oraz  zainteresowanych wspólnymi inicjatywami, mających na celu wdrażanie innowacyjnych rozwiązań. Broszury zostaną rozdystrybuowane do Powiatowych Zespołów Doradztwa Rolniczego, które przekażą je rolnikom, osobom zainteresowanym tematem, mieszkańcom obszarów wiejskich oraz Urzędom Gmin. Dystrybucja odbywać się także będzie na stoiskach promocyjnych organizowanych przez Ośrodek oraz szkoleniach i konferencjach o ile sytuacja epidemiologiczna ulegnie zmianie. Koszty kalkulacji pozostają pomniejszone do kwoty 15 000,00zł.</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</si>
  <si>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</si>
  <si>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 xml:space="preserve">broszura, e-broszura
</t>
  </si>
  <si>
    <t>1                                            1                                                500</t>
  </si>
  <si>
    <t xml:space="preserve">Uzasadnienie: Dystrybucja broszury odbędzie się za pośrednictwem 11 Powiatowych Zespołów Doradztwa Rolniczego, (zlokalizowanych we wszystkich powiatach woj. opolskiego), gdzie pracownicy Ośrodka mają bezpośredni kontakt z rolnikami w czasie wizyt indywidualnych, realizacji zadań wdrożeniowych, a także podczas dostarczania Kurierów Rolniczych. Po zniesieniu ograniczeń wynikających z pandemią, wznowiona zostanie działalność Ośrodka w zakresie szkoleń, konferencji, warsztatów i innych grupowych spotkań, podczas których również odbywać się będzie dystrybucja wydrukowanych materiałów. Forma e-broszury ułatwi jej rozpropragowanie w okresie wzmożonego reżimu sanitarnego, poprzez zamieszczenie na stronie internetowej Ośrodka i Facebook'u zapewniając sobie w tym okresie szeroki zasięg odbiorców na terenie województwa. W związku z sytuacją spowodowaną COVID 19, po ponownym rozpoznaniu rynku ceny usług  wzrosły co skutkuje zwiększeniem budżetu operacji. </t>
  </si>
  <si>
    <t>Broszury, e-broszury</t>
  </si>
  <si>
    <t>4
1000
4</t>
  </si>
  <si>
    <t>2
50</t>
  </si>
  <si>
    <t>5
125</t>
  </si>
  <si>
    <t xml:space="preserve">Uzasadnienie: Zwiększenie ilości szkoleń e-learningowych, wynika z zapotrzebowania wśród odbiorców na szkolenia z przedstawianej tematyki. Ze względu na COVID-19 i braku możliwości organizowania szkoleń stacjonarnych, ta forma szkolenia wśród odbiorców cieszy się dużym zainteresowaniem. </t>
  </si>
  <si>
    <t xml:space="preserve">Celem operacji jest podniesienie wiedzy w zakresie uprawy i wspólnego rozwiązywania problemów związanych z uprawą, przetwórstwem i zbytem konopii.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</si>
  <si>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 xml:space="preserve">Uzasadnienie: Zmiana formy wydruku broszury na realizację filmu krótkometrażowego  ułatwi rozpropagowanie cennych wskazówek odnośnie gospodarki wodnej dla wszystkich odborców zadania oraz dla wszystkich zainteresowanych tematem co może zaprocentować większą  grupą odbiorców operacji z tematyki LPW realizowanych w kolejnych latach. . Film zostanie zamieszczony na stronach www Ośrodka i w mediach społecznościowych zapewniając sobie szeroki zasięg odbiorców. Zwiększenie ilości spotkań tematycznych nastąpiło po ponownej weryfikacji PO 2020-2021 i dopatrzenia nieprawidłowego zapisu 5 spotkań. OODR zakłada w roku 2020 przeprowadzenie 6 spotkań z tematyki LPW. 
</t>
  </si>
  <si>
    <t xml:space="preserve"> Zatrzymaj Smog! Innowacyjne rozwiazania walki ze smogiem poprzez zastosowanie nowoczesnych metod energetycznych, w tym zastosowanie odnawialnych źródeł energii</t>
  </si>
  <si>
    <t>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z następującej tematyki "Zatrzymaj Smog! Innowacyjne rozwiązania walki ze smogiem poprzez zastosowanie nowoczesnych metod energetycznych, w tym zastosowanie odnawialnych źródeł energii".</t>
  </si>
  <si>
    <t>1
500
1</t>
  </si>
  <si>
    <t xml:space="preserve">doradcy rolniczy, pracownicy jednostek doradztwa rolniczego, rolnicy, samorządowcy,urzxedy gmin, mieszkańcy województwa opolskiego oraz osoby zainteresowane tematem. </t>
  </si>
  <si>
    <t xml:space="preserve">Uzasadnienie: Broszura będzie okazją do uzyskania kompleksowych informacji na temat gospodarki niskoemisyjnej oraz jej wpływu na poprawę ochrony środowiska. Dystrybucja broszury odbędzie się za pośrednictwem 11 Powiatowych Zespołów Doradztwa Rolniczego, (zlokalizowanych we wszystkich powiatach woj. opolskiego), gdzie pracownicy Ośrodka mają bezpośredni kontakt z rolnikami w czasie wizyt indywidualnych, mieszkańcami obszarów wiejskich oraz Urzędami Gmin, a także podczas dostarczania Kurierów Rolniczych. Po zniesieniu ograniczeń wynikających z pandemią, wznowiona zostanie działalność Ośrodka w zakresie szkoleń, konferencji, warsztatów i innych grupowych spotkań, podczas których również odbywać się będzie dystrybucja wydrukowanych materiałów. Forma e-broszury ułatwi jej rozpropagowanie w okresie wzmożonego reżimu sanitarnego, poprzez zamieszczenie na stronie internetowej Ośrodka i Facebook'u zapewniając sobie w tym okresie szeroki zasięg odbiorców na terenie województwa. Projekt obejmuje napisanie, wydrukowanie oraz udostepnienie wersji on line broszury . Koszty kwalifikowalne operacji będą obejmować: wynagrodzenie dla autorów broszury oraz wydrukowanie jej w ilości  500 sztuk. </t>
  </si>
  <si>
    <t>Uzasadnienie: W związku z zaistniałą sytuacją epidemiologiczną i zagrożeniem zarażeniem wirusem SARS COVID-19 forma realizacji operacji zostaje zmieniona ze szkolenia stacjonarnego na broszurę oraz e-broszurę. Broszura pozwoli na podniesienie świadomości producentów odnośnie innowacyjnych metod prowadzenia gospodarstwa hodującego trzodę chlewną, a także możliwości zwiększenia ekonomiczności owego gospodarstwa. Producenci będą mogli zapoznać się najnowocześniejszymi rozwiązaniami technologicznymi, które mają decydujący wpływ na jakość wyprodukowanego surowca poprzez przedstawienie danej tematyki przez  przedstawicieli świata nauki, firm działających w sferze produkcji zwierzęcej, a także instytucji  i organizacji odpowiedzialnych za rozwój produkcji zwierzęcej.  Broszury zostaną rozdystrybuowane do Powiatowych Zespołów Doradztwa Rolniczego, które przekażą je rolnikom, osobom zainteresowanym tematem, mieszkańcom obszarów wiejskich oraz Urzędom Gmin. Dystrybucja odbywać się także będzie na stoiskach promocyjnych organizowanych przez Ośrodek oraz szkoleniach i konferencjach o ile sytuacja epidemiologiczna ulegnie zmianie. W związku z sytuacją spowodowaną COVID 19, po ponownym rozpoznaniu rynku biorąc pod uwage specyfikę tematu, ceny wynagrodzeń dla autorów  i  usług wzrosły co skutkuje nieznacznym zwiększeniem budżetu operacji.</t>
  </si>
  <si>
    <r>
      <t xml:space="preserve">szkolenie online
film instruktażowy - </t>
    </r>
    <r>
      <rPr>
        <sz val="11"/>
        <color rgb="FFFF0000"/>
        <rFont val="Calibri"/>
        <family val="2"/>
        <charset val="238"/>
        <scheme val="minor"/>
      </rPr>
      <t xml:space="preserve">transmisja online         </t>
    </r>
    <r>
      <rPr>
        <sz val="11"/>
        <rFont val="Calibri"/>
        <family val="2"/>
        <charset val="238"/>
        <scheme val="minor"/>
      </rPr>
      <t xml:space="preserve">  </t>
    </r>
  </si>
  <si>
    <r>
      <t xml:space="preserve">szkolenie online,
film instruktażowy - </t>
    </r>
    <r>
      <rPr>
        <sz val="11"/>
        <color rgb="FFFF0000"/>
        <rFont val="Calibri"/>
        <family val="2"/>
        <charset val="238"/>
        <scheme val="minor"/>
      </rPr>
      <t>transmisja online,</t>
    </r>
    <r>
      <rPr>
        <sz val="11"/>
        <rFont val="Calibri"/>
        <family val="2"/>
        <charset val="238"/>
        <scheme val="minor"/>
      </rPr>
      <t xml:space="preserve">
liczba uczestników</t>
    </r>
  </si>
  <si>
    <r>
      <t xml:space="preserve">mieszkańcy obszarów wiejskich, rolnicy, właściciele gospodarstw agroturystycznych i zagród edukacyjnych, przedstawiciele podmiotów doradczych , przedstawiciele lokalnych władz, </t>
    </r>
    <r>
      <rPr>
        <sz val="11"/>
        <color rgb="FFFF0000"/>
        <rFont val="Calibri"/>
        <family val="2"/>
        <charset val="238"/>
        <scheme val="minor"/>
      </rPr>
      <t>osoby zainteresowane tematem.</t>
    </r>
  </si>
  <si>
    <r>
      <t xml:space="preserve">rolnicy, właściciele gospodarstw agroturystycznych oraz obiektów restauracyjno hotelarskich z terenów wiejskich woj. opolskiego, , członkowie stowarzyszeń oraz lokalnych grup działania, przedsawiciele JST z terenów woj. opolskiego,doradcy rolniczy, </t>
    </r>
    <r>
      <rPr>
        <sz val="11"/>
        <color rgb="FFFF0000"/>
        <rFont val="Calibri"/>
        <family val="2"/>
        <charset val="238"/>
        <scheme val="minor"/>
      </rPr>
      <t>osoby zainteresowane tematem.</t>
    </r>
  </si>
  <si>
    <r>
      <t xml:space="preserve">3                                                                                                            </t>
    </r>
    <r>
      <rPr>
        <sz val="11"/>
        <color rgb="FFFF0000"/>
        <rFont val="Calibri"/>
        <family val="2"/>
        <charset val="238"/>
        <scheme val="minor"/>
      </rPr>
      <t xml:space="preserve">      51</t>
    </r>
    <r>
      <rPr>
        <sz val="11"/>
        <rFont val="Calibri"/>
        <family val="2"/>
        <charset val="238"/>
        <scheme val="minor"/>
      </rPr>
      <t xml:space="preserve">
</t>
    </r>
  </si>
  <si>
    <r>
      <t xml:space="preserve">1
60
2
</t>
    </r>
    <r>
      <rPr>
        <sz val="11"/>
        <color rgb="FFFF0000"/>
        <rFont val="Calibri"/>
        <family val="2"/>
        <charset val="238"/>
        <scheme val="minor"/>
      </rPr>
      <t>13</t>
    </r>
  </si>
  <si>
    <r>
      <rPr>
        <sz val="11"/>
        <color rgb="FFFF0000"/>
        <rFont val="Calibri"/>
        <family val="2"/>
        <charset val="238"/>
        <scheme val="minor"/>
      </rPr>
      <t>broszura                                  e-broszura                    liczba egzemplarzy</t>
    </r>
    <r>
      <rPr>
        <sz val="11"/>
        <color theme="1"/>
        <rFont val="Calibri"/>
        <family val="2"/>
        <charset val="238"/>
        <scheme val="minor"/>
      </rPr>
      <t xml:space="preserve"> </t>
    </r>
  </si>
  <si>
    <r>
      <t xml:space="preserve">Głównym celem </t>
    </r>
    <r>
      <rPr>
        <sz val="11"/>
        <color rgb="FFFF0000"/>
        <rFont val="Calibri"/>
        <family val="2"/>
        <charset val="238"/>
        <scheme val="minor"/>
      </rPr>
      <t xml:space="preserve">opracowania e-broszury </t>
    </r>
    <r>
      <rPr>
        <sz val="11"/>
        <rFont val="Calibri"/>
        <family val="2"/>
        <charset val="238"/>
        <scheme val="minor"/>
      </rPr>
      <t xml:space="preserve">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r>
  </si>
  <si>
    <r>
      <t>Celem wydanych</t>
    </r>
    <r>
      <rPr>
        <sz val="11"/>
        <color rgb="FFFF0000"/>
        <rFont val="Calibri"/>
        <family val="2"/>
        <charset val="238"/>
        <scheme val="minor"/>
      </rPr>
      <t xml:space="preserve"> broszur, e-broszur</t>
    </r>
    <r>
      <rPr>
        <sz val="11"/>
        <rFont val="Calibri"/>
        <family val="2"/>
        <charset val="238"/>
        <scheme val="minor"/>
      </rPr>
      <t xml:space="preserve"> będzie pokazanie praktycznego wymiaru realizowanych przedsięwzięć, zaprezentowanie „dobrych praktyk” oraz ułatwienia transferu wiedzy z zakresu innowacyjnych rozwiązań w rolnictwie. Projekt będzie obejmował opracowanie, wydrukowanie oraz udostępnienie w wersji online </t>
    </r>
    <r>
      <rPr>
        <sz val="11"/>
        <color rgb="FFFF0000"/>
        <rFont val="Calibri"/>
        <family val="2"/>
        <charset val="238"/>
        <scheme val="minor"/>
      </rPr>
      <t xml:space="preserve">4 broszur </t>
    </r>
    <r>
      <rPr>
        <sz val="11"/>
        <rFont val="Calibri"/>
        <family val="2"/>
        <charset val="238"/>
        <scheme val="minor"/>
      </rPr>
      <t>z następującej tematyki: "Chwasty, które żywią i leczą", "Nowoczesna uprawa roślin zielarskich i ich innowacyjne wykorzystanie",</t>
    </r>
    <r>
      <rPr>
        <sz val="11"/>
        <color rgb="FFFF0000"/>
        <rFont val="Calibri"/>
        <family val="2"/>
        <charset val="238"/>
        <scheme val="minor"/>
      </rPr>
      <t xml:space="preserve"> „Usługi prozdrowotne jako innowacyjna forma oferty gospodarstw agroturystycznych”, „Naturalne produkty wzmacniające odporność w ofercie gospodarstw agroturystycznych”. Broszury, e-broszury </t>
    </r>
    <r>
      <rPr>
        <sz val="11"/>
        <rFont val="Calibri"/>
        <family val="2"/>
        <charset val="238"/>
        <scheme val="minor"/>
      </rPr>
      <t xml:space="preserve">wzmacniają świadomość odbiorców w obszarze produkcji żywności wysokiej jakości, ochrony środowiska i bioróżnorodności, </t>
    </r>
    <r>
      <rPr>
        <sz val="11"/>
        <color rgb="FFFF0000"/>
        <rFont val="Calibri"/>
        <family val="2"/>
        <charset val="238"/>
        <scheme val="minor"/>
      </rPr>
      <t xml:space="preserve">wzbogacania ofert turystycznych i przedstawienie możliwości upraw wartościowych roślin, a także przetwarzania ich na produkty zdrowotne.  </t>
    </r>
  </si>
  <si>
    <r>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t>
    </r>
    <r>
      <rPr>
        <sz val="11"/>
        <color rgb="FFFF0000"/>
        <rFont val="Calibri"/>
        <family val="2"/>
        <charset val="238"/>
        <scheme val="minor"/>
      </rPr>
      <t xml:space="preserve">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r>
  </si>
  <si>
    <r>
      <t xml:space="preserve">spotkania tematyczne 
raport
</t>
    </r>
    <r>
      <rPr>
        <sz val="11"/>
        <color rgb="FFFF0000"/>
        <rFont val="Calibri"/>
        <family val="2"/>
        <charset val="238"/>
        <scheme val="minor"/>
      </rPr>
      <t>film krótkometrażowy</t>
    </r>
  </si>
  <si>
    <r>
      <t xml:space="preserve">spotkania tematyczne
liczba uczestników
raport
</t>
    </r>
    <r>
      <rPr>
        <sz val="11"/>
        <color rgb="FFFF0000"/>
        <rFont val="Calibri"/>
        <family val="2"/>
        <charset val="238"/>
        <scheme val="minor"/>
      </rPr>
      <t>film</t>
    </r>
    <r>
      <rPr>
        <sz val="11"/>
        <rFont val="Calibri"/>
        <family val="2"/>
        <charset val="238"/>
        <scheme val="minor"/>
      </rPr>
      <t xml:space="preserve">
</t>
    </r>
  </si>
  <si>
    <r>
      <rPr>
        <sz val="11"/>
        <color rgb="FFFF0000"/>
        <rFont val="Calibri"/>
        <family val="2"/>
        <charset val="238"/>
        <scheme val="minor"/>
      </rPr>
      <t>6</t>
    </r>
    <r>
      <rPr>
        <sz val="11"/>
        <rFont val="Calibri"/>
        <family val="2"/>
        <charset val="238"/>
        <scheme val="minor"/>
      </rPr>
      <t xml:space="preserve">
120
2
</t>
    </r>
    <r>
      <rPr>
        <sz val="11"/>
        <color rgb="FFFF0000"/>
        <rFont val="Calibri"/>
        <family val="2"/>
        <charset val="238"/>
        <scheme val="minor"/>
      </rPr>
      <t>1</t>
    </r>
    <r>
      <rPr>
        <sz val="11"/>
        <rFont val="Calibri"/>
        <family val="2"/>
        <charset val="238"/>
        <scheme val="minor"/>
      </rPr>
      <t xml:space="preserve">
</t>
    </r>
  </si>
  <si>
    <r>
      <t xml:space="preserve">potencjalni partnerzy LPW, przedstawiciele jednostek naukowych, samorządów terytorialnych, spółek wodnych, rolnicy, pracownicy jednostek doradztwa rolniczego, oraz </t>
    </r>
    <r>
      <rPr>
        <sz val="11"/>
        <color rgb="FFFF0000"/>
        <rFont val="Calibri"/>
        <family val="2"/>
        <charset val="238"/>
        <scheme val="minor"/>
      </rPr>
      <t>osoby zainteresowane tematem.</t>
    </r>
  </si>
  <si>
    <r>
      <rPr>
        <sz val="11"/>
        <color rgb="FFFF0000"/>
        <rFont val="Calibri"/>
        <family val="2"/>
        <charset val="238"/>
        <scheme val="minor"/>
      </rPr>
      <t>broszura
e-broszura
liczba egzemplarzy</t>
    </r>
    <r>
      <rPr>
        <sz val="11"/>
        <color theme="1"/>
        <rFont val="Calibri"/>
        <family val="2"/>
        <charset val="238"/>
        <scheme val="minor"/>
      </rPr>
      <t xml:space="preserve"> </t>
    </r>
  </si>
  <si>
    <t>Uzasadnienie:  W związku z zaistniałą sytuacją epidemiologiczną i zagrożeniem zarażeniem wirusem SARS COVID-19 forma realizacji operacji zostaje zmieniona ze szkolenia stacjonarnego na broszurę oraz e-broszurę. Dostarczenie w ramach broszury i e-broszury wiedzy i umiejętności  na rzecz innowacji co pozwoli na ściślejszą współpracę między różnymi instytucjami i skuteczny transfer wiedzy i innowacji na obszarach wiejskich.   Producenci, po zapoznaniu się z broszurą/e-broszurą pogłębiają swoją wiedzę, korzystając z dostępnych materiałów . Edukacja i wymiana wiedzy pozwala im na wdrażanie innowacji w gospodarstwach oraz prowadzenie bardziej rentownej i efektywnej produkcji zwierzęcej. Broszury zostaną rozdystrybuowane do Powiatowych Zespołów Doradztwa Rolniczego, które przekażą je rolnikom, osobom zainteresowanym tematem, mieszkańcom obszarów wiejskich oraz Urzędom Gmin. Dystrybucja odbywać się także będzie na stoiskach promocyjnych organizowanych przez Ośrodek oraz szkoleniach i konferencjach o ile sytuacja epidemiologiczna ulegnie zmianie.  W związku z sytuacją spowodowaną COVID 19, po ponownym rozpoznaniu rynku biorąc pod uwage specyfikę tematu, ceny wynagrodzeń dla autorów  i  usług wzrosły co skutkuje nieznacznym zwiększeniem budżetu operacji.</t>
  </si>
  <si>
    <t xml:space="preserve">broszura
e-broszura
liczba egzemplarzy </t>
  </si>
  <si>
    <t>Uzasadnienie: Zwiększenie ilości wydawanych broszur, wynika z zapotrezbowania wśród odbiorców na chęć pozyskiwania wiedzy z przedstawianej tematyki. Ze względu na COVID-19 i braku możliwości oragnizowania szkolen stacjonarnych ta forma wydania wersji papierowej i wersji online broszur cieszy się dużym zainteresowaniem. Dystrybucja broszury odbędzie się za pośrednictwem 11 Powiatowych Zespołów Doradztwa Rolniczego, (zlokalizowanych we wszystkich powiatach woj. opolskiego), gdzie pracownicy Ośrodka mają bezpośredni kontakt z rolnikami w czasie wizyt indywidualnych, realizacji zadań wdrożeniowych, a także podczas dostarczania Kurierów Rolniczych. Po zniesieniu ograniczeń wynikających z pandemią, wznowiona zostanie działalność Ośrodka w zakresie szkoleń, konferencji, warsztatów i innych grupowych spotkań, podczas których również odbywać się będzie dystrybucja wydrukowanych materiałów.</t>
  </si>
  <si>
    <t xml:space="preserve">1. reklama w radio 
2. reklama w TV
3. Reklama na nośniku multimedialnym 
4. reklama na bilbordzie 
5. baza kontaktów
</t>
  </si>
  <si>
    <t xml:space="preserve">1. reklama w radio 
2. reklama w TV
3. Reklama na nośniku multimedialnym 
4. reklama na bilbordzie 
5. liczba zarejestrowanych uczestników  
</t>
  </si>
  <si>
    <t xml:space="preserve">Uzasadnienie zmian: 
 Zmniejszenie kwoty wynika z różnicy pomiędzy przeprowadzonym szacowaniem  na podstawie rozeznania rynku a   przeprowadzonym  postępowaniem  w konkurencyjnym trybie wyboru wykonawcy. </t>
  </si>
  <si>
    <t>30
2
6
242</t>
  </si>
  <si>
    <t>spotkania ( 3 spotkania stacjonarne oraz 2 spotkanie online)</t>
  </si>
  <si>
    <r>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t>
    </r>
    <r>
      <rPr>
        <sz val="11"/>
        <color rgb="FFFF0000"/>
        <rFont val="Calibri"/>
        <family val="2"/>
        <charset val="238"/>
        <scheme val="minor"/>
      </rPr>
      <t xml:space="preserv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t>
    </r>
    <r>
      <rPr>
        <sz val="11"/>
        <rFont val="Calibri"/>
        <family val="2"/>
        <charset val="238"/>
        <scheme val="minor"/>
      </rPr>
      <t xml:space="preserve">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r>
  </si>
  <si>
    <t>konferencja ( 1 konferencja w trybie stacjonarnym, 1 wideo konferencja )</t>
  </si>
  <si>
    <r>
      <rPr>
        <sz val="11"/>
        <color rgb="FFFF0000"/>
        <rFont val="Calibri"/>
        <family val="2"/>
        <charset val="238"/>
        <scheme val="minor"/>
      </rPr>
      <t>katalog</t>
    </r>
    <r>
      <rPr>
        <sz val="11"/>
        <rFont val="Calibri"/>
        <family val="2"/>
        <charset val="238"/>
        <scheme val="minor"/>
      </rPr>
      <t xml:space="preserve"> - druk i opracowanie</t>
    </r>
  </si>
  <si>
    <t>1000</t>
  </si>
  <si>
    <r>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t>
    </r>
    <r>
      <rPr>
        <sz val="11"/>
        <color rgb="FFFF0000"/>
        <rFont val="Calibri"/>
        <family val="2"/>
        <charset val="238"/>
        <scheme val="minor"/>
      </rPr>
      <t xml:space="preserve"> wideokonferencji</t>
    </r>
    <r>
      <rPr>
        <sz val="11"/>
        <rFont val="Calibri"/>
        <family val="2"/>
        <charset val="238"/>
        <scheme val="minor"/>
      </rPr>
      <t xml:space="preserve"> będzie miało charakter innowacyjno-edukacyjny. Zdobyta wiedza pozwoli na transfer wiedzy w zakresie dobrych praktyk wdrażania innowacji w rolnictwie i na obszarach wiejskich oraz promowania innowacyjnych technologii uprawy ziemniaka w województwie podkarpackim . </t>
    </r>
  </si>
  <si>
    <t>wideokonferencja</t>
  </si>
  <si>
    <r>
      <t xml:space="preserve">Liczba </t>
    </r>
    <r>
      <rPr>
        <sz val="11"/>
        <color rgb="FFFF0000"/>
        <rFont val="Calibri"/>
        <family val="2"/>
        <charset val="238"/>
        <scheme val="minor"/>
      </rPr>
      <t>wideokonferencji</t>
    </r>
    <r>
      <rPr>
        <sz val="11"/>
        <rFont val="Calibri"/>
        <family val="2"/>
        <charset val="238"/>
        <scheme val="minor"/>
      </rPr>
      <t xml:space="preserve">
Liczba uczestników </t>
    </r>
    <r>
      <rPr>
        <sz val="11"/>
        <color rgb="FFFF0000"/>
        <rFont val="Calibri"/>
        <family val="2"/>
        <charset val="238"/>
        <scheme val="minor"/>
      </rPr>
      <t>wideokonferencji</t>
    </r>
  </si>
  <si>
    <t xml:space="preserve"> IV</t>
  </si>
  <si>
    <t>Sieciowanie  - narzędziem budowy partnerstw</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</si>
  <si>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</si>
  <si>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szkolenie wraz z  warsztatami</t>
  </si>
  <si>
    <r>
      <rPr>
        <b/>
        <sz val="11"/>
        <color theme="1"/>
        <rFont val="Calibri"/>
        <family val="2"/>
        <charset val="238"/>
        <scheme val="minor"/>
      </rPr>
      <t xml:space="preserve">Uzasadnienie nowej operacji : </t>
    </r>
    <r>
      <rPr>
        <sz val="11"/>
        <color theme="1"/>
        <rFont val="Calibri"/>
        <family val="2"/>
        <charset val="238"/>
        <scheme val="minor"/>
      </rPr>
      <t xml:space="preserve">
Niniejsza  operacja przyczyni się do realizacji celu , którym jest  inicjowanie tworzenia partnerstw jako potencjalnych grup operacyjnych, które mogą stać się beneficjentem  środków w ramach działania "Współpraca".   Polegała będzie na zorganizowaniu kilku dniowego  szkolenia połączonego z warsztatami  podczas których uczestnicy będą mieli możliwość  nawiązania  współpracy pomiędzy sobą tj.:  producentami drobnego inwentarza, światem nauki i doradztwa  ukierunkowanej na podejmowanie wspólnych inicjatyw (w zakresie produkcji, organizacji sprzedaży, i marketingu ).    Operacja przyczyni się do  aktywizacji mieszkańców obszarów wiejskich w celu tworzenia partnerstw oraz wspierania aktywnego tworzenia sieci kontaktów pomiędzy podmiotami zainteresowanymi oraz wspierającymi wdrażanie innowacyjnych rozwiązań.   Zaplanowane panele dyskusyjne mają zapoczątkować prace zespołów tematycznych oraz identyfikować potrzeby , które będą wyłonione podczas spotkań warsztatowych. Operacja ma również na celu ułatwianie wymiany wiedzy, doświadczeń oraz dobrych praktyk w zakresie hodowli inwentarza drobnego  mających podnieść poziom innowacyjności polskiego sektora rolno-spożywczego. Dzięki wzajemnym kontaktom i interakcjom będzie możliwa  wymiana doświadczeń i przygotowanie się do wyzwań stojących aktualnie przed rolnictwem i obszarami wiejskimi  ( w szczególności w zakresie  przedsiębiorczości, krótkich łańcuchów dostaw, budowaniu własnej  marki, promocji) .  </t>
    </r>
  </si>
  <si>
    <t>kwota</t>
  </si>
  <si>
    <t>przed zmianą</t>
  </si>
  <si>
    <t>po zmianie</t>
  </si>
  <si>
    <t>Plan operacyjny KSOW na lata 2020-2021 (z wyłączeniem działania 8 Plan komunikacyjny) - Podkarpacki ODR - listopad  2020</t>
  </si>
  <si>
    <r>
      <rPr>
        <b/>
        <sz val="11"/>
        <rFont val="Calibri"/>
        <family val="2"/>
        <charset val="238"/>
        <scheme val="minor"/>
      </rPr>
      <t xml:space="preserve">Uzasadnienie zmian   :
</t>
    </r>
    <r>
      <rPr>
        <sz val="11"/>
        <rFont val="Calibri"/>
        <family val="2"/>
        <charset val="238"/>
        <scheme val="minor"/>
      </rPr>
      <t>Zmiana polega na  na organizacji zamiast 6 spotkań   5,   w tym: 
- realizowanych stacjonarnie -  3 
-  realizowanych  online -   2
Łączna liczba uczestników ulegnie zmniejszeniu ze 120 do 115 .   Taka forma  elektroniczna nie będzie wymagała ponoszenia kosztów związanych z wyżywieniem.</t>
    </r>
  </si>
  <si>
    <r>
      <rPr>
        <b/>
        <sz val="11"/>
        <rFont val="Calibri"/>
        <family val="2"/>
        <charset val="238"/>
        <scheme val="minor"/>
      </rPr>
      <t>Uzasadnienie zmian:</t>
    </r>
    <r>
      <rPr>
        <sz val="11"/>
        <rFont val="Calibri"/>
        <family val="2"/>
        <charset val="238"/>
        <scheme val="minor"/>
      </rPr>
      <t xml:space="preserve">
Realizacja operacji spowodowała poniesienie większych kosztów niż oszacowano pierwotnie . W związku z powyższym przesunięto środki z operacji,  w której wystąpiły oszczędności.</t>
    </r>
  </si>
  <si>
    <t xml:space="preserve">Plan operacyjny KSOW na lata 2020-2021 (z wyłączeniem działania 8 Plan komunikacyjny) - Podlaski ODR - listopad 2020 </t>
  </si>
  <si>
    <t>Uzasadnienie: W związku pandemią koronawirusa która spowodowała ograniczenia w możliwości organizacji spotkań stacjonarnych, część operacji została przeniesiona na rok 2021, zmiejszono liczbę uczestników Gali Serów.</t>
  </si>
  <si>
    <t>Uzasadnienie:  W związku pandemią koronawirusa, która spowodowała ograniczenia w możliwości organizacji spotkań stacjonarnych i brakami kadrowymi operacja została przeniesiona na rok 2021</t>
  </si>
  <si>
    <t>Uzasadnienie: W związku pandemią koronawirusa, która spowodowała ograniczenia w możliwości organizacji spotkań stacjonarnych zmieniono formę realizacji operacji na zdalną - webinarium..  Zmniejszeno liczbę uczestników wydarzenia, aby móc podnieść jakość webinarium i umożliwić uczestnikom jak najlepszy kontakt z wykładowcami.</t>
  </si>
  <si>
    <t xml:space="preserve">webinarium </t>
  </si>
  <si>
    <t xml:space="preserve">Uzasadnienie: W związku pandemią koronawirusa, która spowodowała ograniczenia w możliwości organizacji spotkań stacjonarnych zmieniono formę realizacji operacji na zdalną - webinarium.  Zmniejszeno liczbę uczestników wydarzenia, aby móc podnieść jakość webinarium i umożliwić uczestnikom jak najlepszy kontakt z wykładowcami. Dodatkowo postanowiono wydać publikację w temtyce operacji, aby móc dotrzeć do jak największego grona odbiorców. </t>
  </si>
  <si>
    <t>Uzasadnienie: Zmianie uległ budżet i koszty kwalifikowalne operacji. Realizując operację, w wyniku rozpoznań cenowych okazało się, że wstępnie szacowana kwota jest niewystarczająca.</t>
  </si>
  <si>
    <t>Uzasadnienie: Zmianie uległ budżet i koszty kwalifikowalne operacji. Realizując operację, w wyniku przeprowadzonego zapytania ofertowego powstała oszczędność.</t>
  </si>
  <si>
    <t>Uzasadnienie: W związku pandemią koronawirusa, która spowodowała ograniczenia w możliwości organizacji spotkań stacjonarnych i brakami kadrowymi operacja została przeniesiona na rok 2021</t>
  </si>
  <si>
    <t>Uzasadnienie: Zmianie uległ budżet i koszty kwalifikowalne operacji. Realizując operację, w wyniku przeprowadzonych rozpoznań cenowych powstała oszczędność.</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</si>
  <si>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</si>
  <si>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Uzasadnienie: W związku pandemią koronawirusa, która spowodowała ograniczenia w możliwości organizacji spotkań stacjonarnych odwołano część spotkań, co wpłynęło również na zmiane liczby uczestników operacji. Poprawiono błąd pisarski w liczbie nakładu broszury. Zmiany te spowowodoway zmniejszenie przewidzianego budżetu na realizację operacji.</t>
  </si>
  <si>
    <t>Uzasadnienie: W związku pandemią koronawirusa, która spowodowała ograniczenia w możliwości organizacji spotkań stacjonarnych i brakami kadrowymi część operacji została przeniesiona na rok 2021. Zwiększono liczbę uczestników ze względu na duże zainteresowanie tematem.</t>
  </si>
  <si>
    <t xml:space="preserve">Przed zmianą </t>
  </si>
  <si>
    <r>
      <t>Plan operacyjny KSOW na lata 2020-2021 (z wyłączeniem działania 8 Plan komunikacyjny) -</t>
    </r>
    <r>
      <rPr>
        <b/>
        <sz val="11"/>
        <rFont val="Calibri"/>
        <family val="2"/>
        <charset val="238"/>
        <scheme val="minor"/>
      </rPr>
      <t xml:space="preserve"> Pomorski ODR - październik</t>
    </r>
    <r>
      <rPr>
        <b/>
        <sz val="11"/>
        <color theme="1"/>
        <rFont val="Calibri"/>
        <family val="2"/>
        <charset val="238"/>
        <scheme val="minor"/>
      </rPr>
      <t xml:space="preserve"> 2020</t>
    </r>
  </si>
  <si>
    <t>90
(3 x 30)</t>
  </si>
  <si>
    <r>
      <rPr>
        <sz val="11"/>
        <color rgb="FFFF0000"/>
        <rFont val="Calibri"/>
        <family val="2"/>
        <charset val="238"/>
      </rPr>
      <t>* odbiorcy zainteresowani tematyką</t>
    </r>
    <r>
      <rPr>
        <sz val="11"/>
        <rFont val="Calibri"/>
        <family val="2"/>
        <charset val="238"/>
      </rPr>
      <t xml:space="preserve"> *rolnicy,                                              *doradcy/specjaliści PODR, *przedsiębiorcy sektora rolno-spożywczego,                                                 * przedstawiciele nauki i instytucji związanych z sektorem rolnym w województwie pomorskim.</t>
    </r>
  </si>
  <si>
    <t xml:space="preserve">   90 (3 x 30)</t>
  </si>
  <si>
    <t>ilość</t>
  </si>
  <si>
    <t>materiał filmowy</t>
  </si>
  <si>
    <t>liczba emisji w TV</t>
  </si>
  <si>
    <t xml:space="preserve">* rolnicy,  *doradcy/specjaliści PODR,                 *przedsiębiorcy sektora rolno-spożywczego                            *mieszkańcy obszarów wiejskich,                        *przedstawiciele jednostek/ instytucji związanych z rozwojem sektora rolno-spożywczego
</t>
  </si>
  <si>
    <r>
      <rPr>
        <sz val="11"/>
        <color rgb="FFFF0000"/>
        <rFont val="Calibri"/>
        <family val="2"/>
        <charset val="238"/>
        <scheme val="minor"/>
      </rPr>
      <t>* odbiorcy zainteresowani tematyką</t>
    </r>
    <r>
      <rPr>
        <sz val="11"/>
        <rFont val="Calibri"/>
        <family val="2"/>
        <charset val="238"/>
        <scheme val="minor"/>
      </rPr>
      <t xml:space="preserve"> * rolnicy, *doradcy/specjaliści PODR,                 *przedsiębiorcy sektora rolno-spożywczego                            *mieszkańcy obszarów wiejskich,                        *przedstawiciele jednostek/ instytucji związanych z rozwojem sektora rolno-spożywczego
</t>
    </r>
  </si>
  <si>
    <t xml:space="preserve"> webinarium  </t>
  </si>
  <si>
    <r>
      <t xml:space="preserve">*pszczelarze posiadający nr weterynaryjny,     *przedstawiciele związków i zrzeszeń pszczelarskich, *przedstawiciele jednostek naukowych  i instytucji rolniczych                                          *doradcy/specjaliści PODR   * </t>
    </r>
    <r>
      <rPr>
        <sz val="11"/>
        <color rgb="FFFF0000"/>
        <rFont val="Calibri"/>
        <family val="2"/>
        <charset val="238"/>
        <scheme val="minor"/>
      </rPr>
      <t>inni, zainteresowani tematyką</t>
    </r>
  </si>
  <si>
    <t xml:space="preserve">Uzasadnienie: Koszt operacji uległ zmniejszeniu na skutek przeprowadzenia procedury udzielenia zamówienia publicznego. Wyłoniony wykonawca zaoferował niższą cenę realizacji operacji. </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</si>
  <si>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</si>
  <si>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ilość słuchaczy</t>
  </si>
  <si>
    <t>liczba emisja w TV</t>
  </si>
  <si>
    <r>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t>
    </r>
    <r>
      <rPr>
        <sz val="11"/>
        <color rgb="FFFF0000"/>
        <rFont val="Calibri"/>
        <family val="2"/>
        <charset val="238"/>
        <scheme val="minor"/>
      </rPr>
      <t xml:space="preserve"> Uczestnicy operacji, zgodnie ze zgłaszanymi potrzebami, uzyskają wsparcie (grupowe i/lub indywidualne) specjalistów, w tym specjalistów ds. marketingu oraz prawników. </t>
    </r>
    <r>
      <rPr>
        <sz val="11"/>
        <rFont val="Calibri"/>
        <family val="2"/>
        <charset val="238"/>
        <scheme val="minor"/>
      </rPr>
      <t>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r>
  </si>
  <si>
    <t>Uzasadnienie: Realizacja pierwszego etapu tej operacji tj. e-kampanii marketingowej rozpoczęła się po zaakceptowaniu zmiany Planu Operacyjnego przez Grupę Roboczą ds. KSOW. Kampania została skierowana do mieszkańców  województwa pomorskiego. Pozyskaliśmy zgłoszenia od 200 osób. Zakładaliśmy, że wszystkie zgłaszające się osoby wezmą udział w pierwszym spotkaniu, a  ok. 120 osób (60%) będzie chciało kontynuować swój udział w dalszej części operacji. Zgodnie z tymi założeniami został skalkulowany budżet operacji. Niestety, spośród 200 osób, które wypełniły zgłoszenie, jedynie 35 wzięło udział w pierwszym spotkaniu on-line (powtórzonym trzykrotnie) a spośród nich 22 zadeklarowały uczestnictwo w oferowanym kompleksowym programie wsparcia. Główne przyczyny niepowodzenia w rekrutacji uczestników operacji widzimy w terminie jej prowadzenia. Pierwsze spotkania on-line miały miejsce pod koniec lipca, tj. w początkowym okresie żniw. Ponad to, w zaproponowanej formie operacji opartej o komunikację on-line występują bariery techniczne (brak dostępu do stabilnych łączy internetowych) oraz społeczne (ograniczone zaufanie przez brak kontaktu w pełnym, tradycyjnie akceptowanym, wymiarze). 
Niemniej jednak, biorąc pod uwagę zwiększające się ograniczenia wynikające ze stanu epidemii, istnieje potrzeba promocji i wdrażania tego typu rozwiązań. W związku z tym proponujemy ponowienie kampanii marketingowej (pierwszy etap) w 2020 r. oraz kontynuację operacji (drugi i trzeci etap) w 2021 do czasu zakończenia ostatniego naboru wniosków na działanie Współpraca w ramach PROW 2014-2020. Wówczas dopiero zrealizowany zostanie ostatni etap: merytoryczna ocena operacji, tj. opracowana zostanie analiza skuteczności przeprowadzonej operacji, ze wskazaniem jej mocnych i słabych stron, w celu rozwoju przyjętej w niniejszej operacji strategii i metod pracy brokerów SIR. Analiza zostanie opublikowana na stronach internetowych PODR i SIR.</t>
  </si>
  <si>
    <t>Uzasadnienie: W związku z nasileniem się pandemii COVID – 19 podjęto decyzję o zmianie formy realizacji zadania. W celu ograniczenia kontaktów międzyludzkich najlepszą formą będzie przedstawienie tematu w formie audycji radiowych i materiału filmowego wyemitowanego w TV, które dotrą do jeszcze większej grupy odbiorców, zachowując zasady bezpieczeństwa w dobie COVID. W związku ze zmianą i rozbudowaniem form realizacji operacji, nastąpił wzrost kosztów jej budżetu.</t>
  </si>
  <si>
    <r>
      <t xml:space="preserve">Przedstawiciele Państwowego Gospodarstwa Wodnego Wody Polskie, administracji publicznej, spółki wodnej, izby rolniczej, lasów państwowych, </t>
    </r>
    <r>
      <rPr>
        <sz val="11"/>
        <color rgb="FFFF0000"/>
        <rFont val="Calibri"/>
        <family val="2"/>
        <charset val="238"/>
        <scheme val="minor"/>
      </rPr>
      <t>parków krajobrazowych</t>
    </r>
    <r>
      <rPr>
        <sz val="11"/>
        <rFont val="Calibri"/>
        <family val="2"/>
        <charset val="238"/>
        <scheme val="minor"/>
      </rPr>
      <t>, instytutów naukowych/ uczelni rolniczych, organizacji pozarządowych, rolnicy, właściciele stawów rybnych,
przedstawiciele podmiotów doradczych, przedsiębiorcy mający oddziaływanie na stan wód na danym terenie, inne podmioty zainteresowane tematem.</t>
    </r>
  </si>
  <si>
    <t xml:space="preserve">liczba emisji </t>
  </si>
  <si>
    <r>
      <t>Celem operacji jest zapoznanie rolników z kanałami dystrybucji artykułów żywnościowych w Niemczech, Włoszech, Austrii i Francji. Pokazanie możliwości zwiększenia dochodu z gospodarstwa poprzez dywersyfikację działalności. Przedmiotem operacji jest przeprowadzenie</t>
    </r>
    <r>
      <rPr>
        <sz val="12"/>
        <color rgb="FFFF0000"/>
        <rFont val="Calibri"/>
        <family val="2"/>
        <charset val="238"/>
        <scheme val="minor"/>
      </rPr>
      <t xml:space="preserve"> e-szkolenia dla 25 osób,</t>
    </r>
    <r>
      <rPr>
        <sz val="12"/>
        <rFont val="Calibri"/>
        <family val="2"/>
        <charset val="238"/>
        <scheme val="minor"/>
      </rPr>
      <t xml:space="preserve"> które przyczyni się do promocji obszarów wiejskich, wymiany kontaktów oraz przekazania wzajemnych doświadczeń na ww. zagadnienia</t>
    </r>
  </si>
  <si>
    <t>E-szkolenie</t>
  </si>
  <si>
    <t>liczba uczestników e-szkolenia</t>
  </si>
  <si>
    <r>
      <t>rolnicy,</t>
    </r>
    <r>
      <rPr>
        <sz val="12"/>
        <color rgb="FFFF0000"/>
        <rFont val="Calibri"/>
        <family val="2"/>
        <charset val="238"/>
        <scheme val="minor"/>
      </rPr>
      <t xml:space="preserve"> przedstawiciele doradztwa,</t>
    </r>
    <r>
      <rPr>
        <sz val="12"/>
        <rFont val="Calibri"/>
        <family val="2"/>
        <charset val="238"/>
        <scheme val="minor"/>
      </rPr>
      <t xml:space="preserve"> mieszkańcy obszarów wiejskich</t>
    </r>
  </si>
  <si>
    <t xml:space="preserve">Celem operacji jest przeszkolenie  rolników powiatu raciborskiego na temat  strategii ochrony rzepaku ozimego, podatności odmian, zmian klimatycznych i narastania odporności na środki ochrony roślin. Przedmiotem operacji jest zorganizowanie szkolenia dla 20 osób,  podczas których nastąpi transfer wiedzy z ww. tematyki operacji (w tym wymiana doświadczeń i nawiązanie współpracy/kontaktów) </t>
  </si>
  <si>
    <r>
      <t xml:space="preserve">Celem operacji jest przeszkolenie  rolników powiatu raciborskiego na temat  strategii ochrony rzepaku ozimego, podatności odmian, zmian klimatycznych i narastania odporności na środki ochrony roślin                                                      Przedmiotem operacji jest zorganizowanie </t>
    </r>
    <r>
      <rPr>
        <sz val="12"/>
        <color rgb="FFFF0000"/>
        <rFont val="Calibri"/>
        <family val="2"/>
        <charset val="238"/>
        <scheme val="minor"/>
      </rPr>
      <t xml:space="preserve">e-szkolenia </t>
    </r>
    <r>
      <rPr>
        <sz val="12"/>
        <rFont val="Calibri"/>
        <family val="2"/>
        <charset val="238"/>
        <scheme val="minor"/>
      </rPr>
      <t xml:space="preserve">dla 20 osób,  podczas których nastąpi transfer wiedzy z ww. tematyki operacji (w tym wymiana doświadczeń i nawiązanie współpracy/kontaktów) </t>
    </r>
  </si>
  <si>
    <t>Ze względu na panującą sytuację w Polsce dotyczącą rozprzestrzeniania się wirusa Covid-19, która uniemożliwia organizację szkolenia w formie stacjonarnej, zmieniono formę realizacji operacji na e-szkolenie.</t>
  </si>
  <si>
    <t xml:space="preserve">Operacja została zrealizowana. Koszt całkowity operacji wyniósł 6812,00.  Różnica pomiędzy kwotą zaplanowaną, a wydatkowaną wynika z przeprowadzenia procedury zapytań ofertowych oraz wyłonienia najkorzystniejszych ofert. </t>
  </si>
  <si>
    <r>
      <t>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t>
    </r>
    <r>
      <rPr>
        <sz val="12"/>
        <color rgb="FFFF0000"/>
        <rFont val="Calibri"/>
        <family val="2"/>
        <charset val="238"/>
        <scheme val="minor"/>
      </rPr>
      <t xml:space="preserve"> e-szkolenie</t>
    </r>
    <r>
      <rPr>
        <sz val="12"/>
        <rFont val="Calibri"/>
        <family val="2"/>
        <charset val="238"/>
        <scheme val="minor"/>
      </rPr>
      <t xml:space="preserve"> dla 15 rolników z powiatu rybnickiego oraz doradców rolniczych na wyżej wymienione zagadnienia. Udział w </t>
    </r>
    <r>
      <rPr>
        <sz val="12"/>
        <color rgb="FFFF0000"/>
        <rFont val="Calibri"/>
        <family val="2"/>
        <charset val="238"/>
        <scheme val="minor"/>
      </rPr>
      <t xml:space="preserve">e-szkolenia </t>
    </r>
    <r>
      <rPr>
        <sz val="12"/>
        <rFont val="Calibri"/>
        <family val="2"/>
        <charset val="238"/>
        <scheme val="minor"/>
      </rPr>
      <t xml:space="preserve">pozwoli nawiązać kontakty w danym obszarze tematycznym.
 </t>
    </r>
  </si>
  <si>
    <t xml:space="preserve">rolnicy, przedstawiciele doradztwa, mieszkańcy obszarów wiejskich </t>
  </si>
  <si>
    <t xml:space="preserve">Ze względu na panującą sytuację w Polsce dotyczącą rozprzestrzeniania się wirusa Covid-19, która uniemożliwia organizację szkolenia w formie stacjonarnej, zmieniono formę realizacji operacji na e-szkolenie. </t>
  </si>
  <si>
    <r>
      <t xml:space="preserve">"Wprowadzanie nowych ras zwierząt hodowlanych do gospodarstw rolnych województwa śląskiego" </t>
    </r>
    <r>
      <rPr>
        <sz val="12"/>
        <color rgb="FFFF0000"/>
        <rFont val="Calibri"/>
        <family val="2"/>
        <charset val="238"/>
        <scheme val="minor"/>
      </rPr>
      <t>Wystawa Zwierząt Hodowlanych 2020</t>
    </r>
  </si>
  <si>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</si>
  <si>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r>
      <t xml:space="preserve">rolnicy, hodowcy zwierząt gospodarskich, </t>
    </r>
    <r>
      <rPr>
        <sz val="12"/>
        <color rgb="FFFF0000"/>
        <rFont val="Calibri"/>
        <family val="2"/>
        <charset val="238"/>
        <scheme val="minor"/>
      </rPr>
      <t>osoby zainteresowane tematem</t>
    </r>
  </si>
  <si>
    <t xml:space="preserve">Doprecyzowano tytuł operacji na "Wprowadzanie nowych ras zwierząt hodowlanych do gospodarstw rolnych województwa śląskiego" Wystawa Zwierząt Hodowlanych 2020.  Całkowity koszt realizacji operacji wyniósł 19 680,00 zł. "Wystawa Zwierząt Hodowlanych 2020" zorganizowana w Częstochowie we wrześniu br była pierwszym tego typu a zarazem innowacyjnym przedsięwzięciem w skali województwa śląskiego. Wybrana forma realizacji - film wpłynie na podwyższenie i poszerzenie wiedzy w zakresie wdrażania innowacji w rolnictwie w sektorze produkcji zwierzęcej oraz możliwości jakie daje partnerstwo w ramach SIR. Film zapewni promocję Sieci na rzecz innowacji w rolnictwie i na obszarach wiejskich w woj. śląskim.  Zmiana budżetu operacji podyktowana jest przeprowadzonym  trybem wyboru wykonawcy - zapytaniem ofertowym zgodnie z Zarządzeniem Dyrektora ŚODR, w wyniku którego zmniejszyła się kwota przeznaczona na realizacje operacji. </t>
  </si>
  <si>
    <r>
      <rPr>
        <sz val="12"/>
        <color rgb="FFFF0000"/>
        <rFont val="Calibri"/>
        <family val="2"/>
        <charset val="238"/>
        <scheme val="minor"/>
      </rPr>
      <t>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t>
    </r>
    <r>
      <rPr>
        <sz val="12"/>
        <rFont val="Calibri"/>
        <family val="2"/>
        <charset val="238"/>
        <scheme val="minor"/>
      </rPr>
      <t xml:space="preserve"> </t>
    </r>
    <r>
      <rPr>
        <sz val="12"/>
        <color rgb="FFFF0000"/>
        <rFont val="Calibri"/>
        <family val="2"/>
        <charset val="238"/>
        <scheme val="minor"/>
      </rPr>
      <t xml:space="preserve">Operacja przyczyni się do poszerzenia wiedzy na temat wołowiny oraz jej dystrybucji w ramach krótkich łańcuchów dostaw żywności. </t>
    </r>
  </si>
  <si>
    <t xml:space="preserve">Audycje radiowe </t>
  </si>
  <si>
    <t xml:space="preserve">Operacja została zrealizowana. Całkowity koszt operacji wyniósł 28 144,70. Różnica pomiędzy kwotą zaplanowaną, a wydatkowaną wynika z przeprowadzenia procedury zapytań ofertowych oraz wyłonienia najkorzystniejszych ofert. </t>
  </si>
  <si>
    <t>Szkolenia/ Konkurs</t>
  </si>
  <si>
    <r>
      <rPr>
        <sz val="12"/>
        <color rgb="FFFF0000"/>
        <rFont val="Calibri"/>
        <family val="2"/>
        <charset val="238"/>
        <scheme val="minor"/>
      </rPr>
      <t xml:space="preserve">liczba szkoleń/   liczba konkursów;  </t>
    </r>
    <r>
      <rPr>
        <sz val="12"/>
        <rFont val="Calibri"/>
        <family val="2"/>
        <charset val="238"/>
        <scheme val="minor"/>
      </rPr>
      <t xml:space="preserve">                       liczba uczestników szkoleń/ liczba laureatów konkursu  </t>
    </r>
  </si>
  <si>
    <r>
      <rPr>
        <sz val="12"/>
        <color rgb="FFFF0000"/>
        <rFont val="Calibri"/>
        <family val="2"/>
        <charset val="238"/>
        <scheme val="minor"/>
      </rPr>
      <t>9/1</t>
    </r>
    <r>
      <rPr>
        <sz val="12"/>
        <rFont val="Calibri"/>
        <family val="2"/>
        <charset val="238"/>
        <scheme val="minor"/>
      </rPr>
      <t>; 180/3</t>
    </r>
  </si>
  <si>
    <t xml:space="preserve">Operacja jest na etapie realizacji.  Przeprowadzono 1 Konkurs i 4 szkolenia (z 9 zaplanowanych) - Koszt całkowity zrealizowanej dotychczas operacji wyniósł 21 919,74 zł. Jeżeli sytuacja w kraju odnośnie rozprzestrzeniania się  wirusa Covid -19  pozwoli, planowane jest do końca roku zorganizowanie pozostałych 5 szkoleń.  </t>
  </si>
  <si>
    <t>Spotkania/Ekspertyza</t>
  </si>
  <si>
    <t xml:space="preserve">liczba spotkań/ liczba uczestników spotkań/liczba ekspertyz </t>
  </si>
  <si>
    <t>6/120/1</t>
  </si>
  <si>
    <t xml:space="preserve">Operacja jest w trakcie realizacji.  Przeprowadzono 4 spotkania ( z 6 zaplanowanych). Koszt całkowity zrealizowanej dotychczas operacji wyniósł 6000,00 zł. Jeżeli sytuacja w kraju odnośnie rozprzestrzeniania się  wirusa Covid -19  pozwoli, planowane jest do końca roku zorganizowanie pozostałych 2 spotkań.  </t>
  </si>
  <si>
    <t>"Innowacje w nowoczesnej uprawie ziemniaka - Program dla polskiego ziemniaka"</t>
  </si>
  <si>
    <t xml:space="preserve">Konferencja </t>
  </si>
  <si>
    <r>
      <rPr>
        <sz val="12"/>
        <color rgb="FFFF0000"/>
        <rFont val="Calibri"/>
        <family val="2"/>
        <charset val="238"/>
        <scheme val="minor"/>
      </rPr>
      <t>liczba konferencji,                      liczba  uczestników konferencji</t>
    </r>
    <r>
      <rPr>
        <sz val="12"/>
        <rFont val="Calibri"/>
        <family val="2"/>
        <charset val="238"/>
        <scheme val="minor"/>
      </rPr>
      <t xml:space="preserve"> </t>
    </r>
  </si>
  <si>
    <t>2/100</t>
  </si>
  <si>
    <t xml:space="preserve">Operacja została zrealizowana. Zmieniono tytuł operacji na "Innowacje w nowoczesnej uprawie ziemniaka - Program dla polskiego ziemniaka". Całkowity koszt operacji wyniósł 14 078,44 zł. Różnica pomiędzy kwotą zaplanowaną, a wydatkowaną wynika z przeprowadzenia procedury zapytań ofertowych oraz wyłonienia najkorzystniejszych ofert. </t>
  </si>
  <si>
    <t>Plan operacyjny KSOW na lata 2020-2021 (z wyłączeniem działania 8 Plan komunikacyjny) - Śląski ODR - listopad 2020</t>
  </si>
  <si>
    <t>Plan operacyjny KSOW na lata 2020-2021 (z wyłączeniem działania 8 Plan komunikacyjny) - Świętokrzyski ODR - listopad 2020</t>
  </si>
  <si>
    <t xml:space="preserve">2 zapowiedzi, 4 emisje </t>
  </si>
  <si>
    <t>2 bilbordy, 
16 emisji</t>
  </si>
  <si>
    <t xml:space="preserve">Uzasadnienie zmian:
1. Kolumna I - zmiana wskaźników monitorowania - aktualizacja - w ramach operacji powstały 2 programy telewizyjne, a do każdego z nich opracowano osobną zapowiedź, czyli łącznie 2 zapowiedzi - każda z zapowiedzi wyemitowana została dwukrotnie, więc łączna liczba emisji to 4. Emisja bilbordu sponsorskiego następuje "przed" i "po" emisją każdego programu, w związku z czym przy łącznie 8 emisjach dwóch programów - bilbord wyemitowano 16 razy. Ww. zmiany mają charakter techniczny i porządkujący, i nie wpływają na koszt usługi (wynikają ze specyfiki funkcjonowania programów telewizji naziemnej). </t>
  </si>
  <si>
    <t xml:space="preserve">Uzasadnienie:
Operacja nie możliwa do zrealizowania w roku bieżącym w związku z wystąpieniem COVID-19 i wprowadzonymi obostrzeniami mającymi na celu zapobieganiu rozprzestrzenianiu się wirusa. </t>
  </si>
  <si>
    <r>
      <t xml:space="preserve">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t>
    </r>
    <r>
      <rPr>
        <sz val="11"/>
        <color rgb="FFFF0000"/>
        <rFont val="Calibri"/>
        <family val="2"/>
        <charset val="238"/>
        <scheme val="minor"/>
      </rPr>
      <t>4 spotkań dla 100</t>
    </r>
    <r>
      <rPr>
        <sz val="11"/>
        <rFont val="Calibri"/>
        <family val="2"/>
        <charset val="238"/>
        <scheme val="minor"/>
      </rPr>
      <t xml:space="preserve">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r>
  </si>
  <si>
    <r>
      <t xml:space="preserve">liczba </t>
    </r>
    <r>
      <rPr>
        <sz val="11"/>
        <color rgb="FFFF0000"/>
        <rFont val="Calibri"/>
        <family val="2"/>
        <charset val="238"/>
      </rPr>
      <t>raportów</t>
    </r>
  </si>
  <si>
    <t>nakład drukowany 
(dodatkowo, publikacja dostępna będzie online bez ograniczeń)</t>
  </si>
  <si>
    <t>"Nowoczesna uprawa ziemniaka 
z zachowaniem zasad bioasekuracji"</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</si>
  <si>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</si>
  <si>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 xml:space="preserve">Uzasadnienie zmian:
1. Kolumna E - zmiana tytułu operacji - zmieniono tytuł operacji na bardziej uniwersalny i dostosowany do nowej formy realizacji.  
2. Kolumna F - zmiana opisu celu i formy realizacji - zmiana części opisowej wynika przede wszystkim ze zmiany formy realizacji operacji - cel uogólniono ze względów technicznych tj. na dzień zgłaszania niniejszej zmiany trwają ustalenia jakie merytoryczne treści zawarte będą w ostatecznej wersji materiału wideo, co związane jest z jego zakładanym czasem trwania.  
3. Kolumna G - zmiana formy realizacji operacji - w związku wystąpieniem COVID-19 i zaostrzeniem przepisów dotyczących jego zwalczania (brak możliwości organizacji wydarzeń stacjonarnych) konieczna jest zmiana formy realizacji operacji - wybrano opracowanie filmu/materiału wideo, gdyż w skondensowanej formie zawierać będzie on wszystkie niezbędne informacje i wiedzę, które przekazane byłby podczas konferencji, a jednocześnie dostępny będzie powszechnie dla każdego zainteresowanego tym tematem (m.in. na stronie internetowej i kanale YT ŚODR Modliszewice) bez ograniczeń (zapoznać się z jego treścią będzie można zawsze tj. każdego dnia i o każdej godzinie, a dodatkowo w przyszłości wykorzystywany może być on na wydarzeniach stacjonarnych jako materiał dydaktyczny). Do realizacji filmu zatrudnieni zostaną przedstawiciele m.in. jednostek naukowych i badawczych, co zagwarantuje jego wysoki poziom merytoryczny (podniesie jego rangę) oraz umożliwi transfer wiedzy od nauki do praktyki rolniczej oraz przekrojowo pozwoli zaprezentować stan branży i możliwości jej restrukturyzacji (wstępnie film zawierać będzie przedstawienie problemów aktualnie dotykających tej branży – bakterioza pierścieniowa ziemniaka – ciągle jest wykrywana pomimo podejmowanych działań ze strony PIORIN, zła jakość bulw dostarczanych na rynek, małe niejednorodne partie ziemniaków dostarczanych na rynek, brak możliwości eksportu powstałych nadwyżek w lata urodzaju, import do Polski pomimo, że jesteśmy jego największym producentem wśród krajów UE; problemy zdrowotne w uprawie ziemniaków – jak uprawiać – poprawna agrotechnika, nowoczesne technologie uprawy, aby uzyskać zdrowe, dobre jakościowo bulwy, bioasekuracja – higiena przy produkcji bulw ziemniaka i nowe rozwiązania w agrotechnice ziemniaków; innowacje w agrotechnice ziemniaków m.in. w nawadnianiu i przechowywaniu; zrzeszanie się producentów jako możliwość dostarczania dużej jednorodnej partii bulw na rynek).
4. Kolumny H i  - zmiana wskaźników monitorowania - wynika ze zmiany formy realizacji - w ramach operacji opracowany zostanie 1 film wideo, który dostępny będzie bez ograniczeń m.in. dla rolników/producentów zimniaków, przedstawicieli jednostek doradztwa rolniczego, jednostek naukowych i badawczych na stronie internetowej kanale YT ŚODR Modliszewice.
5. Kolumny M i O - zmiana budżetu operacji i kosztów kwalifikowanych - zmiana wynika ze zmiany formy realizacji - zwiększenie kosztów operacji związane jest ze zmianą formy realizacji - zwiększenie kwoty operacji możliwe jest dzięki oszczędnością powstałym w wyniku braku możliwości realizacji operacji nr 5 „Grupy producentów rolnych i ich związki jako innowacyjna forma zrzeszania się rolników w oparciu o dobre przykłady”. Budżet operacji oszacowano na podstawie wstępnych rozmów z potencjalnymi wykonawcami.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</si>
  <si>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</si>
  <si>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Uzasadnienie zmian:
1. Kolumny M i O - zmiana budżetu operacji i kosztów kwalifikowanych - zwiększenie kosztów operacji związane jest z pokryciem kosztów pracodawcy dotyczących zatrudnia wykładowcy (na potrzeby konferencji), które wcześniej nie uwzględnione były w kalkulacji kosztów operacji. </t>
  </si>
  <si>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</si>
  <si>
    <t>12</t>
  </si>
  <si>
    <t xml:space="preserve">Uzasadnienie wprowadzonych zmian: Zmieniono kwotę operacji na podstawie dokumentacji księgowej po zrealizowaniu konferencji, operacja odbyła się w lutym 2020 roku na podstawie przeprowadzonego przetargu. </t>
  </si>
  <si>
    <t xml:space="preserve">spotkanie on-line </t>
  </si>
  <si>
    <t xml:space="preserve">liczba spotkań </t>
  </si>
  <si>
    <t>liczba uczestników spotkania</t>
  </si>
  <si>
    <t xml:space="preserve">vebinarium </t>
  </si>
  <si>
    <t>liczba vebinarium</t>
  </si>
  <si>
    <t xml:space="preserve">szkolenie on-line </t>
  </si>
  <si>
    <t xml:space="preserve"> liczba uczestników szkolenia </t>
  </si>
  <si>
    <t>Plan operacyjny KSOW na lata 2020-2021 (z wyłączeniem działania 8 Plan komunikacyjny) - Warmińsko-mazurski ODR - listopad  2020</t>
  </si>
  <si>
    <t xml:space="preserve">Nowatorskie narzędzie służące skracaniu łańcucha dostaw żywności </t>
  </si>
  <si>
    <t>Uzasadnienie: Koszty realizacji operacji, które poniesiono są mniejsze niż planowano. Podczas przeprowadzania procedury udzielenia zamówienia publicznego wybrano najkorzystniejszą ofertę. Przez najkorzystniejszą ofertę rozumiano ofertę, która przedstawiała najkorzystniejszy bilans ceny. Z uwagi na zastosowanie kryterium ceny koszt, który poniesiono w związku z realizacją operacji był niższy niż koszt zaplanowany.</t>
  </si>
  <si>
    <t>Rolnictwo ekologiczne - szansa dla rolników i konsumentów*</t>
  </si>
  <si>
    <t xml:space="preserve">Gospodarstwa demonstracyjne jako narzędzia wspierające transfer wiedzy </t>
  </si>
  <si>
    <t>producenci rolni, mieszkańcy obszarów wiejskich, pracownicy jednostki doradztwa rolniczego, osoby zainteresowane tematyką</t>
  </si>
  <si>
    <t>Uzasadnienie: Realizacja operacji przyczyni się do upowszechnienia wiedzy na temat dobrych praktyk w obszarze prowadzenia produkcji rolnej, w tym dobrych praktyk związanych z wykorzystywaniem nowoczesnych rozwiązań dostępnych na rynku. Sieć Gospodarstw Demonstracyjnych obejmuje różne profile podmiotów i stanowi doskonały warsztat do wdrażania innowacji oraz budowania sieci współpracy z innymi podmiotami.</t>
  </si>
  <si>
    <t>Plan operacyjny KSOW na lata 2020-2021 (z wyłączeniem działania 8 Plan komunikacyjny) - Wielkopolski ODR - listopad 2020</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</si>
  <si>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</si>
  <si>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</si>
  <si>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</si>
  <si>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</si>
  <si>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</si>
  <si>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 xml:space="preserve">Uzasadnienie: Na skutek przeprowadzonych procedur udzielenia zamówienia publicznego  wybrany wykonawca złożył ofertę na kwotę niższą niż ta wynikająca z szacowania rynku przeprowadzanego na etapie projektowania operacji. </t>
  </si>
  <si>
    <t xml:space="preserve">Uzasadnienie :  Właściciel gospodarstwa w którym miał być nagrywany film zrezygnował z udziału, dlatego ZODR zmuszony jest do rezygnacji z operacji. </t>
  </si>
  <si>
    <t xml:space="preserve">telekonferencja </t>
  </si>
  <si>
    <t>13.</t>
  </si>
  <si>
    <t>Uzasadnienie:  W związku z panującą sytuacją wywołaną Covid -19 oraz obostrzeniami mającymi na celu zahamowanie wzrostu zachorowań, organizacja wydarzeń w formie stacjonarnej jest znacznie utrudniona lub wręcz niemożliwa. W związku z powyższym  nastąpiła zmiana formy realizacji na konferencję online.</t>
  </si>
  <si>
    <t xml:space="preserve">Uzasadnienie zmian: Zmiana terminu realizacji operacji wynika z wprowadzenia całkowitego zakazu organizacji konferencji, szkoleń i spotkań, w związku z epidemią wirusa SARS-CoV-2; przedmiotowa konferencja, zgodnie z umową z wykonawcą, miała odbyć się w dniach 19-20 października 2020 r. jednak w dniu 17 października br. wprowadzono dodatkowe obostrzenia powodujące konieczność odwołania konferencji. Z uwagi na sieciujący charakter operacji  wydarzenie powinno zostać zrealizowane w formie stacjonarnej, z tego względu zdecydowano się przenieść konferencję na rok 2021. W 2020 r. poniesiono koszty zakupu materiałów konferencyjnych oraz środków ochrony osobistej. </t>
  </si>
  <si>
    <t xml:space="preserve">Uzasadnienie zmian: Spotkania informacyjno-szkoleniowe ogólnopolskiego zespołu SIR odbywają się cyklicznie dlatego też rozszerzono zakres czasowy operacji o rok 2021 co skutkuje zwiększeniem łącznej liczby spotkań i uczestników. W roku 2020, ze względu na epidemię wirusa SARS-CoV-2 oraz obowiązujące obostrzenia utrudniające organizację spotkań w formie stacjonarnej, zrealizowano mniejszą liczbę spotkań niż zakładano. Dla zapewnienia prawidłowego funkcjonowania Sieci SIR pracownicy CDR cyklicznie organizują robocze spotkania koordynatorów SIR i brokerów innowacji online, jednak z doświadczeń ogólnopolskiego zespołu SIR wynika, że spotkania online nie zastępują w pełni spotkań organizowanych w formie stacjonarnej, dlatego zdecydowano się na zachowanie takiej formy w przedmiotowej operacji, jednak zmniejszono ich liczbę w ciągu roku w stosunku do lat ubiegłych. </t>
  </si>
  <si>
    <t xml:space="preserve">Uzasadnienie zmian:   Zmiany w operacji wynikają z obecnej sytuacji pandemicznej, która wpłynęła  na zmianę formy konferencji ze stacjonarnej na webinaryjną (brak konieczności zapewnienia sal konferencyjnych, wyżywienia i noclegów dla uczestników, brak możliwości organizacji warsztatów w zakładzie doświadczalnym jednego z instytutów naukowych).  Liczba uczestników form konferencji została zwiększona z uwagi na zmianę formy ze stacjonarnej na zdalną i co za tym idzie możliwość zwiększenia liczby uczestników. Usunięto pozycję "stoisko na targach" z uwagi na odwołanie XXVI Międzynarodowych Targów Techniki Rolniczej AGROTECH z powodów epidemiologicznych.  Powyższe zmiany, podyktowane dostosowaniem się do obostrzeń sanitarnych związanych z zapobieganiem rozprzestrzeniania się wirusa SARS-CoV-2, spowodowały zmniejszenie kosztów realizacji operacji.  </t>
  </si>
  <si>
    <t xml:space="preserve">Uzasadnienie zmian: W celu dotarcia do szerszego grona odbiorców, a tym samym rolników innowatorów, którzy mogą być zainteresowani wzięciem udziału w konkursie, do rozpropagowania idei konkursu potrzebna jest pomoc doradców terenowych z poszczególnych ODR. Doradcy, o których mowa najlepiej potrafią zidentyfikować potencjalnych uczestników konkursu oraz cieszą się zaufaniem praktyków w terenie. Z uwagi na drastycznie zwieszającą się liczbę zakażonych wirusem SARS-CoV-2 oraz wprowadzenie na terenie całego kraju obostrzeń utrudniających bezpośrednie kontkty zrezygnowano z ogłoszenia konkursu (a tym samym zbierania zgłoszeń) w IV kwartale 2020 r. W budżecie operacji uwzględniono dodatkowo wynagrodzenie dla członków komisji konkursowej niebędących pracownikami CDR. </t>
  </si>
  <si>
    <t>Działania Zespołu Tematycznego związanego 
z zagadnieniami chowu i hodowli bydła mięsnego</t>
  </si>
  <si>
    <t>Liczba targów
Szacowana liczba uczestników targów
Liczba ulotek
Nakład (egz.)
Liczba spotów reklamowych w radio
Liczba postów na portalu społecznościowym</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</si>
  <si>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</si>
  <si>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</si>
  <si>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 xml:space="preserve">Uzasadnienie:
W związku z dynamicznym dobowym wzrostem zakażeń COVID-19 i wprowadzaniem dodatkowych obostrzeń na terenie całej Polski, zaplanowane dwa ostatnie spotkania postanowiono przeprowadzić w formie zdalnej. Powyższa sytuacja uniemożliwiła wykorzystanie wszystkich środków finansowych oszacowanych z należytą starannością w ramach operacji. Koszty sal wykładowych, usług cateringowych i materiałów informacyjno-promocyjnych dla uczestników spotkania podsumowującego nie zostaną poniesione. Zwiększono natomiast liczbę osób na spotkaniach online o 20 osób. Wynika to z dużego zainteresowania operacją i większą dostępnością spotkań realizowanych w formie online. </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</si>
  <si>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</si>
  <si>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</si>
  <si>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</si>
  <si>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bezworkowymi.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Seminarium będzie okazją do wymiany doświadczeń między uczestnikami, przybliżenia zagadnień związanych z Siecią na rzecz innowacji w rolnictwie i na obszarach wiejskich oraz możliwościami uzyskania wsparcia w ramach działania "Współpraca".</t>
  </si>
  <si>
    <t>Rezygnacja z organizacji seminarium ze względu na stan epidemiologiczny w Polsce w związku  z wystąpieniem COVID-19. Webinarium o podobnym zakresie tematycznym zostało zorganizowane we współpracy z IUNG-PIB w Puławach w ramach działalności statutowej LODR w Końskowoli.</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</si>
  <si>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będzie okazją do wymiany doświadczeń między uczestnikami, przybliżenia zagadnień związanych z Siecią na rzecz innowacji w rolnictwie i na obszarach wiejskich oraz możliwościami uzyskania wsparcia w ramach działania "Współpraca".</t>
  </si>
  <si>
    <r>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t>
    </r>
    <r>
      <rPr>
        <sz val="11"/>
        <color rgb="FFFF0000"/>
        <rFont val="Calibri"/>
        <family val="2"/>
        <charset val="238"/>
        <scheme val="minor"/>
      </rPr>
      <t xml:space="preserve"> w formie webinarium</t>
    </r>
    <r>
      <rPr>
        <sz val="11"/>
        <rFont val="Calibri"/>
        <family val="2"/>
        <charset val="238"/>
        <scheme val="minor"/>
      </rPr>
      <t xml:space="preserve"> będzie okazją do wymiany doświadczeń między uczestnikami, przybliżenia zagadnień związanych z Siecią na rzecz innowacji w rolnictwie i na obszarach wiejskich oraz możliwościami uzyskania wsparcia w ramach działania "Współpraca".</t>
    </r>
  </si>
  <si>
    <t>W związku z wprowadzeniem na terenie Polski czerwonej strefy, obostrzeń związanych z epidemią koronawirusa oraz zakazem organizacji wydarzeń w formie konferencji,  nastąpiła zmiana formy realizacji operacji  z konferencji stacjonarnej na webinarium. Termin realizacji określono na IV kwartał. Przewiduje się, że z tej formy przekazu wiedzy skorzysta 40 osób. Uwzględniono koszty związane z przeprowadzeniem wykładów przez ekspertów. Do grupy docelowej dołożono "osoby zainteresowane tematyką", że względu na to że materiał publikowany w internecie będzie dostępny dla szerokiego grona odbiorców zainteresowanych określoną tematyką.</t>
  </si>
  <si>
    <t>Celem operacji jest poszukiwanie partnerów do współpracy w ramach działania „Współpraca” poprzez realizacje operacji, której celem jest  upowszechnianie i wymiana wiedzy oraz doświadczeń z zakresu innowacji technologicznych w produkcji drobiarskiej.  W konferencji wezmą udział uczestnicy zainteresowani możliwością współpracy we wdrażaniu innowacyjnych technologii oraz stymulowanie do takiej współpracy. Udział w konferencji będzie odpowiedzią na innowacje w produkcji drobiarskiej i oczekiwania konsumentów oraz umożliwi powstanie organizacji grupy operacyjnej wśród rolników, doradców, przedstawicieli działających w branży drobiarskiej z terenu województwa lubelskiego. Konferencja będzie okazją do wymiany doświadczeń między uczestnikami, przybliżenia zagadnień związanych z Siecią na rzecz innowacji w rolnictwie i na obszarach wiejskich oraz możliwościami uzyskania wsparcia w ramach działania "Współpraca".</t>
  </si>
  <si>
    <r>
      <t xml:space="preserve">Celem operacji jest poszukiwanie partnerów do współpracy w ramach działania „Współpraca” poprzez realizacje operacji, której celem jest  upowszechnianie i wymiana wiedzy oraz doświadczeń z zakresu innowacji technologicznych w produkcji drobiarskiej.  W </t>
    </r>
    <r>
      <rPr>
        <sz val="11"/>
        <color rgb="FFFF0000"/>
        <rFont val="Calibri"/>
        <family val="2"/>
        <charset val="238"/>
        <scheme val="minor"/>
      </rPr>
      <t>webinarium</t>
    </r>
    <r>
      <rPr>
        <sz val="11"/>
        <rFont val="Calibri"/>
        <family val="2"/>
        <charset val="238"/>
        <scheme val="minor"/>
      </rPr>
      <t xml:space="preserve"> wezmą udział uczestnicy zainteresowani możliwością współpracy we wdrażaniu innowacyjnych technologii oraz stymulowanie do takiej współpracy. Udział w </t>
    </r>
    <r>
      <rPr>
        <sz val="11"/>
        <color rgb="FFFF0000"/>
        <rFont val="Calibri"/>
        <family val="2"/>
        <charset val="238"/>
        <scheme val="minor"/>
      </rPr>
      <t>webinarium</t>
    </r>
    <r>
      <rPr>
        <sz val="11"/>
        <rFont val="Calibri"/>
        <family val="2"/>
        <charset val="238"/>
        <scheme val="minor"/>
      </rPr>
      <t xml:space="preserve"> będzie odpowiedzią na innowacje w produkcji drobiarskiej i oczekiwania konsumentów oraz umożliwi powstanie organizacji grupy operacyjnej wśród rolników, doradców, przedstawicieli działających w branży drobiarskiej z terenu województwa lubelskiego. Konferencja </t>
    </r>
    <r>
      <rPr>
        <sz val="11"/>
        <color rgb="FFFF0000"/>
        <rFont val="Calibri"/>
        <family val="2"/>
        <charset val="238"/>
        <scheme val="minor"/>
      </rPr>
      <t>w formie webinarium</t>
    </r>
    <r>
      <rPr>
        <sz val="11"/>
        <rFont val="Calibri"/>
        <family val="2"/>
        <charset val="238"/>
        <scheme val="minor"/>
      </rPr>
      <t xml:space="preserve"> będzie okazją do wymiany doświadczeń między uczestnikami, przybliżenia zagadnień związanych z Siecią na rzecz innowacji w rolnictwie i na obszarach wiejskich oraz możliwościami uzyskania wsparcia w ramach działania "Współpraca".</t>
    </r>
  </si>
  <si>
    <t>W związku z wprowadzeniem na terenie Polski czerwonej strefy, obostrzeń związanych z epidemią koronawirusa oraz zakazem organizacji wydarzeń w formie konferencji,  nastąpiła zmiana formy realizacji operacji  z konferencji stacjonarnej na webinarium. Termin realizacji określono na IV kwartał. Uwzględniono koszty związane z przeprowadzeniem wykładów przez ekspertów. Do grupy docelowej dołożono "osoby zainteresowane tematyką", że względu na to że materiał publikowany w internecie będzie dostępny dla szerokiego grona odbiorców zainteresowanych określoną tematyką.</t>
  </si>
  <si>
    <t>Celem operacji jest podniesienie wiedzy w zakresie uprawy, technologii produkcji  i pielęgnacji roślin ozdobnych oraz innowacyjnych rozwiązań możliwych do zastosowania w gospodarstwach szkółkarskich. Wykładowcami na konferencji będą m.in. pracownicy naukowi zajmujący się zagadnieniami szkółkarstwa,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</si>
  <si>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r>
      <t xml:space="preserve">Celem operacji jest podniesienie wiedzy w zakresie uprawy, technologii produkcji  i pielęgnacji roślin ozdobnych oraz innowacyjnych rozwiązań możliwych do zastosowania w gospodarstwach szkółkarskich. Wykładowcami na </t>
    </r>
    <r>
      <rPr>
        <sz val="11"/>
        <color rgb="FFFF0000"/>
        <rFont val="Calibri"/>
        <family val="2"/>
        <charset val="238"/>
        <scheme val="minor"/>
      </rPr>
      <t>webinarium</t>
    </r>
    <r>
      <rPr>
        <sz val="11"/>
        <rFont val="Calibri"/>
        <family val="2"/>
        <charset val="238"/>
        <scheme val="minor"/>
      </rPr>
      <t xml:space="preserve"> będą m.in. pracownicy naukowi zajmujący się zagadnieniami szkółkarstwa, mający wiedzę i doświadczenie w zakresie nowych rozwiązań, które mogą zostać zaimplementowane w gospodarstwach rolnych. Konferencja</t>
    </r>
    <r>
      <rPr>
        <sz val="11"/>
        <color rgb="FFFF0000"/>
        <rFont val="Calibri"/>
        <family val="2"/>
        <charset val="238"/>
        <scheme val="minor"/>
      </rPr>
      <t xml:space="preserve"> w formie webinarium</t>
    </r>
    <r>
      <rPr>
        <sz val="11"/>
        <rFont val="Calibri"/>
        <family val="2"/>
        <charset val="238"/>
        <scheme val="minor"/>
      </rPr>
      <t xml:space="preserve"> będzie okazją do wymiany doświadczeń między uczestnikami, przybliżenia zagadnień związanych z Siecią na rzecz innowacji w rolnictwie i na obszarach wiejskich oraz możliwościami uzyskania wsparcia w ramach działania "Współpraca".</t>
    </r>
  </si>
  <si>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Konferencja będzie okazją do wymiany doświadczeń między uczestnikami, przybliżenia zagadnień związanych z Siecią na rzecz innowacji w rolnictwie i na obszarach wiejskich oraz możliwościami uzyskania wsparcia w ramach działania "Współpraca".</t>
  </si>
  <si>
    <r>
      <t xml:space="preserve">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t>
    </r>
    <r>
      <rPr>
        <sz val="11"/>
        <color rgb="FFFF0000"/>
        <rFont val="Calibri"/>
        <family val="2"/>
        <charset val="238"/>
        <scheme val="minor"/>
      </rPr>
      <t>w formie webinarium</t>
    </r>
    <r>
      <rPr>
        <sz val="11"/>
        <rFont val="Calibri"/>
        <family val="2"/>
        <charset val="238"/>
        <scheme val="minor"/>
      </rPr>
      <t xml:space="preserve">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t>
    </r>
    <r>
      <rPr>
        <sz val="11"/>
        <color rgb="FFFF0000"/>
        <rFont val="Calibri"/>
        <family val="2"/>
        <charset val="238"/>
        <scheme val="minor"/>
      </rPr>
      <t>Webinarium</t>
    </r>
    <r>
      <rPr>
        <sz val="11"/>
        <rFont val="Calibri"/>
        <family val="2"/>
        <charset val="238"/>
        <scheme val="minor"/>
      </rPr>
      <t xml:space="preserve"> będzie okazją do wymiany doświadczeń między uczestnikami, przybliżenia zagadnień związanych z Siecią na rzecz innowacji w rolnictwie i na obszarach wiejskich oraz możliwościami uzyskania wsparcia w ramach działania "Współpraca".</t>
    </r>
  </si>
  <si>
    <t>W związku z wprowadzeniem na terenie Polski czerwonej strefy, obostrzeń związanych z epidemią koronawirusa oraz zakazem organizacji wydarzeń w formie konferencji,  nastąpiła zmiana formy realizacji operacji  z konferencji stacjonarnej na webinarium. Termin realizacji określono na IV kwartał. Uwzględniono koszty związane z przeprowadzeniem wykładów przez ekspertów. Przewiduje się, że z tej formy przekazu wiedzy skorzysta 40 osób. Do grupy docelowej dołożono "osoby zainteresowane tematyką", że względu na to że materiał publikowany w internecie będzie dostępny dla szerokiego grona odbiorców zainteresowanych określoną tematyką.</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</si>
  <si>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</si>
  <si>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t>
  </si>
  <si>
    <r>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t>
    </r>
    <r>
      <rPr>
        <sz val="11"/>
        <color rgb="FFFF0000"/>
        <rFont val="Calibri"/>
        <family val="2"/>
        <charset val="238"/>
        <scheme val="minor"/>
      </rPr>
      <t xml:space="preserve"> w formie webinarium</t>
    </r>
    <r>
      <rPr>
        <sz val="11"/>
        <rFont val="Calibri"/>
        <family val="2"/>
        <charset val="238"/>
        <scheme val="minor"/>
      </rPr>
      <t xml:space="preserve"> będzie okazją do wymiany doświadczeń między uczestnikami, przybliżenia zagadnień związanych z Siecią na rzecz innowacji w rolnictwie i na obszarach wiejskich oraz możliwościami uzyskania wsparcia w ramach działania "Współpraca".</t>
    </r>
  </si>
  <si>
    <r>
      <t xml:space="preserve">ekologiczni producenci rolni, rolnicy, przedstawiciele doradztwa rolniczego, przedsiębiorcy, przedstawiciele instytucji rolniczych, około rolniczych i naukowych, przedstawiciele stowarzyszeń i grup producenckich, </t>
    </r>
    <r>
      <rPr>
        <sz val="11"/>
        <color rgb="FFFF0000"/>
        <rFont val="Calibri"/>
        <family val="2"/>
        <charset val="238"/>
        <scheme val="minor"/>
      </rPr>
      <t>osoby zainteresowane tematyką</t>
    </r>
  </si>
  <si>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</si>
  <si>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Zmianie uległ budżet i koszty kwalifikowalne operacji. Większe koszty powstały w wyniku przeprowadzenia rozeznania rynku na wybór wykonawców oraz podpisanych umów. W konferencji oraz pokazach polowych wzięło udział 340 osób. Dodatkowo w ramach operacji powstanie film relacja z wydarzenia i w związku z tym wydłużono termin realizacji na IV kwartał.</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</si>
  <si>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</si>
  <si>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Zmianie uległ budżet i koszty kwalifikowalne operacji. Większe koszty powstały w wyniku przeprowadzenia rozeznania rynku na wybór wykonawców oraz podpisanych umów. Wyjazd studyjny i warsztaty odbyły się w III kwartale. Uczestniczyło 18 osób. Do grupy docelowej dołożono "osoby zainteresowane tematyką", że względu na to że materiał publikowany w internecie będzie dostępny dla szerokiego grona odbiorców zainteresowanych określoną tematyką.</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</si>
  <si>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</si>
  <si>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 xml:space="preserve"> Zmianie uległ budżet i koszty kwalifikowalne operacji. Oszczędności powstały w wyniku przeprowadzenia rozeznania rynku na zakup materiałów oraz wyżywienia.</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</si>
  <si>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</si>
  <si>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 xml:space="preserve"> Zmianie uległ budżet i koszty kwalifikowalne operacji. Oszczędności powstały w wyniku przeprowadzenia rozeznania rynku na zakup usługi transportowej oraz wyżywienia. Wyjazdy studyjne odbyły się w III kwartale. Do grupy docelowej dołożono "osoby zainteresowane tematyką", że względu na to że materiał publikowany w internecie będzie dostępny dla szerokiego grona odbiorców zainteresowanych określoną tematyką.</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</si>
  <si>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</si>
  <si>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Zwiększeniu uległ koszt operacji. W celu dotarcia z transferem wiedzy do jak największej liczby odbiorców dołożono emisję w telewizji TVP3 Lublin 8 filmów (każdy emitowany 2 razy). Poza stroną internetową LODR w Końskowoli oraz kanałem youtube będzie to dodatkowa forma zaprezentowania dobrych praktyk w zakresie wdrażania innowacji w przetwórstwie i sprzedaży produktów z gospodarstwa rolnego.</t>
  </si>
  <si>
    <t>W związku z wprowadzeniem na terenie Polski czerwonej strefy, obostrzeń związanych z epidemią koronawirusa oraz zakazem organizacji wydarzeń w formie spotkań, trzecie spotkanie zostanie zorganizowane w formie webinarium. Dwa spotkania odbyły się w formie stacjonarnej i uczestniczyło w nich 48 osób. Dodatkowo raport, który powstanie na zakończenie operacji zostanie wydrukowany i przekazany partnerom LPW. Po przeprowadzeniu rozeznania rynku na wykonanie raportu oraz wydruk raportu koszt uległ zwiększeniu.</t>
  </si>
  <si>
    <t>Zmianie uległ budżet i koszty kwalifikowalne operacji. Oszczędności powstały w wyniku przeprowadzenia rozeznania rynku na zakup usługi zakwaterowania z wyżywieniem oraz usługi przeprowadzenia warsztatów.</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</si>
  <si>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</si>
  <si>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Uzasadnienie: zmiana dotyczy rozszerzenia formy realizacji operacji o zrealizowane pokazy polowe uprawy ziemniaków oraz film krótkometrażowy w ramach zebranego materiału nagraniowego. W ramach operacji ze względu na sytuację  epidemiczną w kraju i obowiązującymi obostrzeniami ograniczającymi liczbę uczestników operacji zorganizowano dwa szkolenia łącznie z pokazami polowymi dla dwóch grup uczestników po 50 osób.  </t>
  </si>
  <si>
    <r>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t>
    </r>
    <r>
      <rPr>
        <sz val="11"/>
        <color rgb="FFFF0000"/>
        <rFont val="Calibri"/>
        <family val="2"/>
        <charset val="238"/>
        <scheme val="minor"/>
      </rPr>
      <t xml:space="preserve"> </t>
    </r>
    <r>
      <rPr>
        <sz val="11"/>
        <rFont val="Calibri"/>
        <family val="2"/>
        <charset val="238"/>
        <scheme val="minor"/>
      </rPr>
      <t>broszura</t>
    </r>
    <r>
      <rPr>
        <sz val="11"/>
        <color theme="1"/>
        <rFont val="Calibri"/>
        <family val="2"/>
        <charset val="238"/>
        <scheme val="minor"/>
      </rPr>
      <t xml:space="preserve">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r>
  </si>
  <si>
    <t xml:space="preserve">Uzasadnienie: Zmiana kosztów operacji powstała w wyniku wyboru Wykonawcy na realizację operacji trybem  przetargu nieograniczonego - zgodnie z Prawem zamówień publicznych. Kwota ustalona w trybie przetargu nieograniczonego jest jak najbardziej racjonalna, korzystna i najniższa cenowo.  W związku z zaistniałą sytuacją pandemiczną oraz wprowadzeniem na terenie całej Polski czerwonej strefy operacja została zrealizowana tylko częściowo. W związku z tym pozostała część operacji zostanie zrealizowana w roku 2021 dlatego uległ zmianie termin realizacji operacji. </t>
  </si>
  <si>
    <t xml:space="preserve">Celem operacji jest prezentacja dobrych praktyk w gospodarstwach, które produkują w ramach ustawy o Rolniczym Handlu Detalicznym, w ramach sprzedaży bezpośredniej i w małych przedsiębiorstwach.  Celem jest popularyzacja innowacji opartych na skracaniu łańcucha dostaw, wspólnej organizacji rolników, promocji innowacji.  Operacja wpisuje się do tegorocznego naboru w ramach działania "Współpraca" skierowanego do powstających grup operacyjnych, których celem jest skrócenie łańcucha dostaw. Operacja wpłynie na zwiększenie wiedzy i kompetencji rolników, przetwórców i doradców rolnych dotyczącej wdrażania innowacji w rolnictwie oraz pozyskiwania środków na innowacje w ramach działania "Współpraca". </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</si>
  <si>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</si>
  <si>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 xml:space="preserve">Uzasadnienie: zmianie uległa nazwa wskaźnika - doprecyzowano, że w ramach operacji powstało 30 filmów. Wprowadzono dodatkową formę realizacji operacji - konkurs. Mając na uwadze zakładane cele, konkurs jest formą, która pozwoli na aktywizowanie grupy docelowej w zakresie upowszechniania wiedzy i doświadczeń, a także poszukiwania rozwiązań innowacyjnych.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</si>
  <si>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</si>
  <si>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1.  - 447 szt.
2. -  7 szt.
3. - 7 szt.
4. - 10 szt.
5. -  1000
</t>
  </si>
  <si>
    <t xml:space="preserve">
uczestnicy e-bazarku 
 1. Producenci rolni.
2. Przetwórcy artykułów rolno- spożywczych.
3.  Przedsiębiorcy.
 4.  Liderzy środowisk lokalnych oferujący produkty rolnicze .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</si>
  <si>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</si>
  <si>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1.  ilość wystawców  
2. ilość pokazów 
3. ilość godzin emisji   
4.  - ilość osób na wideo konferencji</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</si>
  <si>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</si>
  <si>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r>
      <rPr>
        <b/>
        <sz val="11"/>
        <rFont val="Calibri"/>
        <family val="2"/>
        <charset val="238"/>
        <scheme val="minor"/>
      </rPr>
      <t>Uzasadnienie zmian:</t>
    </r>
    <r>
      <rPr>
        <sz val="11"/>
        <rFont val="Calibri"/>
        <family val="2"/>
        <charset val="238"/>
        <scheme val="minor"/>
      </rPr>
      <t xml:space="preserve">
 Zmniejszenie kwoty operacji  wynika z:
-  rezygnacji z opracowania 2  broszur . W zamian za to zostanie  opracowany 1  katalog   poświęcony najnowszym a zarazem innowacyjnym rozwiązaniom w dziedzinie ekologicznej technologii produkcji rolniczej . 
-   rezygnacji z  organizacji  konferencji w trybie stacjonarnym na rzecz  wideokonferencji.  Taka forma powoduje brak konieczności zapewnienia wyżywienia dla uczestników.  </t>
    </r>
  </si>
  <si>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</si>
  <si>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r>
      <rPr>
        <b/>
        <sz val="11"/>
        <rFont val="Calibri"/>
        <family val="2"/>
        <charset val="238"/>
        <scheme val="minor"/>
      </rPr>
      <t>Uzasadnienie zmian :</t>
    </r>
    <r>
      <rPr>
        <sz val="11"/>
        <rFont val="Calibri"/>
        <family val="2"/>
        <charset val="238"/>
        <scheme val="minor"/>
      </rPr>
      <t xml:space="preserve">
Zmiana polega na  organizacji  konferencji   w trybie online  zamiast  stacjonarnie   za pomocą zakupionych wcześniej  licencji .  Taka forma  powoduje zaoszczędzenie kosztów związanych z wyżywieniem oraz zakupieniem materiałów.  Zaistniała sytuacja związana jest z nadal trwającą pandemią. </t>
    </r>
  </si>
  <si>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</si>
  <si>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r>
      <t xml:space="preserve">Przedmiotem operacji jest zorganizowanie spotkań warsztatowych, których celem jest tworzenie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scheme val="minor"/>
      </rPr>
      <t>produkcja rolnicza  a adaptacja zmian klimatu,
- produkcja ekologiczna i budowanie świadomości konsumentów ,
- przedsiębiorczość, krótkie łańcuchy dostaw, budowanie marki, promocja</t>
    </r>
    <r>
      <rPr>
        <sz val="11"/>
        <rFont val="Calibri"/>
        <family val="2"/>
        <charset val="238"/>
        <scheme val="minor"/>
      </rPr>
      <t>.  Każda grupa tematyczna  odbędzie własne, odrębne warsztaty , z moderatorem dyskusji oraz elementami coachingu. Jest to kontynuacja spotkania sieciującego w 2019 r., z perspektywą dalszych cyklicznych spotkań, zawężonych w konkretnych grupach tematycznych.</t>
    </r>
  </si>
  <si>
    <r>
      <t xml:space="preserve">Przedmiotem operacji jest zorganizowanie </t>
    </r>
    <r>
      <rPr>
        <sz val="11"/>
        <color rgb="FFFF0000"/>
        <rFont val="Calibri"/>
        <family val="2"/>
        <charset val="238"/>
      </rPr>
      <t>m.in. spotkań on-line</t>
    </r>
    <r>
      <rPr>
        <sz val="11"/>
        <rFont val="Calibri"/>
        <family val="2"/>
        <charset val="238"/>
      </rPr>
      <t xml:space="preserv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t>
    </r>
    <r>
      <rPr>
        <sz val="11"/>
        <color rgb="FFFF0000"/>
        <rFont val="Calibri"/>
        <family val="2"/>
        <charset val="238"/>
      </rPr>
      <t xml:space="preserve"> Realizacja operacji odbędzie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</si>
  <si>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UZASADNIENIE: Z uwagi na panującą sytuację epidemiologiczną w kraju i na świecie, a co za tym idzie,  zakaz zgromadzeń grupowych, w celu ograniczania kontaktów zmieniono formę realizacji operacji na taką , która niweluje kontakty osobiste. W celu zachowania bezpieczeństwa przyjęto takie formy realizacji, które bez kontaktów osobistych pozwolą zachować charakter i cel operacji, a wiec trafić do szerokiego grona odbiorców. Przyjęto formy realizacji takie jak webinarium (szkolenie on-line), audycja radiowa oraz emisja materiału filmowego w TV. W dobie panującej sytuacji epidemiologicznej i założenia, że większość odbiorców w celu ograniczania kontaktów spędza więcej czasu w domu, przy korzystaniu z narzędzi cyfrowych (komputer, Smartfon), ale również TV i radio, należy przyjąć, że dobrane formy realizacji operacji są najlepsze, aby dotrzeć do jak najszerszego grona odbiorców. W związku z rozbudowaniem form realizacji operacji, nastąpił wzrost kosztów jej budżetu.</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</si>
  <si>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</si>
  <si>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Uzasadnienie: Ze względu na ograniczenia w organizacji wyjazdu studyjnego, wynikające z nasilonego zagrożenia epidemiologicznego SARS-COV 2 na terenie kraju, operację  udało się zrealizować w okresie III - IV kwartału 2020 r. Przyjęto również dodatkową formę realizacji, jaką jest audycja radiowa. W dobie panującej sytuacji epidemiologicznej i założenia, że większość odbiorców w celu ograniczania kontaktów spędza więcej czasu w domu, przy korzystaniu z narzędzi cyfrowych (komputer, Smartfon), ale również TV i radio, należy przyjąć, że dobrane formy realizacji operacji są najlepsze, aby dotrzeć do jak najszerszego grona odbiorców. Rozbudowanie form realizacji operacji o audycję radiową, spowodowało wzrost kosztu budżetu przeznaczonego na sprawną realizację operacji.</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</si>
  <si>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</si>
  <si>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Uzasadnienie: Z uwagi na wystąpienie stanu epidemii, na obszarze czerwonym obowiązuje zakaz prowadzenia działalności związanej m.in. z organizacją konferencji i w związku z tym podjęto decyzję o zmianie formy realizacji zadania. W celu ograniczenia kontaktów międzyludzkich najlepszą formą będzie przedstawienie tematu w formie audycji radiowych, które dotrą do jeszcze większej grupy odbiorców, zachowując zasady bezpieczeństwa w dobie COVID. Przyjęto również formy realizacji takie jak broszura (przekazane do każdego PZDR PODR, gdzie podczas indywidualnych kontaktów (a nie grupowych) z rolnikami zostaną przekazywane) oraz webinarium (szkolenie on-line). Planowana jest również emisja materiału filmowego w TV, który przedstawi tematykę operacji szerokiemu gronu odbiorców. Z uwagi na rozbudowanie operacji o dodatkowe formy jej realizacji, budżet operacji zwiększył się.</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</si>
  <si>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W audycji będą poruszane tematy odnośnie skutków występowania bakteriozy pierścieniowej w uprawie ziemniaka, jej diagnozowanie, odmiany zalecane do uprawy na terenie pomorza,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</si>
  <si>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integracja i inspiracja środowiska  zainteresowanego tematem rolnictwa ekologicznego, jest to niezbędny czynnik mogący przyczynić się do powstania nowych , ciekawych , wspólnych inicjatyw ( w tym powstanie potencjalnej grupy operacyjnej). Podczas spotkania każdy uczestnik otrzyma opracowany materiał w postaci broszury, tak aby nowe informacje dotarły do szerszej grupy odbiorców i zainspirowały do włączenia się do współpracy pozostałe osoby, które nie mogły brać udziału w spotkaniu.</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</si>
  <si>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t>
  </si>
  <si>
    <r>
      <t xml:space="preserve">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t>
    </r>
    <r>
      <rPr>
        <sz val="11"/>
        <color rgb="FFFF0000"/>
        <rFont val="Calibri"/>
        <family val="2"/>
        <charset val="238"/>
        <scheme val="minor"/>
      </rPr>
      <t>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r>
  </si>
  <si>
    <t>Z uwagi na panującą sytuację epidemiologiczną w kraju i na świecie, a co za tym idzie,  zakaz zgromadzeń grupowych, w celu ograniczania kontaktów zmieniono termin i formę realizacji operacji na taką , która niweluje kontakty osobiste. W celu zachowania bezpieczeństwa przyjęto takie formy realizacji, które bez kontaktów osobistych pozwolą zachować charakter i cel operacji, a wiec trafić do szerokiego grona odbiorców. Przyjęto formy realizacji takie jak broszura (przekazane do każdego PZDR PODR , gdzie podczas indywidualnych kontaktów ( a nie grupowych) z rolnikami zostaną przekazywane), webinarium (szkolenie on linę), audycja radiowa oraz emisja TV. W dobie panującej sytuacji epidemiologicznej i założenia , że większość odbiorców w celu ograniczania kontaktów spędza więcej czasu w domu, przy korzystaniu z narzędzi cyfrowych (komputer, Smartfon), ale również TV i radio , należy przyjąć , że dobrane formy realizacji operacji są najlepsze, aby dotrzeć do jak najszerszego grona odbiorców. Zwiększono ilość form realizacji (webinarium, broszura, materiał filmowy, audycja radio), co wiąże się ze wzrostem kosztów realizacji operacji.</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</si>
  <si>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</si>
  <si>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t>
  </si>
  <si>
    <t>Pomorskie Partnerstwo ds. Wody</t>
  </si>
  <si>
    <t xml:space="preserve">Uzasadnienie :Z uwagi na panującą sytuację epidemiologiczną w kraju i na świecie, a co za tym idzie,  zakaz zgromadzeń grupowych, w celu ograniczania kontaktów zmieniono formę realizacji operacji na taką , która niweluje kontakty osobiste. W celu zachowania bezpieczeństwa przyjęto takie formy realizacji, które bez kontaktów osobistych pozwolą zachować charakter i cel operacji, a wiec trafić do szerokiego grona odbiorców. Przyjęto formy realizacji takie jak  audycja radiowa oraz emisja oraz opracowanie raportu.  W dobie panującej sytuacji epidemiologicznej i założenia , że większość odbiorców w celu ograniczania kontaktów spędza więcej czasu w domu, przy korzystaniu z narzędzi cyfrowych, radio , należy przyjąć , że dobrane formy realizacji operacji są najlepsze, aby dotrzeć do jak najszerszego grona odbiorców. </t>
  </si>
  <si>
    <t xml:space="preserve">Ze względu na panującą sytuację w całej Europie dotyczącą rozprzestrzeniania się wirusa Covid-19, która ogranicza nagranie filmów poza granicami naszego kraju  zmieniono formę realizacji operacji na e-szkolenie. Wizyty w gospodarstwach w krajach Europy Zachodniej takich jak: Niemcy, Austria, Włochy i Francja ze względu na coraz większe obostrzenia są trudne do zrealizowania. Różnica pomiędzy kwotą zaplanowaną, a wydatkowaną wynika z przeprowadzenia procedury rozeznania cenowego dotyczącego przeprowadzenia e-szkolenia, w wyniku którego budżet operacji uśredniając opiewa na kwotę 5 000,00 zł. </t>
  </si>
  <si>
    <t>rolnicy, przedstawiciele doradztwa, mieszkańcy obszarów wiejskich</t>
  </si>
  <si>
    <t>Operacja nie została przeprowadzona, ponieważ nie wybrano Wykonawcy usługi przeprowadzenia wyjazdu studyjnego oraz wprowadzone są obostrzenia uniemożliwiające przeprowadzenie tej formy operacji.</t>
  </si>
  <si>
    <t xml:space="preserve">Operację "Wprowadzanie nowych ras zwierząt hodowlanych do gospodarstw rolnych województwa śląskiego" poszerzono o inną formę realizacji operacji - cykl 24 audycji radiowych, mających na celu pokazanie pracy hodowców, problemów w hodowli bydła mięsnego, możliwości produkcyjnych, promocji wołowiny oraz informacji na temat ras zwierząt hodowlanych.  Wywiady i rozmowy z hodowcami, przedstawicielami nauki, przedstawicielami Instytucji Rządowych, doradcami rolniczymi - zootechnikami ŚODR przyczyniły się do poszerzenia wiedzy na ww zagadnienia.  Zmiana budżetu podyktowana jest przeprowadzonym  trybem wyboru wykonawcy - zapytaniem ofertowym zgodnie z Zarządzeniem Dyrektora ŚODR, w wyniku którego koszt realizacji operacji wyniósł 49 600,00 zł. Cykl audycji radiowych w stopniu znikomym dotyczy zorganizowanej we wrześniu br "Wystawy Zwierząt Hodowlanych 2020", dlatego ta część została usunięta z tytułu operacji. </t>
  </si>
  <si>
    <t xml:space="preserve">Uzasadnienie zmian:
1. Kolumna F - zmiana opisu celu i formy realizacji - zmiana części opisowej wynika ze zmian we wskaźnikach realizacji. 
2. Kolumny H i  - zmiana wskaźników monitorowania - w związku wystąpieniem COVID-19 i zaostrzeniem przepisów dotyczących jego zwalczania (brak możliwości organizacji wydarzeń stacjonarnych) oraz trudnościami związanymi z naborem uczestników, konieczne jest zmniejszenie liczby planowanych spotkań do 4, a co za tym idzie zmniejszy się liczba uczestników/odbiorców operacji do 100 - obniża to koszty operacji, dodatkowo ostatnie spotkania realizowane zostaną w formie online. Doprecyzowano kwestie związane z wydaniem raportu - raport zostanie wydrukowanych w formie papierowej w nakładzie 30 szt., które przekazane zostaną uczestnikom operacji i członkom powstałego partnerstwa wody, opublikowanie raportu online odbędzie się bez kosztowo (koszt operacji dotyczyć będzie również kosztów składu publikacji). 
4. Kolumny M i O - zmiana budżetu operacji i kosztów kwalifikowanych - zmiana wynika ze zmiany wskaźników realizacji tj. mniejsza liczba spotkań i zmiana na formy online to niższe koszty operacji, spotkania online zorganizowane zostaną bez kosztowo przy wykorzystaniu zasobów własnych ŚODR Modliszewice. Obniżenie kosztów operacji związane jest również z przeprowadzeniem części wykładów bez kosztowo przez partnerów tj. Wody Polskie oraz dzięki obniżeniu pierwotnie planowanych kosztów związanych z opracowaniem, składem i drukiem raportu.     </t>
  </si>
  <si>
    <t>Uzasadnienie wprowadzonych zmian: Zmiana obejmuje formę realizowanych operacji-przewidziano wyłącznie audycje telewizyjne, gwarantuje to , że cel operacji zostanie osiągnięty mimo rezygnacji z audycji radiowych. Zmiana ta miała miejsce jeszcze w lipcu bieżącego roku. Zmianie uległa także ilość realizowanych odcinków w ramach operacji. Możliwość ta pojawiła się w związku z oszczędnościami spowodowanymi brakiem realizacji przedsięwzięć o charakterze stacjonarnym. W związku z tym wzrosła też zakładana kwota operacji.</t>
  </si>
  <si>
    <t>Uzasadnienie wprowadzonych zmian: Zmiana dotyczy planowanej liczby uczestników wyjazdu studyjnego, związana jest z sytuacja epidemiologiczną  spowodowaną SARS-CoV-2 ( COVID-19) oraz obostrzeniami związanymi z zachowaniem dystansu społecznego. Zrezygnowano z realizacji filmu promocyjnego ze względu na trudności z realizacją filmu w gospodarstwie rolnym spowodowaną epidemią wirusa, właściciel odmówił możliwości nagrania przedmiotowego filmu. Uległa też zmianie kwota operacji w 2020 roku w wyniku przeprowadzonych procedur pzp . Jest ona zgodna z kwotami wydatków jakie zostały poniesione na realizację operacji na postawie dokumentacji księgowej w 2020 roku. Zmianie uległa też liczba uczestników vebinariów, którzy wzięli udział (na podstawie listy uczestników).</t>
  </si>
  <si>
    <t xml:space="preserve">Uzasadnienie wprowadzonych zmian: Zmiana obejmuje budżet operacji, operacja zrealizowana w 2020 roku, kwota zgodna z wydatkami na podstawie dokumentacji księgowej poniesionych wydatków, po wcześniejszym rozpoznaniu rynku zgodnie z pzp. </t>
  </si>
  <si>
    <t xml:space="preserve">Uzasadnienie wprowadzonych zmian: Zrezygnowano z form stacjonarnych dalszych spotykań na rzecz spotkań on-line, oraz z wyjazdu studyjnego do gospodarstwa z powodu sytuacji epidemiologicznej w kraju oraz konieczności zachowania dystansu społecznego, ograniczenia ilości osób biorących w takich spotkaniach udział. Zmianie uległ także budżet operacji, ze względu na oszczędności związane z wprowadzaniem form zdalnych operacji. </t>
  </si>
  <si>
    <t>Uzasadnienie wprowadzonych zmian: Zmianie uległa forma realizacji operacji, zrezygnowano z konferencji na rzecz vebinarium. Zmiana podyktowana jest sytuacją epidemiologiczną w kraju, ograniczeniami związanymi z ilością uczestników biorących udział w takiego typu spotkaniach lub całkowitego ich zakazu. Zmianie uległ budżet operacji ze względu na zmianę formę realizacji operacji (brak kosztów związanych z wynajęciem sali, kosztów wyżywienia i serwisu kawowego dla 100 osób).</t>
  </si>
  <si>
    <t xml:space="preserve">Uzasadnienie wprowadzonych zmian: Zmianie uległa forma realizacji operacji z form stacjonarnych na szkolenie on-line oraz vebinarium. Zmiana podyktowana jest sytuacją epidemiologiczną  w kraju, zakazem organizacji spotkań i zachowania dystansu społecznego. Zmianie uległa też ilość odcinków audycji telewizyjnych, z 3 na 5 odcinków. W związku z tym uległ też zmianie budżet operacji w związku z większymi kosztami realizacji audycji telewizyjnych. </t>
  </si>
  <si>
    <t>Uzasadnienie wprowadzonych zmian: W związku z trwającą sytuacją  wywołaną epidemią  SARS-CoV-2 ( COVID-19), obostrzeniami oraz zakazem organizacji imprez o charakterze wystaw i konferencji operacja w planowanej formie nie może być zrealizowana.</t>
  </si>
  <si>
    <t>Uzasadnienie: Realizację operacji wydłużono do 2021r. ze względu na sytuację epidemiczną, która wymusza pracę zdalną lub pracę w systemie rotacyjnym w instytucjach współpracujących z Wielkopolskim Ośrodkiem Doradztwa Rolniczego w Poznaniu, której przedstawiciele będą autorami publikacji. Sytuacja ta powoduje konieczność wydłużenia terminu realizacji operacji.</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</si>
  <si>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6 filmów ukazujących działalność Gospodarstw Demonstracyjnych, które prowadzą produkcję roślinną, zwierzęcą oraz sadowniczą. Filmy będą dostępne on-line na stronie internetowej Wielkopolskiego Ośrodka Doradztwa Rolniczego w Poznaniu oraz w serwisach społecznościowych.
</t>
  </si>
  <si>
    <t>Plan operacyjny KSOW na lata 2020-2021 (z wyłączeniem działania 8 Plan komunikacyjny) -  Zachodniopomorski ODR  - listopad 2020</t>
  </si>
  <si>
    <t xml:space="preserve">Zagrody edukacyjne jako przykład innowacyjnej przedsiębiorczości na terenach wiejskich </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</si>
  <si>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</si>
  <si>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rolnicy ,mieszkańcy obszarów wiejskich, właściciele gospodarstw agroturystyczny</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</si>
  <si>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</si>
  <si>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</si>
  <si>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Wdrażanie działań na rzecz transferu wiedzy pomiędzy nauka a praktyką rolniczą -promowanie innowacyjnych rozwiązań w rolnictwie</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</si>
  <si>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</si>
  <si>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 xml:space="preserve">rolnicy, przedsiębiorcy , mieszkańcy obszarów wiejskich, pracownicy jednostki doradztwa rolniczego </t>
  </si>
  <si>
    <t>Innowacyjne rozwiązania w gospodarstwach ekologicznych szansą rozwoju zachodniopomorskich gospodarstw.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</si>
  <si>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</si>
  <si>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 xml:space="preserve">rolnicy, przedstawiciele instytucji działających w obszarze rolnictwa ekologicznego, pracownicy jednostki doradztwa rolniczego </t>
  </si>
  <si>
    <t>Celem operacji  jest zapoznana nie  z zagadnieniami innowacyjności w rolnictwie i pokazanie  jaką rolę stanowi pomysłowość, koncepcja, znajomość zagadnień we wdrażaniu konkretnych procesów innowacyjnych oraz przedstawienie jak można wykorzystać innowacyjne rozwiązania w gospodarstwach. Przedmiotem realizacji będzie wizyta w gospodarstwie i nagranie filmu krótkometrażowego  z gospodarstwa rolnego uprawiającego  warzywa na rynek chiński.   Film zostanie zamieszczony na stronie internetowej Ośrodka i na portalu społecznościowym Ośrodka i krajowego SIR</t>
  </si>
  <si>
    <t xml:space="preserve">Racjonalne gospodarowanie  zasobami wody w warunkach suszy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</si>
  <si>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</si>
  <si>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</si>
  <si>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Uzasadnienie: Ze względu na sytuacje wywołaną Cewic - 19  i wprowadzone obostrzenia właściciel  serowarni z obawy na duży wzrost zachorowani zrezygnował z przeprowadzenia warsztatów, w związku z powyższym operacja zostaje przeniesiona na rok 2021.</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</si>
  <si>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</si>
  <si>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Rolnictwo ekologiczne - szansą  dla rolników z województwa zachodniopomorskiego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</si>
  <si>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</si>
  <si>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rolnicy prowadzący gospodarstwa ekologiczne , instytucje pracujące  na rzecz rolnictwa ekologicznego </t>
  </si>
  <si>
    <t>Uzasadnienie:  W związku z panującą sytuacją wywołaną Covid -19 oraz obostrzeniami mającymi na celu zahamowanie wzrostu zachorowani, organizacja wydarzeń w formie stacjonarnej jest znacznie utrudniona lub wręcz niemożliwa. W związku z powyższym  nastąpiła zmiana formy realizacji na konferencję online.</t>
  </si>
  <si>
    <t xml:space="preserve">Wymiana doświadczeń i poznawanie dobrych praktyk opartych na wykorzystaniu lokalnych zasobów kreujących rozwój obszarów wiejskich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</si>
  <si>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</si>
  <si>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Uzasadnienie: Operacja odbyła się w październiku 2020 r. Uczestnikom wyjazdu zostały zaprezentowane dobre praktyki dotyczące możliwości przetwórstwa i produkcji  różnych produktów rolnych , zapoznali się z możliwościami dotyczącymi nowych inicjatyw wspierających przedsiębiorczość na obszarach wiejskich w zakresie wytwarzania lokalnych produktów żywnościowych,   co może  przełożyć  się na rozwój gospodarstw rolnych w województwie zachodniopomorskim.</t>
  </si>
  <si>
    <t>Plan operacyjny KSOW na lata 2020-2021</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</si>
  <si>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</si>
  <si>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 xml:space="preserve">Uzasadnienie:
W związku z dynamicznym dobowym wzrostem zakażeń COVID-19, kierując się poczuciem odpowiedzialności za uczestników szkolenia i wykładowców oraz wprowadzaniem dodatkowych obostrzeń na terenie całej Polski, ostatnie spotkanie Zespołu Tematycznego związanego z zagadnieniami hodowli bydła mięsnego przeprowadzono w formie zdalnej. W związku z powyższym zmianie uległa forma realizacji operacji jednego ze spotkań na spotkanie online. Dla odzwierciedlenia tej zmiany wskazano podział szkoleń na formę stacjonarną i online, jak również wprowadzono podział uczestników w zależności od formy szkolenia. Liczba uczestników szkoleń ogółem nie uległa zmianie, tj. nadal stanowi łącznie 210 osób. </t>
  </si>
  <si>
    <t xml:space="preserve"> Uzasadnienie: zmniejszenie wskaźnika monitorowania realizacji operacji dotyczącego liczby spotkań Lokalnych Partnerstw Wodnych jest spowodowane sytuacją epidemiczną w kraju i związanymi z nią obostrzeniami, ograniczającymi organizację przedmiotowych wydarzeń. Skutkiem powyższego zmniejszono liczbę spotkań z 6 na 3 i co za tym idzie,  zmianie uległa również liczba uczestników ze 150 na 75 łącznie. Zmiana ta nie wpłynęła na realizację zakładanych celów operacji. Zmiany, o których wyżej mowa, przełożyły się na zmniejszenie budżetu operacji, jak i kosztów kwalifikowalnych. </t>
  </si>
  <si>
    <t>Plan operacyjny KSOW na lata 2020-2021 (z wyłączeniem działania 8 Plan komunikacyjny) - Ministerstwo Rolnictwa i Rozwoju Wsi - listopad 2020</t>
  </si>
  <si>
    <t>Ministerstwo Rolnictwa i Rozwoju Wsi, ul. Wspólna 30, 00-930 Warszawa</t>
  </si>
  <si>
    <t>I, II, III, IV</t>
  </si>
  <si>
    <t>Departament Strategii, Transferu Wiedzy i Innowacji</t>
  </si>
  <si>
    <t>Publikacja</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</si>
  <si>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</si>
  <si>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</si>
  <si>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</si>
  <si>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</si>
  <si>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</si>
  <si>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</si>
  <si>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</si>
  <si>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</si>
  <si>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</si>
  <si>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</si>
  <si>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</si>
  <si>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III,IV</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</si>
  <si>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</si>
  <si>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</si>
  <si>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 xml:space="preserve"> rolnicy, mieszkańcy obszarów wiejskich, przedstawiciele jdr i innych instytucji podległych MRiRW. </t>
  </si>
  <si>
    <t>Razem</t>
  </si>
  <si>
    <t>Ministerstwo Rolnictwa i Rozwoju Wsi</t>
  </si>
  <si>
    <t>Operacje własne jednostek wsparcia sieci realizowane w ramach działań 2 i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</si>
</sst>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164" formatCode="#,##0.00\ _z_ł"/>
    <numFmt numFmtId="165" formatCode="[$-415]General"/>
    <numFmt numFmtId="166" formatCode="#,##0.000"/>
    <numFmt numFmtId="167" formatCode="#,##0.00\ &quot;zł&quot;"/>
    <numFmt numFmtId="168" formatCode="[$-415]#,##0.00"/>
    <numFmt numFmtId="169" formatCode="[$-415]0"/>
    <numFmt numFmtId="170" formatCode="[$-415]mmm\-yy"/>
    <numFmt numFmtId="171" formatCode="#,##0.00&quot; zł&quot;"/>
    <numFmt numFmtId="172" formatCode="[$-415]0.00"/>
    <numFmt numFmtId="173" formatCode="_-* #,##0.00\ _z_ł_-;\-* #,##0.00\ _z_ł_-;_-* &quot;-&quot;??\ _z_ł_-;_-@_-"/>
    <numFmt numFmtId="174" formatCode="dd\-mmm"/>
  </numFmts>
  <fonts count="57"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4"/>
      <color rgb="FFFF0000"/>
      <name val="Calibri"/>
      <family val="2"/>
      <charset val="238"/>
      <scheme val="minor"/>
    </font>
    <font>
      <sz val="11"/>
      <color rgb="FF9C0006"/>
      <name val="Calibri"/>
      <family val="2"/>
      <charset val="1"/>
    </font>
    <font>
      <sz val="11"/>
      <color indexed="8"/>
      <name val="Calibri"/>
      <family val="2"/>
    </font>
    <font>
      <sz val="11"/>
      <name val="Calibri"/>
      <family val="2"/>
      <scheme val="minor"/>
    </font>
    <font>
      <sz val="11"/>
      <name val="Calibri"/>
      <family val="2"/>
    </font>
    <font>
      <sz val="11"/>
      <color rgb="FFFF0000"/>
      <name val="Calibri"/>
      <family val="2"/>
    </font>
    <font>
      <sz val="11"/>
      <color rgb="FFFF0000"/>
      <name val="Calibri"/>
      <family val="2"/>
      <scheme val="minor"/>
    </font>
    <font>
      <b/>
      <sz val="11"/>
      <name val="Calibri"/>
      <family val="2"/>
      <scheme val="minor"/>
    </font>
    <font>
      <sz val="11"/>
      <color rgb="FFFF0000"/>
      <name val="Calibri"/>
      <family val="2"/>
      <charset val="238"/>
      <scheme val="minor"/>
    </font>
    <font>
      <b/>
      <sz val="11"/>
      <color rgb="FFFF0000"/>
      <name val="Calibri"/>
      <family val="2"/>
      <charset val="238"/>
      <scheme val="minor"/>
    </font>
    <font>
      <b/>
      <sz val="11"/>
      <name val="Calibri"/>
      <family val="2"/>
      <charset val="238"/>
      <scheme val="minor"/>
    </font>
    <font>
      <sz val="11"/>
      <color rgb="FFFF0000"/>
      <name val="Calibri"/>
      <family val="2"/>
      <charset val="238"/>
    </font>
    <font>
      <b/>
      <sz val="16"/>
      <color theme="1"/>
      <name val="Calibri"/>
      <family val="2"/>
      <scheme val="minor"/>
    </font>
    <font>
      <sz val="12"/>
      <color theme="1"/>
      <name val="Calibri"/>
      <family val="2"/>
      <charset val="238"/>
      <scheme val="minor"/>
    </font>
    <font>
      <sz val="12"/>
      <name val="Calibri"/>
      <family val="2"/>
      <charset val="238"/>
      <scheme val="minor"/>
    </font>
    <font>
      <sz val="12"/>
      <color theme="1"/>
      <name val="Calibri"/>
      <family val="2"/>
      <scheme val="minor"/>
    </font>
    <font>
      <b/>
      <sz val="11"/>
      <color indexed="8"/>
      <name val="Calibri"/>
      <family val="2"/>
      <scheme val="minor"/>
    </font>
    <font>
      <sz val="11"/>
      <color indexed="8"/>
      <name val="Calibri"/>
      <family val="2"/>
      <charset val="238"/>
    </font>
    <font>
      <sz val="11"/>
      <color theme="1"/>
      <name val="Calibri"/>
      <family val="2"/>
      <charset val="238"/>
    </font>
    <font>
      <sz val="11"/>
      <name val="Arial"/>
      <family val="2"/>
      <charset val="238"/>
    </font>
    <font>
      <sz val="11"/>
      <name val="Calibri"/>
      <family val="2"/>
      <charset val="238"/>
    </font>
    <font>
      <i/>
      <sz val="11"/>
      <name val="Calibri"/>
      <family val="2"/>
      <charset val="238"/>
      <scheme val="minor"/>
    </font>
    <font>
      <b/>
      <sz val="12"/>
      <color theme="1"/>
      <name val="Calibri"/>
      <family val="2"/>
      <charset val="238"/>
      <scheme val="minor"/>
    </font>
    <font>
      <sz val="12"/>
      <color indexed="8"/>
      <name val="Calibri"/>
      <family val="2"/>
      <charset val="238"/>
    </font>
    <font>
      <sz val="12"/>
      <color rgb="FFFF0000"/>
      <name val="Calibri"/>
      <family val="2"/>
      <charset val="238"/>
      <scheme val="minor"/>
    </font>
    <font>
      <b/>
      <sz val="11"/>
      <color rgb="FF000000"/>
      <name val="Calibri"/>
      <family val="2"/>
      <charset val="238"/>
    </font>
    <font>
      <sz val="10"/>
      <color theme="1"/>
      <name val="Arial CE"/>
      <charset val="238"/>
    </font>
    <font>
      <sz val="11"/>
      <color rgb="FFFF0000"/>
      <name val="Arial"/>
      <family val="2"/>
      <charset val="238"/>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b/>
      <sz val="9"/>
      <color indexed="81"/>
      <name val="Tahoma"/>
      <family val="2"/>
    </font>
    <font>
      <sz val="9"/>
      <color indexed="81"/>
      <name val="Tahoma"/>
      <family val="2"/>
    </font>
    <font>
      <sz val="11"/>
      <color rgb="FF9C6500"/>
      <name val="Calibri"/>
      <family val="2"/>
      <charset val="238"/>
      <scheme val="minor"/>
    </font>
    <font>
      <sz val="11"/>
      <color rgb="FFC00000"/>
      <name val="Calibri"/>
      <family val="2"/>
      <charset val="238"/>
      <scheme val="minor"/>
    </font>
    <font>
      <sz val="12"/>
      <color rgb="FFFF0000"/>
      <name val="Calibri"/>
      <family val="2"/>
      <scheme val="minor"/>
    </font>
    <font>
      <sz val="12"/>
      <color theme="1" tint="4.9989318521683403E-2"/>
      <name val="Calibri"/>
      <family val="2"/>
      <scheme val="minor"/>
    </font>
    <font>
      <sz val="16"/>
      <color theme="1"/>
      <name val="Calibri"/>
      <family val="2"/>
      <charset val="238"/>
      <scheme val="minor"/>
    </font>
    <font>
      <sz val="11"/>
      <color theme="1"/>
      <name val="Arial"/>
      <family val="2"/>
      <charset val="238"/>
    </font>
    <font>
      <sz val="11"/>
      <color rgb="FF000000"/>
      <name val="Calibri"/>
      <family val="2"/>
      <charset val="238"/>
      <scheme val="minor"/>
    </font>
    <font>
      <sz val="14"/>
      <color theme="1"/>
      <name val="Calibri"/>
      <family val="2"/>
      <charset val="238"/>
      <scheme val="minor"/>
    </font>
    <font>
      <sz val="11"/>
      <color indexed="8"/>
      <name val="Calibri"/>
      <family val="2"/>
      <charset val="238"/>
      <scheme val="minor"/>
    </font>
    <font>
      <b/>
      <sz val="11"/>
      <name val="Calibri"/>
      <family val="2"/>
      <charset val="238"/>
    </font>
    <font>
      <i/>
      <sz val="11"/>
      <name val="Calibri"/>
      <family val="2"/>
      <charset val="238"/>
    </font>
    <font>
      <sz val="10"/>
      <color rgb="FFFF0000"/>
      <name val="Calibri"/>
      <family val="2"/>
      <charset val="238"/>
    </font>
    <font>
      <sz val="12"/>
      <color theme="0" tint="-0.34998626667073579"/>
      <name val="Calibri"/>
      <family val="2"/>
      <charset val="238"/>
      <scheme val="minor"/>
    </font>
    <font>
      <sz val="9"/>
      <name val="Calibri"/>
      <family val="2"/>
    </font>
    <font>
      <sz val="12"/>
      <color indexed="8"/>
      <name val="Calibri"/>
      <family val="2"/>
      <charset val="238"/>
      <scheme val="minor"/>
    </font>
  </fonts>
  <fills count="24">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99CC00"/>
        <bgColor indexed="64"/>
      </patternFill>
    </fill>
    <fill>
      <patternFill patternType="solid">
        <fgColor rgb="FFFFC7CE"/>
        <bgColor rgb="FFFFEB9C"/>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9CC00"/>
        <bgColor rgb="FF99CC00"/>
      </patternFill>
    </fill>
    <fill>
      <patternFill patternType="solid">
        <fgColor theme="0"/>
        <bgColor rgb="FFFFFF00"/>
      </patternFill>
    </fill>
    <fill>
      <patternFill patternType="solid">
        <fgColor rgb="FFFFFF00"/>
        <bgColor rgb="FFFFFF00"/>
      </patternFill>
    </fill>
    <fill>
      <patternFill patternType="solid">
        <fgColor theme="0"/>
        <bgColor rgb="FF99CC00"/>
      </patternFill>
    </fill>
    <fill>
      <patternFill patternType="solid">
        <fgColor rgb="FFFFFF00"/>
        <bgColor rgb="FF99CC00"/>
      </patternFill>
    </fill>
    <fill>
      <patternFill patternType="solid">
        <fgColor theme="9" tint="0.39997558519241921"/>
        <bgColor indexed="64"/>
      </patternFill>
    </fill>
    <fill>
      <patternFill patternType="solid">
        <fgColor rgb="FFFFFF99"/>
        <bgColor indexed="64"/>
      </patternFill>
    </fill>
    <fill>
      <patternFill patternType="solid">
        <fgColor rgb="FFFFFF66"/>
        <bgColor indexed="64"/>
      </patternFill>
    </fill>
    <fill>
      <patternFill patternType="solid">
        <fgColor theme="0" tint="-0.14999847407452621"/>
        <bgColor rgb="FF99CC00"/>
      </patternFill>
    </fill>
    <fill>
      <patternFill patternType="solid">
        <fgColor rgb="FFFFEB9C"/>
      </patternFill>
    </fill>
    <fill>
      <patternFill patternType="solid">
        <fgColor rgb="FF92D050"/>
        <bgColor rgb="FF92D050"/>
      </patternFill>
    </fill>
    <fill>
      <patternFill patternType="solid">
        <fgColor theme="0" tint="-0.14999847407452621"/>
        <bgColor rgb="FFFFFF00"/>
      </patternFill>
    </fill>
    <fill>
      <patternFill patternType="solid">
        <fgColor rgb="FFFFFF00"/>
        <bgColor rgb="FFFFFF99"/>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s>
  <cellStyleXfs count="9">
    <xf numFmtId="0" fontId="0" fillId="0" borderId="0"/>
    <xf numFmtId="44" fontId="5" fillId="0" borderId="0" applyFont="0" applyFill="0" applyBorder="0" applyAlignment="0" applyProtection="0"/>
    <xf numFmtId="165" fontId="6" fillId="0" borderId="0" applyBorder="0" applyProtection="0"/>
    <xf numFmtId="0" fontId="5" fillId="0" borderId="0"/>
    <xf numFmtId="0" fontId="7" fillId="5" borderId="0" applyNumberFormat="0" applyBorder="0" applyAlignment="0" applyProtection="0"/>
    <xf numFmtId="0" fontId="9" fillId="7" borderId="0" applyBorder="0" applyProtection="0"/>
    <xf numFmtId="0" fontId="7" fillId="5" borderId="0" applyNumberFormat="0" applyBorder="0" applyAlignment="0" applyProtection="0"/>
    <xf numFmtId="0" fontId="3" fillId="0" borderId="0"/>
    <xf numFmtId="0" fontId="42" fillId="20" borderId="0" applyNumberFormat="0" applyBorder="0" applyAlignment="0" applyProtection="0"/>
  </cellStyleXfs>
  <cellXfs count="1291">
    <xf numFmtId="0" fontId="0" fillId="0" borderId="0" xfId="0"/>
    <xf numFmtId="0" fontId="0" fillId="0" borderId="0" xfId="0"/>
    <xf numFmtId="4" fontId="0" fillId="0" borderId="0" xfId="0" applyNumberFormat="1"/>
    <xf numFmtId="0" fontId="3" fillId="0" borderId="0" xfId="0" applyFont="1"/>
    <xf numFmtId="0" fontId="4" fillId="0" borderId="0" xfId="0" applyFont="1" applyFill="1"/>
    <xf numFmtId="0" fontId="0" fillId="0" borderId="0" xfId="0" applyFill="1"/>
    <xf numFmtId="0" fontId="4" fillId="0" borderId="0" xfId="0" applyFont="1"/>
    <xf numFmtId="0" fontId="8" fillId="0" borderId="0" xfId="0" applyFont="1" applyAlignment="1">
      <alignment vertical="center"/>
    </xf>
    <xf numFmtId="0" fontId="0" fillId="3" borderId="0" xfId="0" applyFill="1"/>
    <xf numFmtId="1" fontId="10" fillId="2" borderId="2" xfId="0" applyNumberFormat="1" applyFont="1" applyFill="1" applyBorder="1" applyAlignment="1">
      <alignment horizontal="center" vertical="center" wrapText="1"/>
    </xf>
    <xf numFmtId="0" fontId="11" fillId="0" borderId="0" xfId="0" applyFont="1" applyFill="1"/>
    <xf numFmtId="0" fontId="3" fillId="0" borderId="0" xfId="0" applyFont="1" applyFill="1" applyAlignment="1">
      <alignment horizontal="center" vertical="center"/>
    </xf>
    <xf numFmtId="0" fontId="3" fillId="0" borderId="0" xfId="0" applyFont="1" applyFill="1"/>
    <xf numFmtId="0" fontId="11" fillId="0" borderId="0" xfId="0" applyFont="1"/>
    <xf numFmtId="4" fontId="11" fillId="0" borderId="0" xfId="0" applyNumberFormat="1" applyFont="1"/>
    <xf numFmtId="0" fontId="20" fillId="0" borderId="0" xfId="0" applyFont="1"/>
    <xf numFmtId="0" fontId="18" fillId="8" borderId="2" xfId="0" applyFont="1" applyFill="1" applyBorder="1" applyAlignment="1">
      <alignment horizontal="center" vertical="center" wrapText="1"/>
    </xf>
    <xf numFmtId="0" fontId="23" fillId="0" borderId="0" xfId="0" applyFont="1" applyFill="1"/>
    <xf numFmtId="0" fontId="23" fillId="0" borderId="0" xfId="0" applyFont="1"/>
    <xf numFmtId="0" fontId="18" fillId="0" borderId="0" xfId="0" applyFont="1"/>
    <xf numFmtId="0" fontId="3" fillId="0" borderId="0" xfId="0" applyFont="1" applyAlignment="1">
      <alignment horizontal="center" vertical="center"/>
    </xf>
    <xf numFmtId="1" fontId="25" fillId="2" borderId="2" xfId="0" applyNumberFormat="1" applyFont="1" applyFill="1" applyBorder="1" applyAlignment="1">
      <alignment horizontal="center" vertical="center" wrapText="1"/>
    </xf>
    <xf numFmtId="167" fontId="4" fillId="0" borderId="0" xfId="0" applyNumberFormat="1" applyFont="1" applyAlignment="1">
      <alignment horizontal="center" vertical="center"/>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top" wrapText="1"/>
    </xf>
    <xf numFmtId="4" fontId="16" fillId="8" borderId="2" xfId="0" applyNumberFormat="1" applyFont="1" applyFill="1" applyBorder="1" applyAlignment="1">
      <alignment horizontal="center" vertical="center"/>
    </xf>
    <xf numFmtId="4" fontId="4" fillId="8"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top" wrapText="1"/>
    </xf>
    <xf numFmtId="4" fontId="0" fillId="0" borderId="2" xfId="0" applyNumberFormat="1" applyBorder="1" applyAlignment="1">
      <alignment horizontal="center" vertical="center"/>
    </xf>
    <xf numFmtId="167"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4" fillId="10" borderId="2" xfId="0" applyFont="1" applyFill="1" applyBorder="1" applyAlignment="1">
      <alignment horizontal="left" vertical="top" wrapText="1"/>
    </xf>
    <xf numFmtId="49" fontId="4" fillId="10" borderId="2" xfId="0" applyNumberFormat="1" applyFont="1" applyFill="1" applyBorder="1" applyAlignment="1">
      <alignment horizontal="center" vertical="top" wrapText="1"/>
    </xf>
    <xf numFmtId="0" fontId="27" fillId="0" borderId="0" xfId="0" applyFont="1"/>
    <xf numFmtId="0" fontId="27" fillId="0" borderId="0" xfId="0" applyFont="1" applyAlignment="1">
      <alignment horizontal="left" vertical="top"/>
    </xf>
    <xf numFmtId="0" fontId="26" fillId="0" borderId="0" xfId="0" applyFont="1" applyAlignment="1">
      <alignment horizontal="center"/>
    </xf>
    <xf numFmtId="4" fontId="26" fillId="0" borderId="0" xfId="0" applyNumberFormat="1" applyFont="1"/>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1" fontId="6" fillId="11" borderId="13" xfId="0" applyNumberFormat="1" applyFont="1" applyFill="1" applyBorder="1" applyAlignment="1">
      <alignment horizontal="center" vertical="center" wrapText="1"/>
    </xf>
    <xf numFmtId="0" fontId="6" fillId="11" borderId="12" xfId="0" applyFont="1" applyFill="1" applyBorder="1" applyAlignment="1">
      <alignment horizontal="center" vertical="center"/>
    </xf>
    <xf numFmtId="0" fontId="6" fillId="11" borderId="12" xfId="0" applyFont="1" applyFill="1" applyBorder="1" applyAlignment="1">
      <alignment horizontal="center" vertical="top"/>
    </xf>
    <xf numFmtId="4" fontId="6" fillId="11" borderId="13"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2" xfId="0" applyBorder="1" applyAlignment="1">
      <alignment horizontal="center"/>
    </xf>
    <xf numFmtId="49" fontId="4" fillId="8" borderId="2" xfId="0" applyNumberFormat="1"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applyAlignment="1">
      <alignment horizontal="center" vertical="center"/>
    </xf>
    <xf numFmtId="0" fontId="0" fillId="0" borderId="0" xfId="0" applyAlignment="1">
      <alignment horizontal="left" vertical="center" wrapText="1"/>
    </xf>
    <xf numFmtId="0" fontId="2" fillId="0" borderId="0" xfId="0" applyFont="1"/>
    <xf numFmtId="4" fontId="4" fillId="8"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30" fillId="0" borderId="0" xfId="0" applyFont="1"/>
    <xf numFmtId="0" fontId="21" fillId="0" borderId="0" xfId="0" applyFont="1"/>
    <xf numFmtId="4" fontId="21" fillId="0" borderId="0" xfId="0" applyNumberFormat="1" applyFont="1"/>
    <xf numFmtId="1" fontId="31" fillId="2" borderId="2" xfId="0" applyNumberFormat="1" applyFont="1" applyFill="1" applyBorder="1" applyAlignment="1">
      <alignment horizontal="center" vertical="center" wrapText="1"/>
    </xf>
    <xf numFmtId="165" fontId="21" fillId="3" borderId="2" xfId="2" applyFont="1" applyFill="1" applyBorder="1" applyAlignment="1">
      <alignment horizontal="center" vertical="center" wrapText="1"/>
    </xf>
    <xf numFmtId="4" fontId="21" fillId="3" borderId="2" xfId="0" applyNumberFormat="1" applyFont="1" applyFill="1" applyBorder="1" applyAlignment="1">
      <alignment horizontal="center" vertical="center"/>
    </xf>
    <xf numFmtId="0" fontId="21" fillId="3" borderId="2" xfId="0" applyFont="1" applyFill="1" applyBorder="1" applyAlignment="1">
      <alignment horizontal="center" vertical="center"/>
    </xf>
    <xf numFmtId="0" fontId="21" fillId="8" borderId="2" xfId="0" applyFont="1" applyFill="1" applyBorder="1" applyAlignment="1">
      <alignment horizontal="center" vertical="center"/>
    </xf>
    <xf numFmtId="165" fontId="21" fillId="8" borderId="2" xfId="2" applyFont="1" applyFill="1" applyBorder="1" applyAlignment="1">
      <alignment horizontal="center" vertical="center" wrapText="1"/>
    </xf>
    <xf numFmtId="17" fontId="21" fillId="8" borderId="2" xfId="0" applyNumberFormat="1" applyFont="1" applyFill="1" applyBorder="1" applyAlignment="1">
      <alignment horizontal="center" vertical="center" wrapText="1"/>
    </xf>
    <xf numFmtId="4" fontId="32" fillId="8" borderId="2" xfId="0" applyNumberFormat="1" applyFont="1" applyFill="1" applyBorder="1" applyAlignment="1">
      <alignment horizontal="center" vertical="center"/>
    </xf>
    <xf numFmtId="17" fontId="32" fillId="8" borderId="2" xfId="0" applyNumberFormat="1" applyFont="1" applyFill="1" applyBorder="1" applyAlignment="1">
      <alignment horizontal="center" vertical="center" wrapText="1"/>
    </xf>
    <xf numFmtId="0" fontId="32" fillId="8" borderId="2" xfId="0" applyFont="1" applyFill="1" applyBorder="1" applyAlignment="1">
      <alignment horizontal="center" vertical="center"/>
    </xf>
    <xf numFmtId="4" fontId="32" fillId="8" borderId="2" xfId="0" applyNumberFormat="1" applyFont="1" applyFill="1" applyBorder="1" applyAlignment="1">
      <alignment horizontal="center" vertical="center" wrapText="1"/>
    </xf>
    <xf numFmtId="49" fontId="16" fillId="8" borderId="2" xfId="0" applyNumberFormat="1" applyFont="1" applyFill="1" applyBorder="1" applyAlignment="1">
      <alignment horizontal="center" vertical="center" wrapText="1"/>
    </xf>
    <xf numFmtId="4" fontId="19" fillId="8" borderId="1" xfId="0" applyNumberFormat="1" applyFont="1" applyFill="1" applyBorder="1" applyAlignment="1">
      <alignment horizontal="center" vertical="center" wrapText="1"/>
    </xf>
    <xf numFmtId="17" fontId="16" fillId="8" borderId="2" xfId="0" applyNumberFormat="1" applyFont="1" applyFill="1" applyBorder="1" applyAlignment="1">
      <alignment horizontal="center" vertical="center" wrapText="1"/>
    </xf>
    <xf numFmtId="2" fontId="16" fillId="0" borderId="0" xfId="0" applyNumberFormat="1" applyFont="1" applyAlignment="1">
      <alignment horizontal="left" vertical="top"/>
    </xf>
    <xf numFmtId="0" fontId="33" fillId="0" borderId="0" xfId="0" applyFont="1"/>
    <xf numFmtId="168" fontId="0" fillId="0" borderId="0" xfId="0" applyNumberFormat="1"/>
    <xf numFmtId="0" fontId="34" fillId="0" borderId="0" xfId="0" applyFont="1" applyAlignment="1">
      <alignment horizontal="center" vertical="center"/>
    </xf>
    <xf numFmtId="0" fontId="0" fillId="11" borderId="12" xfId="0" applyFill="1" applyBorder="1" applyAlignment="1">
      <alignment horizontal="center" vertical="center" wrapText="1"/>
    </xf>
    <xf numFmtId="169" fontId="0" fillId="11" borderId="13" xfId="0" applyNumberFormat="1" applyFill="1" applyBorder="1" applyAlignment="1">
      <alignment horizontal="center" vertical="center" wrapText="1"/>
    </xf>
    <xf numFmtId="0" fontId="0" fillId="11" borderId="12" xfId="0" applyFill="1" applyBorder="1" applyAlignment="1">
      <alignment horizontal="center" vertical="center"/>
    </xf>
    <xf numFmtId="171" fontId="26" fillId="0" borderId="0" xfId="0" applyNumberFormat="1" applyFont="1" applyAlignment="1">
      <alignment horizontal="center" vertical="center"/>
    </xf>
    <xf numFmtId="0" fontId="26" fillId="0" borderId="0" xfId="0" applyFont="1"/>
    <xf numFmtId="171" fontId="0" fillId="0" borderId="0" xfId="0" applyNumberForma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36" fillId="0" borderId="0" xfId="0" applyFont="1"/>
    <xf numFmtId="0" fontId="37" fillId="0" borderId="0" xfId="0" applyFont="1"/>
    <xf numFmtId="0" fontId="37" fillId="0" borderId="0" xfId="0" applyFont="1" applyAlignment="1">
      <alignment horizontal="center" vertical="center"/>
    </xf>
    <xf numFmtId="4" fontId="3" fillId="0" borderId="0" xfId="0" applyNumberFormat="1" applyFont="1"/>
    <xf numFmtId="0" fontId="4" fillId="3" borderId="0" xfId="0" applyFont="1" applyFill="1"/>
    <xf numFmtId="4" fontId="3" fillId="3" borderId="0" xfId="0" applyNumberFormat="1" applyFont="1" applyFill="1"/>
    <xf numFmtId="4" fontId="0" fillId="0" borderId="0" xfId="0" applyNumberFormat="1" applyAlignment="1">
      <alignment horizontal="center" vertical="center"/>
    </xf>
    <xf numFmtId="4" fontId="0" fillId="3" borderId="0" xfId="0" applyNumberFormat="1" applyFill="1" applyAlignment="1">
      <alignment horizontal="center" vertical="center"/>
    </xf>
    <xf numFmtId="1" fontId="25" fillId="4" borderId="2" xfId="0" applyNumberFormat="1" applyFont="1" applyFill="1" applyBorder="1" applyAlignment="1">
      <alignment horizontal="center" vertical="center" wrapText="1"/>
    </xf>
    <xf numFmtId="0" fontId="0" fillId="3" borderId="0" xfId="0" applyFill="1" applyAlignment="1">
      <alignment horizontal="center"/>
    </xf>
    <xf numFmtId="2" fontId="4" fillId="8" borderId="2" xfId="0" applyNumberFormat="1" applyFont="1" applyFill="1" applyBorder="1" applyAlignment="1">
      <alignment horizontal="center" vertical="center"/>
    </xf>
    <xf numFmtId="0" fontId="0" fillId="17" borderId="0" xfId="0" applyFill="1"/>
    <xf numFmtId="0" fontId="0" fillId="18" borderId="0" xfId="0" applyFill="1"/>
    <xf numFmtId="0" fontId="0" fillId="0" borderId="0" xfId="0" applyAlignment="1">
      <alignment wrapText="1"/>
    </xf>
    <xf numFmtId="0" fontId="16" fillId="0" borderId="0" xfId="0" applyFont="1"/>
    <xf numFmtId="0" fontId="25" fillId="2" borderId="6" xfId="0" applyFont="1" applyFill="1" applyBorder="1" applyAlignment="1">
      <alignment horizontal="center" vertical="center"/>
    </xf>
    <xf numFmtId="49" fontId="16" fillId="9" borderId="2" xfId="0" applyNumberFormat="1" applyFont="1" applyFill="1" applyBorder="1" applyAlignment="1">
      <alignment horizontal="center" vertical="center" wrapText="1"/>
    </xf>
    <xf numFmtId="0" fontId="0" fillId="10" borderId="2" xfId="0" applyFill="1" applyBorder="1"/>
    <xf numFmtId="0" fontId="0" fillId="10" borderId="2" xfId="0" applyFill="1" applyBorder="1" applyAlignment="1">
      <alignment wrapText="1"/>
    </xf>
    <xf numFmtId="0" fontId="0" fillId="0" borderId="0" xfId="0" applyAlignment="1">
      <alignment horizontal="left" vertical="center"/>
    </xf>
    <xf numFmtId="4" fontId="4" fillId="0" borderId="2" xfId="0" applyNumberFormat="1" applyFont="1" applyFill="1" applyBorder="1" applyAlignment="1">
      <alignment horizontal="center" vertical="center"/>
    </xf>
    <xf numFmtId="0" fontId="0" fillId="3" borderId="2" xfId="0" applyNumberFormat="1" applyFill="1" applyBorder="1" applyAlignment="1">
      <alignment horizontal="center" vertical="center"/>
    </xf>
    <xf numFmtId="4" fontId="0" fillId="3" borderId="2" xfId="0" applyNumberFormat="1" applyFill="1" applyBorder="1" applyAlignment="1">
      <alignment horizontal="center" vertical="center"/>
    </xf>
    <xf numFmtId="0" fontId="0" fillId="10" borderId="2" xfId="0" applyFill="1" applyBorder="1" applyAlignment="1">
      <alignment horizontal="center"/>
    </xf>
    <xf numFmtId="0" fontId="2" fillId="10" borderId="2" xfId="0" applyFont="1" applyFill="1" applyBorder="1" applyAlignment="1">
      <alignment horizontal="center" vertical="center" wrapText="1"/>
    </xf>
    <xf numFmtId="0" fontId="32" fillId="9" borderId="2" xfId="0" applyFont="1" applyFill="1" applyBorder="1" applyAlignment="1">
      <alignment horizontal="center" vertical="center" wrapText="1"/>
    </xf>
    <xf numFmtId="2" fontId="0" fillId="0" borderId="0" xfId="0" applyNumberFormat="1"/>
    <xf numFmtId="2" fontId="0" fillId="10" borderId="2" xfId="0" applyNumberFormat="1" applyFill="1" applyBorder="1" applyAlignment="1">
      <alignment horizontal="center"/>
    </xf>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3" fontId="0" fillId="0" borderId="4" xfId="0" applyNumberFormat="1" applyBorder="1" applyAlignment="1">
      <alignment horizontal="center"/>
    </xf>
    <xf numFmtId="0" fontId="2" fillId="10" borderId="2" xfId="0" applyFont="1" applyFill="1" applyBorder="1"/>
    <xf numFmtId="0" fontId="2" fillId="0" borderId="2" xfId="0" applyFont="1" applyBorder="1" applyAlignment="1">
      <alignment horizontal="center"/>
    </xf>
    <xf numFmtId="4" fontId="2" fillId="0" borderId="2" xfId="0" applyNumberFormat="1" applyFont="1" applyBorder="1" applyAlignment="1">
      <alignment horizontal="right"/>
    </xf>
    <xf numFmtId="0" fontId="11"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4" fontId="14" fillId="8"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8" borderId="2" xfId="0" applyFont="1" applyFill="1" applyBorder="1" applyAlignment="1">
      <alignment horizontal="left" vertical="center" wrapText="1"/>
    </xf>
    <xf numFmtId="0" fontId="14" fillId="8" borderId="2"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8" borderId="2" xfId="0" applyNumberFormat="1" applyFont="1" applyFill="1" applyBorder="1" applyAlignment="1">
      <alignment horizontal="center" vertical="center" wrapText="1"/>
    </xf>
    <xf numFmtId="4" fontId="14" fillId="8" borderId="2" xfId="0"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4" fontId="11" fillId="0"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24"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25" fillId="2" borderId="5" xfId="0" applyFont="1" applyFill="1" applyBorder="1" applyAlignment="1">
      <alignment horizontal="center" vertical="center"/>
    </xf>
    <xf numFmtId="0" fontId="25" fillId="2" borderId="5" xfId="0" applyFont="1" applyFill="1" applyBorder="1" applyAlignment="1">
      <alignment horizontal="center" vertical="center" wrapText="1"/>
    </xf>
    <xf numFmtId="4" fontId="25"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4" fontId="4" fillId="10" borderId="2" xfId="0" applyNumberFormat="1" applyFont="1" applyFill="1" applyBorder="1" applyAlignment="1">
      <alignment horizontal="center" vertical="center"/>
    </xf>
    <xf numFmtId="17" fontId="4" fillId="10" borderId="2"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17" fontId="4"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8" borderId="2" xfId="0" applyFill="1" applyBorder="1" applyAlignment="1">
      <alignment horizontal="center" vertical="center" wrapText="1"/>
    </xf>
    <xf numFmtId="4" fontId="0" fillId="0" borderId="2" xfId="0" applyNumberFormat="1" applyBorder="1" applyAlignment="1">
      <alignment horizontal="center" vertical="center" wrapText="1"/>
    </xf>
    <xf numFmtId="0" fontId="16" fillId="8" borderId="1"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4" fontId="16" fillId="9" borderId="2"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4" fillId="8" borderId="2" xfId="0" applyFont="1" applyFill="1" applyBorder="1" applyAlignment="1">
      <alignment horizontal="left" vertical="center" wrapText="1"/>
    </xf>
    <xf numFmtId="0" fontId="25" fillId="2" borderId="2" xfId="0" applyFont="1" applyFill="1" applyBorder="1" applyAlignment="1">
      <alignment horizontal="center" vertical="center"/>
    </xf>
    <xf numFmtId="0" fontId="0" fillId="0" borderId="2" xfId="0" applyBorder="1" applyAlignment="1">
      <alignment horizontal="center"/>
    </xf>
    <xf numFmtId="0" fontId="4" fillId="10" borderId="2" xfId="0" applyFont="1" applyFill="1" applyBorder="1" applyAlignment="1">
      <alignment horizontal="left" vertical="center" wrapText="1"/>
    </xf>
    <xf numFmtId="0" fontId="31" fillId="2" borderId="5" xfId="0" applyFont="1" applyFill="1" applyBorder="1" applyAlignment="1">
      <alignment horizontal="center" vertical="center"/>
    </xf>
    <xf numFmtId="0" fontId="31" fillId="2" borderId="2" xfId="0"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0" fontId="31" fillId="2" borderId="5" xfId="0" applyFont="1" applyFill="1" applyBorder="1" applyAlignment="1">
      <alignment horizontal="center" vertical="center" wrapText="1"/>
    </xf>
    <xf numFmtId="0" fontId="4" fillId="8" borderId="1" xfId="3" applyFont="1" applyFill="1" applyBorder="1" applyAlignment="1">
      <alignment horizontal="center" vertical="center" wrapText="1"/>
    </xf>
    <xf numFmtId="4" fontId="16" fillId="8" borderId="1" xfId="0" applyNumberFormat="1" applyFont="1" applyFill="1" applyBorder="1" applyAlignment="1">
      <alignment horizontal="center" vertical="center"/>
    </xf>
    <xf numFmtId="0" fontId="0" fillId="11" borderId="13" xfId="0" applyFill="1" applyBorder="1" applyAlignment="1">
      <alignment horizontal="center" vertical="center" wrapText="1"/>
    </xf>
    <xf numFmtId="168" fontId="0" fillId="11" borderId="13" xfId="0" applyNumberForma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 xfId="0" applyFont="1" applyFill="1" applyBorder="1" applyAlignment="1">
      <alignment horizontal="center" vertical="center"/>
    </xf>
    <xf numFmtId="4" fontId="25" fillId="4" borderId="2"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32" fillId="8"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3" fontId="16" fillId="8" borderId="2" xfId="0" applyNumberFormat="1" applyFont="1" applyFill="1" applyBorder="1" applyAlignment="1">
      <alignment horizontal="center" vertical="center" wrapText="1"/>
    </xf>
    <xf numFmtId="0" fontId="0" fillId="0" borderId="0" xfId="0"/>
    <xf numFmtId="0" fontId="28" fillId="0"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8" borderId="2" xfId="8" applyFont="1" applyFill="1" applyBorder="1" applyAlignment="1">
      <alignment horizontal="center" vertical="center" wrapText="1"/>
    </xf>
    <xf numFmtId="0" fontId="14" fillId="8" borderId="2" xfId="8" applyFont="1" applyFill="1" applyBorder="1" applyAlignment="1">
      <alignment horizontal="center" vertical="center"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center" vertical="center" wrapText="1"/>
    </xf>
    <xf numFmtId="0" fontId="28" fillId="0" borderId="2" xfId="5" applyFont="1" applyFill="1" applyBorder="1" applyAlignment="1" applyProtection="1">
      <alignment horizontal="center" vertical="center" wrapText="1"/>
    </xf>
    <xf numFmtId="0" fontId="28" fillId="8" borderId="2" xfId="0" applyFont="1" applyFill="1" applyBorder="1" applyAlignment="1">
      <alignment horizontal="center" vertical="center"/>
    </xf>
    <xf numFmtId="4" fontId="19" fillId="8" borderId="2" xfId="0" applyNumberFormat="1" applyFont="1" applyFill="1" applyBorder="1" applyAlignment="1">
      <alignment horizontal="center" vertical="center" wrapText="1"/>
    </xf>
    <xf numFmtId="0" fontId="28" fillId="8" borderId="2" xfId="5" applyFont="1" applyFill="1" applyBorder="1" applyAlignment="1" applyProtection="1">
      <alignment horizontal="center" vertical="center" wrapText="1"/>
    </xf>
    <xf numFmtId="0" fontId="28" fillId="8" borderId="1" xfId="0" applyFont="1" applyFill="1" applyBorder="1" applyAlignment="1">
      <alignment horizontal="center" vertical="center" wrapText="1"/>
    </xf>
    <xf numFmtId="4" fontId="28" fillId="8" borderId="1" xfId="0" applyNumberFormat="1" applyFont="1" applyFill="1" applyBorder="1" applyAlignment="1">
      <alignment horizontal="center" vertical="center" wrapText="1"/>
    </xf>
    <xf numFmtId="0" fontId="4" fillId="8"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0" fontId="19" fillId="9" borderId="2" xfId="0" applyFont="1" applyFill="1" applyBorder="1" applyAlignment="1">
      <alignment horizontal="center" vertical="center" wrapText="1"/>
    </xf>
    <xf numFmtId="4" fontId="19" fillId="9" borderId="2" xfId="0" applyNumberFormat="1" applyFont="1" applyFill="1" applyBorder="1" applyAlignment="1">
      <alignment horizontal="center" vertical="center" wrapText="1"/>
    </xf>
    <xf numFmtId="0" fontId="16" fillId="9" borderId="2" xfId="4" applyNumberFormat="1" applyFont="1" applyFill="1" applyBorder="1" applyAlignment="1">
      <alignment horizontal="center" vertical="center" wrapText="1"/>
    </xf>
    <xf numFmtId="0" fontId="46" fillId="0" borderId="0" xfId="0" applyFont="1"/>
    <xf numFmtId="0" fontId="0" fillId="0" borderId="0" xfId="0" applyFont="1"/>
    <xf numFmtId="4" fontId="0" fillId="0" borderId="0" xfId="0" applyNumberFormat="1" applyFont="1"/>
    <xf numFmtId="0" fontId="0" fillId="4" borderId="2" xfId="0" applyFont="1" applyFill="1" applyBorder="1" applyAlignment="1">
      <alignment horizontal="center" vertical="center"/>
    </xf>
    <xf numFmtId="0" fontId="0" fillId="3" borderId="2"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4" fontId="0" fillId="4" borderId="2" xfId="0" applyNumberFormat="1" applyFont="1" applyFill="1" applyBorder="1" applyAlignment="1">
      <alignment horizontal="center"/>
    </xf>
    <xf numFmtId="0" fontId="0"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17" fontId="4" fillId="0" borderId="2" xfId="0" applyNumberFormat="1" applyFont="1" applyFill="1" applyBorder="1" applyAlignment="1">
      <alignment horizontal="center" vertical="center" wrapText="1"/>
    </xf>
    <xf numFmtId="0" fontId="16" fillId="8" borderId="2" xfId="0" applyFont="1" applyFill="1" applyBorder="1" applyAlignment="1">
      <alignment horizontal="left" vertical="top" wrapText="1"/>
    </xf>
    <xf numFmtId="49" fontId="16" fillId="8" borderId="2" xfId="0" applyNumberFormat="1" applyFont="1" applyFill="1" applyBorder="1" applyAlignment="1">
      <alignment horizontal="center" vertical="top" wrapText="1"/>
    </xf>
    <xf numFmtId="0" fontId="4" fillId="4" borderId="2" xfId="0" applyFont="1" applyFill="1" applyBorder="1" applyAlignment="1">
      <alignment horizontal="center" vertical="center"/>
    </xf>
    <xf numFmtId="0" fontId="4" fillId="4" borderId="2" xfId="0" applyFont="1" applyFill="1" applyBorder="1" applyAlignment="1">
      <alignment horizontal="center"/>
    </xf>
    <xf numFmtId="0" fontId="4" fillId="0" borderId="2" xfId="0" applyFont="1" applyFill="1" applyBorder="1" applyAlignment="1">
      <alignment horizontal="center"/>
    </xf>
    <xf numFmtId="4" fontId="4" fillId="0" borderId="2" xfId="0" applyNumberFormat="1" applyFont="1" applyFill="1" applyBorder="1" applyAlignment="1">
      <alignment horizontal="center"/>
    </xf>
    <xf numFmtId="4" fontId="4" fillId="0" borderId="2" xfId="0" applyNumberFormat="1" applyFont="1" applyFill="1" applyBorder="1" applyAlignment="1">
      <alignment horizontal="center" wrapText="1"/>
    </xf>
    <xf numFmtId="0" fontId="18" fillId="0" borderId="2" xfId="0" applyFont="1" applyFill="1" applyBorder="1" applyAlignment="1">
      <alignment horizontal="center" vertical="center"/>
    </xf>
    <xf numFmtId="0" fontId="0" fillId="0" borderId="0" xfId="0" applyFont="1" applyAlignment="1"/>
    <xf numFmtId="0" fontId="27" fillId="0" borderId="0" xfId="0" applyFont="1" applyAlignment="1"/>
    <xf numFmtId="0" fontId="0" fillId="0" borderId="0" xfId="0" applyFont="1" applyAlignment="1">
      <alignment horizontal="center"/>
    </xf>
    <xf numFmtId="0" fontId="35" fillId="0" borderId="0" xfId="0" applyFont="1" applyAlignment="1"/>
    <xf numFmtId="4" fontId="35" fillId="3" borderId="0" xfId="0" applyNumberFormat="1" applyFont="1" applyFill="1" applyAlignment="1"/>
    <xf numFmtId="0" fontId="27" fillId="3" borderId="0" xfId="0" applyFont="1" applyFill="1" applyAlignment="1"/>
    <xf numFmtId="0" fontId="47" fillId="3" borderId="0" xfId="0" applyFont="1" applyFill="1" applyAlignment="1"/>
    <xf numFmtId="0" fontId="0" fillId="3" borderId="0" xfId="0" applyFont="1" applyFill="1" applyAlignment="1">
      <alignment vertical="center"/>
    </xf>
    <xf numFmtId="4" fontId="0" fillId="3" borderId="0" xfId="0" applyNumberFormat="1" applyFont="1" applyFill="1" applyAlignment="1"/>
    <xf numFmtId="0" fontId="0" fillId="3" borderId="0" xfId="0" applyFont="1" applyFill="1" applyAlignment="1"/>
    <xf numFmtId="0" fontId="4" fillId="3" borderId="2" xfId="0" applyFont="1" applyFill="1" applyBorder="1" applyAlignment="1">
      <alignment horizontal="center" vertical="center" wrapText="1"/>
    </xf>
    <xf numFmtId="0" fontId="4" fillId="3" borderId="2" xfId="0" applyFont="1" applyFill="1" applyBorder="1" applyAlignment="1">
      <alignment vertical="top" wrapText="1"/>
    </xf>
    <xf numFmtId="49" fontId="4" fillId="3" borderId="3" xfId="0" applyNumberFormat="1" applyFont="1" applyFill="1" applyBorder="1" applyAlignment="1">
      <alignment horizontal="center" vertical="top" wrapText="1"/>
    </xf>
    <xf numFmtId="0" fontId="4" fillId="3" borderId="2" xfId="0" applyFont="1" applyFill="1" applyBorder="1" applyAlignment="1">
      <alignment vertical="center" wrapText="1"/>
    </xf>
    <xf numFmtId="49" fontId="4" fillId="3" borderId="2" xfId="0" applyNumberFormat="1" applyFont="1" applyFill="1" applyBorder="1" applyAlignment="1">
      <alignment horizontal="center" vertical="center" wrapText="1"/>
    </xf>
    <xf numFmtId="0" fontId="27" fillId="0" borderId="0" xfId="0" applyFont="1" applyBorder="1"/>
    <xf numFmtId="4" fontId="0" fillId="0" borderId="0" xfId="0" applyNumberFormat="1" applyFont="1" applyAlignment="1"/>
    <xf numFmtId="4" fontId="27" fillId="0" borderId="0" xfId="0" applyNumberFormat="1" applyFont="1"/>
    <xf numFmtId="0" fontId="0" fillId="0" borderId="0" xfId="0" applyFont="1" applyAlignment="1">
      <alignment horizontal="left" vertical="top"/>
    </xf>
    <xf numFmtId="0" fontId="48" fillId="0" borderId="3" xfId="0" applyFont="1" applyBorder="1" applyAlignment="1">
      <alignment horizontal="center" vertical="center"/>
    </xf>
    <xf numFmtId="0" fontId="16" fillId="22" borderId="9" xfId="0" applyFont="1" applyFill="1" applyBorder="1" applyAlignment="1">
      <alignment vertical="center" wrapText="1"/>
    </xf>
    <xf numFmtId="0" fontId="16" fillId="22" borderId="9" xfId="0" applyFont="1" applyFill="1" applyBorder="1" applyAlignment="1">
      <alignment horizontal="center" vertical="center"/>
    </xf>
    <xf numFmtId="0" fontId="16" fillId="22" borderId="9" xfId="0" applyFont="1" applyFill="1" applyBorder="1" applyAlignment="1">
      <alignment horizontal="center" vertical="center" wrapText="1"/>
    </xf>
    <xf numFmtId="0" fontId="0" fillId="0" borderId="12" xfId="0" applyFont="1" applyBorder="1" applyAlignment="1">
      <alignment vertical="center"/>
    </xf>
    <xf numFmtId="0" fontId="0" fillId="0" borderId="12" xfId="0" applyFont="1" applyBorder="1" applyAlignment="1">
      <alignment horizontal="center"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13" xfId="0" applyFont="1" applyBorder="1" applyAlignment="1">
      <alignment vertical="center" wrapText="1"/>
    </xf>
    <xf numFmtId="0" fontId="4" fillId="13" borderId="13" xfId="0" applyFont="1" applyFill="1" applyBorder="1" applyAlignment="1">
      <alignment vertical="center" wrapText="1"/>
    </xf>
    <xf numFmtId="0" fontId="4" fillId="13" borderId="13" xfId="0" applyFont="1" applyFill="1" applyBorder="1" applyAlignment="1">
      <alignment horizontal="center" vertical="center" wrapText="1"/>
    </xf>
    <xf numFmtId="0" fontId="16" fillId="13" borderId="13" xfId="0" applyFont="1" applyFill="1" applyBorder="1" applyAlignment="1">
      <alignment vertical="center" wrapText="1"/>
    </xf>
    <xf numFmtId="0" fontId="16" fillId="13" borderId="13" xfId="0" applyFont="1" applyFill="1" applyBorder="1" applyAlignment="1">
      <alignment horizontal="center" vertical="center" wrapText="1"/>
    </xf>
    <xf numFmtId="0" fontId="4" fillId="14" borderId="13" xfId="0" applyFont="1" applyFill="1" applyBorder="1" applyAlignment="1">
      <alignment vertical="center" wrapText="1"/>
    </xf>
    <xf numFmtId="0" fontId="4" fillId="14" borderId="13" xfId="0" applyFont="1" applyFill="1" applyBorder="1" applyAlignment="1">
      <alignment horizontal="center" vertical="center" wrapText="1"/>
    </xf>
    <xf numFmtId="0" fontId="0" fillId="14" borderId="9" xfId="0" applyFont="1" applyFill="1" applyBorder="1" applyAlignment="1">
      <alignment horizontal="center" vertical="center"/>
    </xf>
    <xf numFmtId="0" fontId="0" fillId="14" borderId="9" xfId="0" applyFont="1" applyFill="1" applyBorder="1" applyAlignment="1">
      <alignment horizontal="center" vertical="center" wrapText="1"/>
    </xf>
    <xf numFmtId="0" fontId="0" fillId="14" borderId="9" xfId="0" applyFont="1" applyFill="1" applyBorder="1" applyAlignment="1">
      <alignment horizontal="left" vertical="top" wrapText="1"/>
    </xf>
    <xf numFmtId="0" fontId="0" fillId="14" borderId="9" xfId="0" applyFont="1" applyFill="1" applyBorder="1" applyAlignment="1">
      <alignment vertical="center" wrapText="1"/>
    </xf>
    <xf numFmtId="49" fontId="0" fillId="14" borderId="9" xfId="0" applyNumberFormat="1" applyFont="1" applyFill="1" applyBorder="1" applyAlignment="1">
      <alignment horizontal="center" vertical="center" wrapText="1"/>
    </xf>
    <xf numFmtId="17" fontId="0" fillId="14" borderId="9" xfId="0" applyNumberFormat="1" applyFont="1" applyFill="1" applyBorder="1" applyAlignment="1">
      <alignment horizontal="center" vertical="center" wrapText="1"/>
    </xf>
    <xf numFmtId="4" fontId="0" fillId="14" borderId="9" xfId="0" applyNumberFormat="1" applyFont="1" applyFill="1" applyBorder="1" applyAlignment="1">
      <alignment horizontal="center" vertical="center"/>
    </xf>
    <xf numFmtId="0" fontId="0" fillId="15" borderId="9" xfId="0" applyFont="1" applyFill="1" applyBorder="1" applyAlignment="1">
      <alignment horizontal="center" vertical="center"/>
    </xf>
    <xf numFmtId="0" fontId="0" fillId="15" borderId="9" xfId="0" applyFont="1" applyFill="1" applyBorder="1" applyAlignment="1">
      <alignment horizontal="center" vertical="center" wrapText="1"/>
    </xf>
    <xf numFmtId="0" fontId="0" fillId="15" borderId="9" xfId="0" applyFont="1" applyFill="1" applyBorder="1" applyAlignment="1">
      <alignment horizontal="left" vertical="top" wrapText="1"/>
    </xf>
    <xf numFmtId="0" fontId="0" fillId="15" borderId="9" xfId="0" applyFont="1" applyFill="1" applyBorder="1" applyAlignment="1">
      <alignment vertical="center" wrapText="1"/>
    </xf>
    <xf numFmtId="49" fontId="0" fillId="15" borderId="9" xfId="0" applyNumberFormat="1" applyFont="1" applyFill="1" applyBorder="1" applyAlignment="1">
      <alignment horizontal="center" vertical="center" wrapText="1"/>
    </xf>
    <xf numFmtId="17" fontId="0" fillId="15" borderId="9" xfId="0" applyNumberFormat="1" applyFont="1" applyFill="1" applyBorder="1" applyAlignment="1">
      <alignment horizontal="center" vertical="center" wrapText="1"/>
    </xf>
    <xf numFmtId="4" fontId="16" fillId="15" borderId="9" xfId="0" applyNumberFormat="1" applyFont="1" applyFill="1" applyBorder="1" applyAlignment="1">
      <alignment horizontal="center" vertical="center"/>
    </xf>
    <xf numFmtId="0" fontId="16" fillId="15" borderId="9" xfId="0" applyFont="1" applyFill="1" applyBorder="1" applyAlignment="1">
      <alignment horizontal="center" vertical="center"/>
    </xf>
    <xf numFmtId="4" fontId="0" fillId="15" borderId="9" xfId="0" applyNumberFormat="1" applyFont="1" applyFill="1" applyBorder="1" applyAlignment="1">
      <alignment horizontal="center" vertical="center"/>
    </xf>
    <xf numFmtId="0" fontId="4" fillId="3" borderId="5"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vertical="center" wrapText="1"/>
    </xf>
    <xf numFmtId="0" fontId="0" fillId="8" borderId="1" xfId="0" applyFont="1" applyFill="1" applyBorder="1" applyAlignment="1">
      <alignment horizontal="center" vertical="center" wrapText="1"/>
    </xf>
    <xf numFmtId="0" fontId="4" fillId="8" borderId="1" xfId="0" applyFont="1" applyFill="1" applyBorder="1" applyAlignment="1">
      <alignment vertical="center" wrapText="1"/>
    </xf>
    <xf numFmtId="0" fontId="0" fillId="8" borderId="2" xfId="0" applyFont="1" applyFill="1" applyBorder="1" applyAlignment="1">
      <alignment horizontal="center" vertical="center" wrapText="1"/>
    </xf>
    <xf numFmtId="0" fontId="16" fillId="8" borderId="2" xfId="0" applyFont="1" applyFill="1" applyBorder="1" applyAlignment="1">
      <alignment vertical="center" wrapText="1"/>
    </xf>
    <xf numFmtId="0" fontId="0" fillId="8" borderId="2" xfId="0" applyFont="1" applyFill="1" applyBorder="1" applyAlignment="1">
      <alignment vertical="center" wrapText="1"/>
    </xf>
    <xf numFmtId="0" fontId="4" fillId="0" borderId="1" xfId="0"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164" fontId="16" fillId="8"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xf>
    <xf numFmtId="0" fontId="4" fillId="8" borderId="2" xfId="0" applyFont="1" applyFill="1" applyBorder="1" applyAlignment="1">
      <alignment vertical="center"/>
    </xf>
    <xf numFmtId="4" fontId="4" fillId="0" borderId="2" xfId="0" applyNumberFormat="1" applyFont="1" applyFill="1" applyBorder="1" applyAlignment="1">
      <alignment horizontal="center" vertical="center" wrapText="1"/>
    </xf>
    <xf numFmtId="0" fontId="0" fillId="3" borderId="0" xfId="0" applyFill="1" applyAlignment="1">
      <alignment vertical="center"/>
    </xf>
    <xf numFmtId="4" fontId="0" fillId="0" borderId="2" xfId="0" applyNumberFormat="1" applyBorder="1" applyAlignment="1">
      <alignment horizontal="center"/>
    </xf>
    <xf numFmtId="167" fontId="4" fillId="0" borderId="0" xfId="0" applyNumberFormat="1" applyFont="1" applyFill="1" applyAlignment="1">
      <alignment horizontal="center" vertical="center"/>
    </xf>
    <xf numFmtId="0" fontId="4" fillId="8" borderId="0" xfId="0" applyFont="1" applyFill="1"/>
    <xf numFmtId="0" fontId="4" fillId="0" borderId="0" xfId="0" applyFont="1" applyFill="1" applyAlignment="1">
      <alignment horizontal="center" vertical="center" wrapText="1"/>
    </xf>
    <xf numFmtId="0" fontId="4" fillId="0" borderId="2" xfId="0" applyFont="1" applyFill="1" applyBorder="1" applyAlignment="1">
      <alignment horizontal="left" wrapText="1"/>
    </xf>
    <xf numFmtId="0" fontId="4" fillId="0" borderId="0" xfId="0" applyFont="1" applyFill="1" applyBorder="1" applyAlignment="1">
      <alignment horizontal="center" vertical="center" wrapText="1"/>
    </xf>
    <xf numFmtId="0" fontId="0" fillId="0" borderId="0" xfId="0" applyBorder="1" applyAlignment="1">
      <alignment horizontal="left" wrapText="1"/>
    </xf>
    <xf numFmtId="0" fontId="0" fillId="4" borderId="2" xfId="0" applyFont="1" applyFill="1" applyBorder="1" applyAlignment="1">
      <alignment horizontal="center"/>
    </xf>
    <xf numFmtId="0" fontId="0" fillId="4" borderId="3" xfId="0" applyFont="1" applyFill="1" applyBorder="1" applyAlignment="1">
      <alignment horizontal="center" wrapText="1"/>
    </xf>
    <xf numFmtId="0" fontId="0" fillId="3" borderId="2" xfId="0" applyFill="1" applyBorder="1" applyAlignment="1">
      <alignment horizontal="center"/>
    </xf>
    <xf numFmtId="39" fontId="0" fillId="3" borderId="2" xfId="0" applyNumberFormat="1" applyFill="1" applyBorder="1" applyAlignment="1">
      <alignment horizontal="center" vertical="center"/>
    </xf>
    <xf numFmtId="0" fontId="0" fillId="0" borderId="0" xfId="0" applyBorder="1"/>
    <xf numFmtId="0" fontId="0" fillId="4" borderId="3" xfId="0" applyFill="1" applyBorder="1" applyAlignment="1">
      <alignment horizontal="center"/>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 xfId="0" applyFont="1" applyFill="1" applyBorder="1" applyAlignment="1">
      <alignment vertical="center" wrapText="1"/>
    </xf>
    <xf numFmtId="173" fontId="0" fillId="0" borderId="0" xfId="0" applyNumberFormat="1"/>
    <xf numFmtId="0" fontId="21" fillId="3" borderId="2" xfId="0" applyFont="1" applyFill="1" applyBorder="1" applyAlignment="1">
      <alignment horizontal="center" vertical="center" wrapText="1"/>
    </xf>
    <xf numFmtId="17" fontId="21" fillId="3" borderId="2" xfId="0" applyNumberFormat="1" applyFont="1" applyFill="1" applyBorder="1" applyAlignment="1">
      <alignment horizontal="center" vertical="center" wrapText="1"/>
    </xf>
    <xf numFmtId="4" fontId="21" fillId="3" borderId="2" xfId="0" applyNumberFormat="1" applyFont="1" applyFill="1" applyBorder="1" applyAlignment="1">
      <alignment horizontal="center" vertical="center" wrapText="1"/>
    </xf>
    <xf numFmtId="2" fontId="21" fillId="3" borderId="2" xfId="0" applyNumberFormat="1" applyFont="1" applyFill="1" applyBorder="1" applyAlignment="1">
      <alignment horizontal="center" vertical="center"/>
    </xf>
    <xf numFmtId="4" fontId="21" fillId="8" borderId="2" xfId="0" applyNumberFormat="1" applyFont="1" applyFill="1" applyBorder="1" applyAlignment="1">
      <alignment horizontal="center" vertical="center" wrapText="1"/>
    </xf>
    <xf numFmtId="0" fontId="21" fillId="3" borderId="2" xfId="0" applyFont="1" applyFill="1" applyBorder="1" applyAlignment="1">
      <alignment vertical="center"/>
    </xf>
    <xf numFmtId="0" fontId="21" fillId="3" borderId="2" xfId="0" applyFont="1" applyFill="1" applyBorder="1"/>
    <xf numFmtId="0" fontId="21" fillId="8" borderId="2" xfId="0" applyFont="1" applyFill="1" applyBorder="1" applyAlignment="1">
      <alignment vertical="center"/>
    </xf>
    <xf numFmtId="0" fontId="21" fillId="8" borderId="2" xfId="0" applyFont="1" applyFill="1" applyBorder="1"/>
    <xf numFmtId="0" fontId="21" fillId="3" borderId="2" xfId="0" applyFont="1" applyFill="1" applyBorder="1" applyAlignment="1">
      <alignment horizontal="center" vertical="top" wrapText="1"/>
    </xf>
    <xf numFmtId="2" fontId="21" fillId="3" borderId="2" xfId="0" applyNumberFormat="1" applyFont="1" applyFill="1" applyBorder="1" applyAlignment="1">
      <alignment horizontal="center" vertical="center" wrapText="1"/>
    </xf>
    <xf numFmtId="0" fontId="21" fillId="8" borderId="2" xfId="0" applyFont="1" applyFill="1" applyBorder="1" applyAlignment="1">
      <alignment horizontal="center" vertical="top" wrapText="1"/>
    </xf>
    <xf numFmtId="0" fontId="0" fillId="0" borderId="2" xfId="0" applyFill="1" applyBorder="1" applyAlignment="1">
      <alignment horizontal="center" vertical="center"/>
    </xf>
    <xf numFmtId="4" fontId="0" fillId="0" borderId="2" xfId="0" applyNumberFormat="1" applyFill="1" applyBorder="1" applyAlignment="1">
      <alignment horizontal="center" vertical="center"/>
    </xf>
    <xf numFmtId="4" fontId="16" fillId="0" borderId="0" xfId="0" applyNumberFormat="1" applyFont="1"/>
    <xf numFmtId="4" fontId="4" fillId="0" borderId="1" xfId="0"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0" fillId="8" borderId="2" xfId="0" applyFont="1" applyFill="1" applyBorder="1" applyAlignment="1">
      <alignment horizontal="center" vertical="center"/>
    </xf>
    <xf numFmtId="2" fontId="16" fillId="0" borderId="19" xfId="0" applyNumberFormat="1" applyFont="1" applyBorder="1" applyAlignment="1">
      <alignment horizontal="left" vertical="top"/>
    </xf>
    <xf numFmtId="0" fontId="0" fillId="4" borderId="2" xfId="0" applyFill="1" applyBorder="1" applyAlignment="1">
      <alignment horizontal="center"/>
    </xf>
    <xf numFmtId="0" fontId="4" fillId="0" borderId="12"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170" fontId="4" fillId="0" borderId="13" xfId="0" applyNumberFormat="1" applyFont="1" applyFill="1" applyBorder="1" applyAlignment="1">
      <alignment horizontal="center" vertical="center" wrapText="1"/>
    </xf>
    <xf numFmtId="168" fontId="4" fillId="0" borderId="13" xfId="0" applyNumberFormat="1" applyFont="1" applyFill="1" applyBorder="1" applyAlignment="1">
      <alignment horizontal="center" vertical="center"/>
    </xf>
    <xf numFmtId="168" fontId="27" fillId="0" borderId="13" xfId="0" applyNumberFormat="1" applyFont="1" applyFill="1" applyBorder="1" applyAlignment="1">
      <alignment horizontal="center" vertical="center" wrapText="1"/>
    </xf>
    <xf numFmtId="172" fontId="27" fillId="0" borderId="13" xfId="0" applyNumberFormat="1" applyFont="1" applyFill="1" applyBorder="1" applyAlignment="1">
      <alignment horizontal="center" vertical="center"/>
    </xf>
    <xf numFmtId="172" fontId="4" fillId="0" borderId="13" xfId="0" applyNumberFormat="1" applyFont="1" applyFill="1" applyBorder="1" applyAlignment="1">
      <alignment horizontal="center" vertical="center"/>
    </xf>
    <xf numFmtId="0" fontId="4"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16" fillId="8" borderId="13" xfId="0" applyFont="1" applyFill="1" applyBorder="1" applyAlignment="1">
      <alignment horizontal="center" vertical="center" wrapText="1"/>
    </xf>
    <xf numFmtId="0" fontId="27" fillId="0" borderId="13" xfId="0" applyFont="1" applyFill="1" applyBorder="1" applyAlignment="1">
      <alignment horizontal="center" vertical="center" wrapText="1"/>
    </xf>
    <xf numFmtId="168" fontId="4" fillId="0" borderId="13"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6" fillId="8" borderId="9" xfId="0" applyFont="1" applyFill="1" applyBorder="1" applyAlignment="1">
      <alignment horizontal="center" vertical="center" wrapText="1"/>
    </xf>
    <xf numFmtId="168" fontId="4" fillId="0" borderId="9" xfId="0" applyNumberFormat="1" applyFont="1" applyFill="1" applyBorder="1" applyAlignment="1">
      <alignment horizontal="center" vertical="center" wrapText="1"/>
    </xf>
    <xf numFmtId="0" fontId="4" fillId="0" borderId="13" xfId="0" applyFont="1" applyFill="1" applyBorder="1" applyAlignment="1">
      <alignment vertical="center" wrapText="1"/>
    </xf>
    <xf numFmtId="0" fontId="4" fillId="0" borderId="9" xfId="0" applyFont="1" applyFill="1" applyBorder="1" applyAlignment="1">
      <alignment horizontal="center" vertical="center"/>
    </xf>
    <xf numFmtId="168" fontId="4" fillId="0" borderId="9" xfId="0" applyNumberFormat="1" applyFont="1" applyFill="1" applyBorder="1" applyAlignment="1">
      <alignment horizontal="center" vertical="center"/>
    </xf>
    <xf numFmtId="0" fontId="4" fillId="0" borderId="12" xfId="0" applyFont="1" applyFill="1" applyBorder="1" applyAlignment="1">
      <alignment horizontal="center" vertical="center"/>
    </xf>
    <xf numFmtId="168" fontId="4" fillId="0" borderId="12" xfId="0" applyNumberFormat="1" applyFont="1" applyFill="1" applyBorder="1" applyAlignment="1">
      <alignment horizontal="center" vertical="center"/>
    </xf>
    <xf numFmtId="168" fontId="4" fillId="8"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68" fontId="4" fillId="0" borderId="0" xfId="0" applyNumberFormat="1" applyFont="1" applyFill="1" applyBorder="1" applyAlignment="1">
      <alignment horizontal="center" vertical="center"/>
    </xf>
    <xf numFmtId="0" fontId="0" fillId="3" borderId="2" xfId="0" applyNumberFormat="1" applyFill="1" applyBorder="1" applyAlignment="1">
      <alignment horizontal="center"/>
    </xf>
    <xf numFmtId="4" fontId="0" fillId="3" borderId="2" xfId="0" applyNumberFormat="1" applyFill="1" applyBorder="1" applyAlignment="1">
      <alignment horizontal="center"/>
    </xf>
    <xf numFmtId="168" fontId="0" fillId="4" borderId="2" xfId="0" applyNumberFormat="1" applyFill="1" applyBorder="1" applyAlignment="1">
      <alignment horizontal="center"/>
    </xf>
    <xf numFmtId="168" fontId="0" fillId="0" borderId="2" xfId="0" applyNumberFormat="1" applyBorder="1" applyAlignment="1">
      <alignment horizontal="center"/>
    </xf>
    <xf numFmtId="4" fontId="4" fillId="0" borderId="13" xfId="0" applyNumberFormat="1" applyFont="1" applyFill="1" applyBorder="1" applyAlignment="1">
      <alignment horizontal="center" vertical="center" wrapText="1"/>
    </xf>
    <xf numFmtId="168" fontId="4" fillId="8" borderId="13" xfId="0" applyNumberFormat="1" applyFont="1" applyFill="1" applyBorder="1" applyAlignment="1">
      <alignment horizontal="center" vertical="center" wrapText="1"/>
    </xf>
    <xf numFmtId="4" fontId="16" fillId="8" borderId="13" xfId="0" applyNumberFormat="1" applyFont="1" applyFill="1" applyBorder="1" applyAlignment="1">
      <alignment horizontal="center" vertical="center" wrapText="1"/>
    </xf>
    <xf numFmtId="168" fontId="4" fillId="10" borderId="2" xfId="0" applyNumberFormat="1" applyFont="1" applyFill="1" applyBorder="1" applyAlignment="1">
      <alignment horizontal="center" vertical="center"/>
    </xf>
    <xf numFmtId="0" fontId="37" fillId="0" borderId="0" xfId="0" applyFont="1" applyAlignment="1">
      <alignment horizontal="left"/>
    </xf>
    <xf numFmtId="0" fontId="49" fillId="0" borderId="0" xfId="0" applyFont="1"/>
    <xf numFmtId="0" fontId="50" fillId="2" borderId="5" xfId="0" applyFont="1" applyFill="1" applyBorder="1" applyAlignment="1">
      <alignment horizontal="center" vertical="center" wrapText="1"/>
    </xf>
    <xf numFmtId="0" fontId="50" fillId="2" borderId="2" xfId="0" applyFont="1" applyFill="1" applyBorder="1" applyAlignment="1">
      <alignment horizontal="center" vertical="center" wrapText="1"/>
    </xf>
    <xf numFmtId="1" fontId="50" fillId="2" borderId="2" xfId="0" applyNumberFormat="1" applyFont="1" applyFill="1" applyBorder="1" applyAlignment="1">
      <alignment horizontal="center" vertical="center" wrapText="1"/>
    </xf>
    <xf numFmtId="0" fontId="50" fillId="2" borderId="5" xfId="0" applyFont="1" applyFill="1" applyBorder="1" applyAlignment="1">
      <alignment horizontal="center" vertical="center"/>
    </xf>
    <xf numFmtId="4" fontId="50" fillId="2"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4" fillId="0" borderId="2" xfId="0" applyFont="1" applyFill="1" applyBorder="1"/>
    <xf numFmtId="0" fontId="4" fillId="8" borderId="2" xfId="0" applyFont="1" applyFill="1" applyBorder="1"/>
    <xf numFmtId="0" fontId="4" fillId="8" borderId="2" xfId="0" applyFont="1" applyFill="1" applyBorder="1" applyAlignment="1">
      <alignment vertical="center" wrapText="1"/>
    </xf>
    <xf numFmtId="0" fontId="4" fillId="0" borderId="2" xfId="0" applyFont="1" applyFill="1" applyBorder="1" applyAlignment="1">
      <alignment horizontal="center" vertical="top" wrapText="1"/>
    </xf>
    <xf numFmtId="0" fontId="0" fillId="8" borderId="1" xfId="0" applyFont="1" applyFill="1" applyBorder="1" applyAlignment="1">
      <alignment horizontal="center" vertical="center"/>
    </xf>
    <xf numFmtId="0" fontId="16" fillId="8" borderId="0" xfId="0" applyFont="1" applyFill="1" applyAlignment="1">
      <alignment horizontal="left" vertical="center" wrapText="1"/>
    </xf>
    <xf numFmtId="0" fontId="0" fillId="8" borderId="1" xfId="0" applyFont="1" applyFill="1" applyBorder="1" applyAlignment="1">
      <alignment horizontal="center" vertical="top" wrapText="1"/>
    </xf>
    <xf numFmtId="4" fontId="0" fillId="8" borderId="1" xfId="0" applyNumberFormat="1" applyFont="1" applyFill="1" applyBorder="1" applyAlignment="1">
      <alignment horizontal="center" vertical="center"/>
    </xf>
    <xf numFmtId="0" fontId="2" fillId="8" borderId="0" xfId="0" applyFont="1" applyFill="1" applyAlignment="1">
      <alignment horizontal="center" vertical="center" wrapText="1"/>
    </xf>
    <xf numFmtId="4" fontId="0" fillId="8" borderId="2" xfId="0" applyNumberFormat="1" applyFont="1" applyFill="1" applyBorder="1" applyAlignment="1">
      <alignment horizontal="center" vertical="center"/>
    </xf>
    <xf numFmtId="0" fontId="4" fillId="0" borderId="2" xfId="0" applyFont="1" applyFill="1" applyBorder="1" applyAlignment="1">
      <alignment horizontal="center" vertical="top"/>
    </xf>
    <xf numFmtId="4" fontId="4" fillId="0" borderId="2" xfId="0" applyNumberFormat="1" applyFont="1" applyFill="1" applyBorder="1" applyAlignment="1">
      <alignment horizontal="center" vertical="top"/>
    </xf>
    <xf numFmtId="4" fontId="4" fillId="0" borderId="2" xfId="0" applyNumberFormat="1" applyFont="1" applyFill="1" applyBorder="1" applyAlignment="1">
      <alignment vertical="center"/>
    </xf>
    <xf numFmtId="4" fontId="4" fillId="8" borderId="2" xfId="0" applyNumberFormat="1" applyFont="1" applyFill="1" applyBorder="1" applyAlignment="1">
      <alignment vertical="center"/>
    </xf>
    <xf numFmtId="0" fontId="2" fillId="8" borderId="0" xfId="0" applyFont="1" applyFill="1" applyAlignment="1">
      <alignment vertical="center" wrapText="1"/>
    </xf>
    <xf numFmtId="0" fontId="16" fillId="8" borderId="1" xfId="0" applyFont="1" applyFill="1" applyBorder="1" applyAlignment="1">
      <alignment horizontal="left" vertical="top" wrapText="1"/>
    </xf>
    <xf numFmtId="4" fontId="4" fillId="0" borderId="2" xfId="0" applyNumberFormat="1" applyFont="1" applyFill="1" applyBorder="1"/>
    <xf numFmtId="0" fontId="18" fillId="0" borderId="1" xfId="0" applyFont="1" applyFill="1" applyBorder="1" applyAlignment="1">
      <alignment horizontal="center" vertical="center" wrapText="1"/>
    </xf>
    <xf numFmtId="0" fontId="4" fillId="0" borderId="1" xfId="0" applyFont="1" applyFill="1" applyBorder="1"/>
    <xf numFmtId="0" fontId="17" fillId="9" borderId="2" xfId="0" applyFont="1" applyFill="1" applyBorder="1" applyAlignment="1">
      <alignment horizontal="center" vertical="center" wrapText="1"/>
    </xf>
    <xf numFmtId="0" fontId="16" fillId="9" borderId="2" xfId="0" applyFont="1" applyFill="1" applyBorder="1" applyAlignment="1">
      <alignment horizontal="left" vertical="top" wrapText="1"/>
    </xf>
    <xf numFmtId="0" fontId="16" fillId="8" borderId="2" xfId="0" applyFont="1" applyFill="1" applyBorder="1" applyAlignment="1">
      <alignment horizontal="left" vertical="center" wrapText="1"/>
    </xf>
    <xf numFmtId="0" fontId="0" fillId="10" borderId="0" xfId="0" applyFont="1" applyFill="1" applyAlignment="1">
      <alignment vertical="center" wrapText="1"/>
    </xf>
    <xf numFmtId="0" fontId="4" fillId="10" borderId="2" xfId="0" applyFont="1" applyFill="1" applyBorder="1" applyAlignment="1">
      <alignment vertical="center"/>
    </xf>
    <xf numFmtId="0" fontId="4" fillId="10" borderId="2" xfId="0" applyFont="1" applyFill="1" applyBorder="1"/>
    <xf numFmtId="0" fontId="25" fillId="4"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8" borderId="2" xfId="3"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xf>
    <xf numFmtId="2"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2" fillId="8" borderId="2" xfId="0" applyFont="1" applyFill="1" applyBorder="1" applyAlignment="1">
      <alignment horizontal="center" vertical="center" wrapText="1"/>
    </xf>
    <xf numFmtId="2" fontId="5" fillId="8" borderId="2" xfId="0" applyNumberFormat="1" applyFont="1" applyFill="1" applyBorder="1" applyAlignment="1">
      <alignment horizontal="center" vertical="center"/>
    </xf>
    <xf numFmtId="0" fontId="5" fillId="8" borderId="2" xfId="0" applyFont="1" applyFill="1" applyBorder="1" applyAlignment="1">
      <alignment horizontal="center" vertical="center" wrapText="1"/>
    </xf>
    <xf numFmtId="4" fontId="5" fillId="8" borderId="2"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0" fillId="4" borderId="2" xfId="0" applyFill="1" applyBorder="1" applyAlignment="1">
      <alignment horizontal="right"/>
    </xf>
    <xf numFmtId="0" fontId="0" fillId="0" borderId="32" xfId="0" applyBorder="1"/>
    <xf numFmtId="0" fontId="0" fillId="0" borderId="31" xfId="0" applyBorder="1" applyAlignment="1">
      <alignment horizontal="center" vertical="center"/>
    </xf>
    <xf numFmtId="4" fontId="0" fillId="3" borderId="31" xfId="0" applyNumberFormat="1" applyFill="1" applyBorder="1" applyAlignment="1">
      <alignment horizontal="center" vertical="center"/>
    </xf>
    <xf numFmtId="0" fontId="14" fillId="0" borderId="0" xfId="0" applyFont="1" applyAlignment="1">
      <alignment horizontal="center" vertical="center"/>
    </xf>
    <xf numFmtId="0" fontId="4" fillId="3" borderId="22" xfId="0" applyFont="1" applyFill="1" applyBorder="1" applyAlignment="1">
      <alignment horizontal="center" vertical="center" wrapText="1"/>
    </xf>
    <xf numFmtId="0" fontId="18"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8"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xf>
    <xf numFmtId="2" fontId="4" fillId="3"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4" fontId="5" fillId="1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38" fillId="0" borderId="2" xfId="0" applyFont="1" applyFill="1" applyBorder="1" applyAlignment="1">
      <alignment horizontal="center" vertical="center" wrapText="1"/>
    </xf>
    <xf numFmtId="16" fontId="4" fillId="0" borderId="2" xfId="0" applyNumberFormat="1" applyFont="1" applyFill="1" applyBorder="1" applyAlignment="1">
      <alignment horizontal="center" vertical="center" wrapText="1"/>
    </xf>
    <xf numFmtId="16" fontId="16" fillId="8" borderId="2" xfId="0" applyNumberFormat="1" applyFont="1" applyFill="1" applyBorder="1" applyAlignment="1">
      <alignment horizontal="center" vertical="center" wrapText="1"/>
    </xf>
    <xf numFmtId="174" fontId="19" fillId="23" borderId="2" xfId="0" applyNumberFormat="1" applyFont="1" applyFill="1" applyBorder="1" applyAlignment="1">
      <alignment horizontal="center" vertical="center" wrapText="1"/>
    </xf>
    <xf numFmtId="49" fontId="19" fillId="23" borderId="2" xfId="0" applyNumberFormat="1" applyFont="1" applyFill="1" applyBorder="1" applyAlignment="1">
      <alignment horizontal="center" vertical="center" wrapText="1"/>
    </xf>
    <xf numFmtId="0" fontId="53" fillId="23" borderId="5" xfId="0" applyFont="1" applyFill="1" applyBorder="1" applyAlignment="1">
      <alignment horizontal="center" vertical="center" wrapText="1"/>
    </xf>
    <xf numFmtId="3" fontId="16" fillId="8" borderId="1" xfId="0" applyNumberFormat="1" applyFont="1" applyFill="1" applyBorder="1" applyAlignment="1">
      <alignment horizontal="center" vertical="center"/>
    </xf>
    <xf numFmtId="0" fontId="43" fillId="8" borderId="2" xfId="0" applyFont="1" applyFill="1" applyBorder="1" applyAlignment="1">
      <alignment horizontal="center" vertical="center" wrapText="1"/>
    </xf>
    <xf numFmtId="0" fontId="43" fillId="8" borderId="2" xfId="0" applyFont="1" applyFill="1" applyBorder="1" applyAlignment="1">
      <alignment horizontal="center" vertical="center"/>
    </xf>
    <xf numFmtId="0" fontId="4" fillId="0" borderId="4" xfId="0" applyFont="1" applyFill="1" applyBorder="1" applyAlignment="1">
      <alignment horizontal="center" vertical="center" wrapText="1"/>
    </xf>
    <xf numFmtId="4" fontId="0" fillId="0" borderId="0" xfId="0" applyNumberFormat="1" applyFill="1"/>
    <xf numFmtId="0" fontId="18" fillId="8" borderId="1" xfId="0" applyFont="1" applyFill="1" applyBorder="1" applyAlignment="1">
      <alignment horizontal="center" vertical="center" wrapText="1"/>
    </xf>
    <xf numFmtId="4" fontId="32" fillId="8" borderId="1"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xf>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17" fontId="22" fillId="0" borderId="2" xfId="0" applyNumberFormat="1"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2" fontId="22" fillId="0" borderId="2" xfId="0" applyNumberFormat="1" applyFont="1" applyFill="1" applyBorder="1" applyAlignment="1">
      <alignment horizontal="center" vertical="center"/>
    </xf>
    <xf numFmtId="17" fontId="22" fillId="8" borderId="2" xfId="0" applyNumberFormat="1" applyFont="1" applyFill="1" applyBorder="1" applyAlignment="1">
      <alignment horizontal="center" vertical="center" wrapText="1"/>
    </xf>
    <xf numFmtId="4" fontId="22" fillId="8" borderId="2" xfId="0" applyNumberFormat="1" applyFont="1" applyFill="1" applyBorder="1" applyAlignment="1">
      <alignment horizontal="center" vertical="center" wrapText="1"/>
    </xf>
    <xf numFmtId="2" fontId="22" fillId="8" borderId="2" xfId="0" applyNumberFormat="1" applyFont="1" applyFill="1" applyBorder="1" applyAlignment="1">
      <alignment horizontal="center" vertical="center"/>
    </xf>
    <xf numFmtId="0" fontId="22" fillId="0" borderId="2" xfId="0" applyFont="1" applyFill="1" applyBorder="1"/>
    <xf numFmtId="0" fontId="22" fillId="8" borderId="2" xfId="0" applyFont="1" applyFill="1" applyBorder="1"/>
    <xf numFmtId="0" fontId="0" fillId="0" borderId="0" xfId="0" applyBorder="1" applyAlignment="1">
      <alignment wrapText="1"/>
    </xf>
    <xf numFmtId="0" fontId="22" fillId="0" borderId="5"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5" xfId="0" applyFont="1" applyFill="1" applyBorder="1"/>
    <xf numFmtId="4" fontId="22" fillId="0" borderId="5" xfId="0" applyNumberFormat="1" applyFont="1" applyFill="1" applyBorder="1" applyAlignment="1">
      <alignment horizontal="center" vertical="center"/>
    </xf>
    <xf numFmtId="4" fontId="22" fillId="8" borderId="2"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xf numFmtId="4" fontId="22" fillId="0" borderId="1" xfId="0" applyNumberFormat="1" applyFont="1" applyFill="1" applyBorder="1" applyAlignment="1">
      <alignment horizontal="center" vertical="center"/>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2" fillId="8" borderId="1" xfId="0" applyFont="1" applyFill="1" applyBorder="1"/>
    <xf numFmtId="4" fontId="22" fillId="8" borderId="1" xfId="0" applyNumberFormat="1" applyFont="1" applyFill="1" applyBorder="1" applyAlignment="1">
      <alignment horizontal="center" vertical="center"/>
    </xf>
    <xf numFmtId="4" fontId="32" fillId="9"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vertical="center"/>
    </xf>
    <xf numFmtId="167" fontId="0" fillId="8" borderId="0" xfId="0" applyNumberFormat="1" applyFill="1" applyAlignment="1">
      <alignment horizontal="center" vertical="center"/>
    </xf>
    <xf numFmtId="0" fontId="0" fillId="8" borderId="0" xfId="0" applyFill="1"/>
    <xf numFmtId="0" fontId="28" fillId="8" borderId="1" xfId="0" applyFont="1" applyFill="1" applyBorder="1" applyAlignment="1">
      <alignment horizontal="center" vertical="center"/>
    </xf>
    <xf numFmtId="165" fontId="16" fillId="9" borderId="2" xfId="2" applyFont="1" applyFill="1" applyBorder="1" applyAlignment="1">
      <alignment horizontal="center" vertical="center" wrapText="1"/>
    </xf>
    <xf numFmtId="17" fontId="11" fillId="0" borderId="2" xfId="0" applyNumberFormat="1" applyFont="1" applyFill="1" applyBorder="1" applyAlignment="1">
      <alignment horizontal="center" vertical="center" wrapText="1"/>
    </xf>
    <xf numFmtId="2" fontId="11" fillId="0" borderId="2"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xf>
    <xf numFmtId="3" fontId="11" fillId="8" borderId="2" xfId="0" applyNumberFormat="1" applyFont="1" applyFill="1" applyBorder="1" applyAlignment="1">
      <alignment horizontal="center" vertical="center"/>
    </xf>
    <xf numFmtId="0" fontId="11" fillId="8" borderId="5" xfId="0" applyFont="1" applyFill="1" applyBorder="1" applyAlignment="1">
      <alignment horizontal="center" vertical="center"/>
    </xf>
    <xf numFmtId="0" fontId="11" fillId="0" borderId="2" xfId="0" applyFont="1" applyFill="1" applyBorder="1"/>
    <xf numFmtId="0" fontId="11" fillId="8" borderId="2" xfId="0" applyFont="1" applyFill="1" applyBorder="1"/>
    <xf numFmtId="0" fontId="11" fillId="0" borderId="2" xfId="0" applyFont="1" applyFill="1" applyBorder="1" applyAlignment="1">
      <alignment wrapText="1"/>
    </xf>
    <xf numFmtId="0" fontId="25" fillId="10" borderId="2" xfId="0" applyFont="1" applyFill="1" applyBorder="1" applyAlignment="1">
      <alignment horizontal="center" vertical="center" wrapText="1"/>
    </xf>
    <xf numFmtId="0" fontId="28" fillId="10" borderId="2" xfId="0" applyFont="1" applyFill="1" applyBorder="1" applyAlignment="1">
      <alignment horizontal="left" wrapText="1"/>
    </xf>
    <xf numFmtId="4" fontId="25" fillId="10" borderId="2" xfId="0" applyNumberFormat="1" applyFont="1" applyFill="1" applyBorder="1" applyAlignment="1">
      <alignment horizontal="center" vertical="center" wrapText="1"/>
    </xf>
    <xf numFmtId="1" fontId="25" fillId="10" borderId="2"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wrapText="1"/>
    </xf>
    <xf numFmtId="0" fontId="11" fillId="8" borderId="2" xfId="0" applyFont="1" applyFill="1" applyBorder="1" applyAlignment="1">
      <alignment wrapText="1"/>
    </xf>
    <xf numFmtId="0" fontId="11" fillId="8" borderId="4" xfId="0" applyFont="1" applyFill="1" applyBorder="1" applyAlignment="1">
      <alignment wrapText="1"/>
    </xf>
    <xf numFmtId="0" fontId="14" fillId="9" borderId="2" xfId="0" applyFont="1" applyFill="1" applyBorder="1" applyAlignment="1">
      <alignment horizontal="center" vertical="center" wrapText="1"/>
    </xf>
    <xf numFmtId="17" fontId="11" fillId="8" borderId="2"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1" xfId="0" applyFont="1" applyFill="1" applyBorder="1" applyAlignment="1">
      <alignment horizontal="center" vertical="center"/>
    </xf>
    <xf numFmtId="17"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11" fillId="16" borderId="2" xfId="0" applyFont="1" applyFill="1" applyBorder="1" applyAlignment="1">
      <alignment horizontal="center" vertical="center" wrapText="1"/>
    </xf>
    <xf numFmtId="0" fontId="11" fillId="16" borderId="2" xfId="0" applyFont="1" applyFill="1" applyBorder="1" applyAlignment="1">
      <alignment horizontal="left" vertical="center" wrapText="1"/>
    </xf>
    <xf numFmtId="0" fontId="11" fillId="16" borderId="2" xfId="0" applyFont="1" applyFill="1" applyBorder="1" applyAlignment="1">
      <alignment wrapText="1"/>
    </xf>
    <xf numFmtId="4" fontId="11" fillId="16" borderId="2" xfId="0" applyNumberFormat="1" applyFont="1" applyFill="1" applyBorder="1" applyAlignment="1">
      <alignment horizontal="center" vertical="center" wrapText="1"/>
    </xf>
    <xf numFmtId="0" fontId="11" fillId="16" borderId="4" xfId="0" applyFont="1" applyFill="1" applyBorder="1" applyAlignment="1">
      <alignment wrapText="1"/>
    </xf>
    <xf numFmtId="0" fontId="14" fillId="9" borderId="2" xfId="0" applyFont="1" applyFill="1" applyBorder="1" applyAlignment="1">
      <alignment horizontal="left" vertical="center" wrapText="1"/>
    </xf>
    <xf numFmtId="0" fontId="14" fillId="9" borderId="2" xfId="0" applyFont="1" applyFill="1" applyBorder="1" applyAlignment="1">
      <alignment horizontal="center" vertical="center"/>
    </xf>
    <xf numFmtId="17" fontId="14" fillId="9" borderId="2" xfId="0" applyNumberFormat="1" applyFont="1" applyFill="1" applyBorder="1" applyAlignment="1">
      <alignment horizontal="center" vertical="center" wrapText="1"/>
    </xf>
    <xf numFmtId="4" fontId="14" fillId="9" borderId="2" xfId="0" applyNumberFormat="1" applyFont="1" applyFill="1" applyBorder="1" applyAlignment="1">
      <alignment horizontal="center" vertical="center" wrapText="1"/>
    </xf>
    <xf numFmtId="2" fontId="14" fillId="9" borderId="2" xfId="0" applyNumberFormat="1" applyFont="1" applyFill="1" applyBorder="1" applyAlignment="1">
      <alignment horizontal="center" vertical="center"/>
    </xf>
    <xf numFmtId="0" fontId="16" fillId="9" borderId="2" xfId="0" applyFont="1" applyFill="1" applyBorder="1" applyAlignment="1">
      <alignment horizontal="center" vertical="center" wrapText="1"/>
    </xf>
    <xf numFmtId="0" fontId="4" fillId="9" borderId="5" xfId="0" applyFont="1" applyFill="1" applyBorder="1" applyAlignment="1">
      <alignment horizontal="center" vertical="center"/>
    </xf>
    <xf numFmtId="0" fontId="0" fillId="0" borderId="0" xfId="0"/>
    <xf numFmtId="0" fontId="45" fillId="10" borderId="5" xfId="0" applyFont="1" applyFill="1" applyBorder="1" applyAlignment="1">
      <alignment horizontal="center" vertical="center" wrapText="1"/>
    </xf>
    <xf numFmtId="0" fontId="45" fillId="10" borderId="2" xfId="0" applyFont="1" applyFill="1" applyBorder="1" applyAlignment="1">
      <alignment horizontal="center" vertical="center" wrapText="1"/>
    </xf>
    <xf numFmtId="0" fontId="23" fillId="10" borderId="2" xfId="0" applyFont="1" applyFill="1" applyBorder="1" applyAlignment="1">
      <alignment horizontal="center" vertical="center" wrapText="1"/>
    </xf>
    <xf numFmtId="4" fontId="4" fillId="10"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xf>
    <xf numFmtId="0" fontId="0" fillId="0" borderId="0" xfId="0"/>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4" fontId="21" fillId="0" borderId="0" xfId="0" applyNumberFormat="1" applyFont="1" applyAlignment="1">
      <alignment vertical="center"/>
    </xf>
    <xf numFmtId="4" fontId="21" fillId="0" borderId="0" xfId="0" applyNumberFormat="1" applyFont="1" applyAlignment="1">
      <alignment horizontal="center" vertical="center"/>
    </xf>
    <xf numFmtId="0" fontId="39" fillId="0" borderId="0" xfId="0" applyFont="1" applyAlignment="1">
      <alignment vertical="center"/>
    </xf>
    <xf numFmtId="4" fontId="22" fillId="0" borderId="0" xfId="0" applyNumberFormat="1" applyFont="1" applyAlignment="1">
      <alignment vertical="center"/>
    </xf>
    <xf numFmtId="4" fontId="22" fillId="0" borderId="0" xfId="0" applyNumberFormat="1" applyFont="1" applyAlignment="1">
      <alignment horizontal="center" vertical="center"/>
    </xf>
    <xf numFmtId="0" fontId="56"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1" fontId="56" fillId="2" borderId="2" xfId="0" applyNumberFormat="1" applyFont="1" applyFill="1" applyBorder="1" applyAlignment="1">
      <alignment horizontal="center" vertical="center" wrapText="1"/>
    </xf>
    <xf numFmtId="0" fontId="56" fillId="2" borderId="2" xfId="0" applyFont="1" applyFill="1" applyBorder="1" applyAlignment="1">
      <alignment horizontal="center" vertical="center"/>
    </xf>
    <xf numFmtId="4" fontId="56" fillId="2" borderId="2"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7" applyFont="1" applyBorder="1" applyAlignment="1">
      <alignment horizontal="center" vertical="center" wrapText="1"/>
    </xf>
    <xf numFmtId="4" fontId="22" fillId="0" borderId="2" xfId="0" applyNumberFormat="1" applyFont="1" applyBorder="1" applyAlignment="1">
      <alignment horizontal="center" vertical="center"/>
    </xf>
    <xf numFmtId="0" fontId="22" fillId="0" borderId="2" xfId="0" applyFont="1" applyBorder="1" applyAlignment="1">
      <alignment horizontal="center" vertical="center"/>
    </xf>
    <xf numFmtId="4" fontId="22" fillId="0" borderId="2" xfId="0" applyNumberFormat="1" applyFont="1" applyBorder="1" applyAlignment="1">
      <alignment horizontal="right" vertical="center"/>
    </xf>
    <xf numFmtId="0" fontId="22" fillId="0" borderId="2" xfId="0" applyFont="1" applyBorder="1" applyAlignment="1">
      <alignment vertical="center" wrapText="1"/>
    </xf>
    <xf numFmtId="4" fontId="22" fillId="0" borderId="2" xfId="0" applyNumberFormat="1" applyFont="1" applyBorder="1" applyAlignment="1">
      <alignment vertical="center"/>
    </xf>
    <xf numFmtId="0" fontId="21" fillId="0" borderId="0" xfId="0" applyFont="1" applyAlignment="1">
      <alignment vertical="center" wrapText="1"/>
    </xf>
    <xf numFmtId="0" fontId="21" fillId="0" borderId="0" xfId="0" applyFont="1" applyAlignment="1">
      <alignment horizontal="center" vertical="center" wrapText="1"/>
    </xf>
    <xf numFmtId="4" fontId="21" fillId="0" borderId="5" xfId="0" applyNumberFormat="1" applyFont="1" applyBorder="1" applyAlignment="1">
      <alignment vertical="center"/>
    </xf>
    <xf numFmtId="4" fontId="21" fillId="0" borderId="19" xfId="0" applyNumberFormat="1" applyFont="1" applyBorder="1" applyAlignment="1">
      <alignment vertical="center"/>
    </xf>
    <xf numFmtId="4" fontId="21" fillId="0" borderId="20" xfId="0" applyNumberFormat="1" applyFont="1" applyBorder="1" applyAlignment="1">
      <alignment vertical="center"/>
    </xf>
    <xf numFmtId="0" fontId="21" fillId="0" borderId="0" xfId="0" applyFont="1" applyAlignment="1">
      <alignment horizontal="left" vertical="center" wrapText="1"/>
    </xf>
    <xf numFmtId="0" fontId="21" fillId="4" borderId="2" xfId="0" applyFont="1" applyFill="1" applyBorder="1" applyAlignment="1">
      <alignment horizontal="center"/>
    </xf>
    <xf numFmtId="3" fontId="22" fillId="0" borderId="2" xfId="0" applyNumberFormat="1" applyFont="1" applyBorder="1" applyAlignment="1">
      <alignment horizontal="center" vertical="center"/>
    </xf>
    <xf numFmtId="173" fontId="21" fillId="0" borderId="0" xfId="0" applyNumberFormat="1" applyFont="1" applyAlignment="1">
      <alignment vertic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8" borderId="2" xfId="0" applyNumberFormat="1" applyFont="1" applyFill="1" applyBorder="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4" fontId="19" fillId="8" borderId="2" xfId="0" applyNumberFormat="1" applyFont="1" applyFill="1" applyBorder="1" applyAlignment="1">
      <alignment horizontal="center" vertical="center" wrapText="1"/>
    </xf>
    <xf numFmtId="4" fontId="16" fillId="8" borderId="2" xfId="6"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8" borderId="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0" borderId="2" xfId="4" applyFont="1" applyFill="1" applyBorder="1" applyAlignment="1">
      <alignment horizontal="center" vertical="center" wrapText="1"/>
    </xf>
    <xf numFmtId="0" fontId="24"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 fillId="6"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8" borderId="2" xfId="4" applyFont="1" applyFill="1" applyBorder="1" applyAlignment="1">
      <alignment horizontal="center" vertical="center" wrapText="1"/>
    </xf>
    <xf numFmtId="0" fontId="38" fillId="0" borderId="2"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44" fillId="8" borderId="2" xfId="0"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17" fontId="4" fillId="8" borderId="2"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4" fillId="8" borderId="3" xfId="0" applyFont="1" applyFill="1" applyBorder="1" applyAlignment="1">
      <alignment horizontal="left" vertical="center"/>
    </xf>
    <xf numFmtId="0" fontId="4" fillId="8" borderId="7" xfId="0" applyFont="1" applyFill="1" applyBorder="1" applyAlignment="1">
      <alignment horizontal="left" vertical="center"/>
    </xf>
    <xf numFmtId="0" fontId="4" fillId="8" borderId="4" xfId="0" applyFont="1" applyFill="1" applyBorder="1" applyAlignment="1">
      <alignment horizontal="left" vertical="center"/>
    </xf>
    <xf numFmtId="166" fontId="4" fillId="0" borderId="2" xfId="0" applyNumberFormat="1" applyFont="1" applyFill="1" applyBorder="1" applyAlignment="1">
      <alignment horizontal="center" vertical="center" wrapText="1"/>
    </xf>
    <xf numFmtId="166" fontId="16" fillId="8" borderId="2" xfId="0" applyNumberFormat="1" applyFont="1" applyFill="1" applyBorder="1" applyAlignment="1">
      <alignment horizontal="center" vertical="center" wrapText="1"/>
    </xf>
    <xf numFmtId="4" fontId="4" fillId="8" borderId="2" xfId="0" applyNumberFormat="1" applyFont="1" applyFill="1" applyBorder="1" applyAlignment="1">
      <alignment horizontal="center" vertical="center" wrapText="1"/>
    </xf>
    <xf numFmtId="4" fontId="16" fillId="8" borderId="2" xfId="0" applyNumberFormat="1" applyFont="1" applyFill="1" applyBorder="1" applyAlignment="1">
      <alignment horizontal="center" vertical="center" wrapText="1"/>
    </xf>
    <xf numFmtId="4" fontId="4" fillId="8" borderId="2" xfId="0" applyNumberFormat="1" applyFont="1" applyFill="1" applyBorder="1" applyAlignment="1">
      <alignment horizontal="center"/>
    </xf>
    <xf numFmtId="0" fontId="16" fillId="8" borderId="5" xfId="0" applyFont="1" applyFill="1" applyBorder="1" applyAlignment="1">
      <alignment horizontal="center" vertical="center" wrapText="1"/>
    </xf>
    <xf numFmtId="4" fontId="4" fillId="0" borderId="2" xfId="0" applyNumberFormat="1" applyFont="1" applyFill="1" applyBorder="1" applyAlignment="1">
      <alignment horizontal="center"/>
    </xf>
    <xf numFmtId="4" fontId="28" fillId="8" borderId="2" xfId="0" applyNumberFormat="1" applyFont="1" applyFill="1" applyBorder="1" applyAlignment="1">
      <alignment horizontal="center" vertical="center" wrapText="1"/>
    </xf>
    <xf numFmtId="0" fontId="12" fillId="8" borderId="3"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4" fillId="0" borderId="2" xfId="0" applyFont="1" applyFill="1" applyBorder="1" applyAlignment="1">
      <alignment horizontal="center" wrapText="1"/>
    </xf>
    <xf numFmtId="0" fontId="4" fillId="0" borderId="1"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8" borderId="1" xfId="8" applyFont="1" applyFill="1" applyBorder="1" applyAlignment="1">
      <alignment horizontal="center" vertical="center"/>
    </xf>
    <xf numFmtId="0" fontId="4" fillId="8" borderId="6" xfId="8" applyFont="1" applyFill="1" applyBorder="1" applyAlignment="1">
      <alignment horizontal="center" vertical="center"/>
    </xf>
    <xf numFmtId="0" fontId="4" fillId="8" borderId="5" xfId="8" applyFont="1" applyFill="1" applyBorder="1" applyAlignment="1">
      <alignment horizontal="center" vertical="center"/>
    </xf>
    <xf numFmtId="0" fontId="4" fillId="8" borderId="1" xfId="8" applyFont="1" applyFill="1" applyBorder="1" applyAlignment="1">
      <alignment horizontal="center" vertical="center" wrapText="1"/>
    </xf>
    <xf numFmtId="0" fontId="4" fillId="8" borderId="6" xfId="8" applyFont="1" applyFill="1" applyBorder="1" applyAlignment="1">
      <alignment horizontal="center" vertical="center" wrapText="1"/>
    </xf>
    <xf numFmtId="0" fontId="4" fillId="8" borderId="5" xfId="8" applyFont="1" applyFill="1" applyBorder="1" applyAlignment="1">
      <alignment horizontal="center" vertical="center" wrapText="1"/>
    </xf>
    <xf numFmtId="0" fontId="43" fillId="8" borderId="1" xfId="8" applyFont="1" applyFill="1" applyBorder="1" applyAlignment="1">
      <alignment horizontal="center" vertical="center" wrapText="1"/>
    </xf>
    <xf numFmtId="0" fontId="43" fillId="8" borderId="6" xfId="8" applyFont="1" applyFill="1" applyBorder="1" applyAlignment="1">
      <alignment horizontal="center" vertical="center" wrapText="1"/>
    </xf>
    <xf numFmtId="0" fontId="43" fillId="8" borderId="5" xfId="8" applyFont="1" applyFill="1" applyBorder="1" applyAlignment="1">
      <alignment horizontal="center" vertical="center" wrapText="1"/>
    </xf>
    <xf numFmtId="0" fontId="42" fillId="8" borderId="1" xfId="8" applyFill="1" applyBorder="1" applyAlignment="1">
      <alignment horizontal="center" vertical="center" wrapText="1"/>
    </xf>
    <xf numFmtId="0" fontId="42" fillId="8" borderId="6" xfId="8" applyFill="1" applyBorder="1" applyAlignment="1">
      <alignment horizontal="center" vertical="center" wrapText="1"/>
    </xf>
    <xf numFmtId="0" fontId="42" fillId="8" borderId="5" xfId="8" applyFill="1" applyBorder="1" applyAlignment="1">
      <alignment horizontal="center" vertical="center" wrapText="1"/>
    </xf>
    <xf numFmtId="4" fontId="16" fillId="8" borderId="1" xfId="8" applyNumberFormat="1" applyFont="1" applyFill="1" applyBorder="1" applyAlignment="1">
      <alignment horizontal="center" vertical="center" wrapText="1"/>
    </xf>
    <xf numFmtId="4" fontId="16" fillId="8" borderId="6" xfId="8" applyNumberFormat="1" applyFont="1" applyFill="1" applyBorder="1" applyAlignment="1">
      <alignment horizontal="center" vertical="center" wrapText="1"/>
    </xf>
    <xf numFmtId="4" fontId="16" fillId="8" borderId="5" xfId="8" applyNumberFormat="1" applyFont="1" applyFill="1" applyBorder="1" applyAlignment="1">
      <alignment horizontal="center" vertical="center" wrapText="1"/>
    </xf>
    <xf numFmtId="4" fontId="42" fillId="8" borderId="1" xfId="8" applyNumberFormat="1" applyFill="1" applyBorder="1" applyAlignment="1">
      <alignment horizontal="center" vertical="center" wrapText="1"/>
    </xf>
    <xf numFmtId="4" fontId="42" fillId="8" borderId="6" xfId="8" applyNumberFormat="1" applyFill="1" applyBorder="1" applyAlignment="1">
      <alignment horizontal="center" vertical="center" wrapText="1"/>
    </xf>
    <xf numFmtId="4" fontId="42" fillId="8" borderId="5" xfId="8" applyNumberFormat="1" applyFill="1" applyBorder="1" applyAlignment="1">
      <alignment horizontal="center" vertical="center" wrapText="1"/>
    </xf>
    <xf numFmtId="0" fontId="28" fillId="0" borderId="5" xfId="0"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6" xfId="0"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0" fontId="4" fillId="8" borderId="3" xfId="8" applyFont="1" applyFill="1" applyBorder="1" applyAlignment="1">
      <alignment horizontal="left" vertical="center"/>
    </xf>
    <xf numFmtId="0" fontId="4" fillId="8" borderId="7" xfId="8" applyFont="1" applyFill="1" applyBorder="1" applyAlignment="1">
      <alignment horizontal="left" vertical="center"/>
    </xf>
    <xf numFmtId="0" fontId="4" fillId="8" borderId="4" xfId="8" applyFont="1" applyFill="1" applyBorder="1" applyAlignment="1">
      <alignment horizontal="left" vertical="center"/>
    </xf>
    <xf numFmtId="0" fontId="4" fillId="8"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64" fontId="4" fillId="8" borderId="2" xfId="0" applyNumberFormat="1" applyFont="1" applyFill="1" applyBorder="1" applyAlignment="1">
      <alignment horizontal="center" vertical="center" wrapText="1"/>
    </xf>
    <xf numFmtId="164" fontId="16" fillId="8" borderId="2" xfId="0" applyNumberFormat="1" applyFont="1" applyFill="1" applyBorder="1" applyAlignment="1">
      <alignment horizontal="center" vertical="center" wrapText="1"/>
    </xf>
    <xf numFmtId="4" fontId="4" fillId="0" borderId="1" xfId="6" applyNumberFormat="1" applyFont="1" applyFill="1" applyBorder="1" applyAlignment="1">
      <alignment horizontal="center" vertical="center" wrapText="1"/>
    </xf>
    <xf numFmtId="4" fontId="4" fillId="0" borderId="6" xfId="6"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9" fontId="4" fillId="8" borderId="3" xfId="0" applyNumberFormat="1" applyFont="1" applyFill="1" applyBorder="1" applyAlignment="1">
      <alignment horizontal="left" vertical="center" wrapText="1"/>
    </xf>
    <xf numFmtId="49" fontId="4" fillId="8" borderId="7" xfId="0" applyNumberFormat="1" applyFont="1" applyFill="1" applyBorder="1" applyAlignment="1">
      <alignment horizontal="left" vertical="center" wrapText="1"/>
    </xf>
    <xf numFmtId="0" fontId="18" fillId="8"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8" borderId="3" xfId="0" applyFont="1" applyFill="1" applyBorder="1" applyAlignment="1">
      <alignment vertical="center" wrapText="1"/>
    </xf>
    <xf numFmtId="0" fontId="4" fillId="8" borderId="7" xfId="0" applyFont="1" applyFill="1" applyBorder="1" applyAlignment="1">
      <alignment vertical="center" wrapText="1"/>
    </xf>
    <xf numFmtId="0" fontId="4" fillId="8" borderId="4" xfId="0" applyFont="1" applyFill="1" applyBorder="1" applyAlignment="1">
      <alignment vertical="center" wrapText="1"/>
    </xf>
    <xf numFmtId="0" fontId="15" fillId="8" borderId="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5" xfId="0" applyFont="1" applyFill="1" applyBorder="1" applyAlignment="1">
      <alignment horizontal="center" vertical="center" wrapText="1"/>
    </xf>
    <xf numFmtId="4" fontId="19" fillId="8" borderId="1" xfId="0" applyNumberFormat="1" applyFont="1" applyFill="1" applyBorder="1" applyAlignment="1">
      <alignment horizontal="center" vertical="center" wrapText="1"/>
    </xf>
    <xf numFmtId="4" fontId="19" fillId="8" borderId="6" xfId="0" applyNumberFormat="1" applyFont="1" applyFill="1" applyBorder="1" applyAlignment="1">
      <alignment horizontal="center" vertical="center" wrapText="1"/>
    </xf>
    <xf numFmtId="4" fontId="19" fillId="8" borderId="5" xfId="0" applyNumberFormat="1" applyFont="1" applyFill="1" applyBorder="1" applyAlignment="1">
      <alignment horizontal="center" vertical="center" wrapText="1"/>
    </xf>
    <xf numFmtId="4" fontId="28" fillId="8" borderId="1" xfId="0" applyNumberFormat="1" applyFont="1" applyFill="1" applyBorder="1" applyAlignment="1">
      <alignment horizontal="center" vertical="center" wrapText="1"/>
    </xf>
    <xf numFmtId="4" fontId="28" fillId="8" borderId="6" xfId="0" applyNumberFormat="1" applyFont="1" applyFill="1" applyBorder="1" applyAlignment="1">
      <alignment horizontal="center" vertical="center" wrapText="1"/>
    </xf>
    <xf numFmtId="4" fontId="28" fillId="8" borderId="5" xfId="0" applyNumberFormat="1" applyFont="1" applyFill="1" applyBorder="1" applyAlignment="1">
      <alignment horizontal="center" vertical="center" wrapText="1"/>
    </xf>
    <xf numFmtId="0" fontId="4" fillId="8" borderId="1" xfId="4" applyFont="1" applyFill="1" applyBorder="1" applyAlignment="1">
      <alignment horizontal="center" vertical="center" wrapText="1"/>
    </xf>
    <xf numFmtId="0" fontId="4" fillId="8" borderId="6" xfId="4" applyFont="1" applyFill="1" applyBorder="1" applyAlignment="1">
      <alignment horizontal="center" vertical="center" wrapText="1"/>
    </xf>
    <xf numFmtId="0" fontId="4" fillId="8" borderId="5" xfId="4"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5"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5" xfId="0"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 fontId="16" fillId="8" borderId="6" xfId="0" applyNumberFormat="1" applyFont="1" applyFill="1" applyBorder="1" applyAlignment="1">
      <alignment horizontal="center" vertical="center" wrapText="1"/>
    </xf>
    <xf numFmtId="4" fontId="16" fillId="8" borderId="5" xfId="0"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4" fontId="4" fillId="8" borderId="6" xfId="0" applyNumberFormat="1" applyFont="1" applyFill="1" applyBorder="1" applyAlignment="1">
      <alignment horizontal="center" vertical="center" wrapText="1"/>
    </xf>
    <xf numFmtId="4" fontId="4" fillId="8" borderId="5" xfId="0" applyNumberFormat="1" applyFont="1" applyFill="1" applyBorder="1" applyAlignment="1">
      <alignment horizontal="center" vertical="center" wrapText="1"/>
    </xf>
    <xf numFmtId="0" fontId="11" fillId="8" borderId="2" xfId="0" applyFont="1" applyFill="1" applyBorder="1" applyAlignment="1">
      <alignment horizontal="center" vertical="center" wrapText="1"/>
    </xf>
    <xf numFmtId="0" fontId="4" fillId="8" borderId="24"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25"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6" fillId="8" borderId="25"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8" borderId="5" xfId="0" applyFont="1" applyFill="1" applyBorder="1" applyAlignment="1">
      <alignment horizontal="center" vertical="center"/>
    </xf>
    <xf numFmtId="0" fontId="4" fillId="8" borderId="3" xfId="0" applyFont="1" applyFill="1" applyBorder="1" applyAlignment="1">
      <alignment horizontal="left" vertical="top" wrapText="1"/>
    </xf>
    <xf numFmtId="0" fontId="4" fillId="8" borderId="7"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9" borderId="3" xfId="0" applyFont="1" applyFill="1" applyBorder="1" applyAlignment="1">
      <alignment horizontal="left" vertical="center"/>
    </xf>
    <xf numFmtId="0" fontId="4" fillId="9" borderId="7" xfId="0" applyFont="1" applyFill="1" applyBorder="1" applyAlignment="1">
      <alignment horizontal="left" vertical="center"/>
    </xf>
    <xf numFmtId="0" fontId="4" fillId="9" borderId="4" xfId="0" applyFont="1" applyFill="1" applyBorder="1" applyAlignment="1">
      <alignment horizontal="left" vertical="center"/>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0" fontId="16" fillId="9" borderId="2" xfId="0" applyFont="1" applyFill="1" applyBorder="1" applyAlignment="1">
      <alignment horizontal="center" vertical="center" wrapText="1" shrinkToFit="1"/>
    </xf>
    <xf numFmtId="4" fontId="16" fillId="9" borderId="2" xfId="0" applyNumberFormat="1" applyFont="1" applyFill="1" applyBorder="1" applyAlignment="1">
      <alignment horizontal="center" vertical="center"/>
    </xf>
    <xf numFmtId="0" fontId="4" fillId="9" borderId="3" xfId="0" applyFont="1" applyFill="1" applyBorder="1" applyAlignment="1">
      <alignment horizontal="left" vertical="top" wrapText="1"/>
    </xf>
    <xf numFmtId="0" fontId="4" fillId="9" borderId="7"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0" borderId="2" xfId="0" applyFont="1" applyFill="1" applyBorder="1" applyAlignment="1">
      <alignment horizontal="center" vertical="center" wrapText="1" shrinkToFit="1"/>
    </xf>
    <xf numFmtId="4" fontId="45" fillId="10" borderId="6" xfId="0" applyNumberFormat="1" applyFont="1" applyFill="1" applyBorder="1" applyAlignment="1">
      <alignment horizontal="center" vertical="center" wrapText="1"/>
    </xf>
    <xf numFmtId="0" fontId="45" fillId="10" borderId="6" xfId="0" applyFont="1" applyFill="1" applyBorder="1" applyAlignment="1">
      <alignment horizontal="center" vertical="center" wrapText="1"/>
    </xf>
    <xf numFmtId="0" fontId="45" fillId="10" borderId="27" xfId="4" applyFont="1" applyFill="1" applyBorder="1" applyAlignment="1">
      <alignment horizontal="center" vertical="center" wrapText="1"/>
    </xf>
    <xf numFmtId="0" fontId="4" fillId="8" borderId="2" xfId="0" applyFont="1" applyFill="1" applyBorder="1" applyAlignment="1">
      <alignment horizontal="center" vertical="center" wrapText="1" shrinkToFit="1"/>
    </xf>
    <xf numFmtId="0" fontId="45" fillId="10" borderId="3" xfId="0" applyFont="1" applyFill="1" applyBorder="1" applyAlignment="1">
      <alignment horizontal="left" vertical="center" wrapText="1"/>
    </xf>
    <xf numFmtId="0" fontId="45" fillId="10" borderId="7" xfId="0" applyFont="1" applyFill="1" applyBorder="1" applyAlignment="1">
      <alignment horizontal="left" vertical="center" wrapText="1"/>
    </xf>
    <xf numFmtId="0" fontId="45" fillId="10" borderId="4" xfId="0" applyFont="1" applyFill="1" applyBorder="1" applyAlignment="1">
      <alignment horizontal="left" vertical="center" wrapText="1"/>
    </xf>
    <xf numFmtId="0" fontId="0" fillId="4" borderId="2" xfId="0" applyFont="1" applyFill="1" applyBorder="1" applyAlignment="1">
      <alignment horizontal="center" vertical="center"/>
    </xf>
    <xf numFmtId="4" fontId="21" fillId="4" borderId="2" xfId="0" applyNumberFormat="1" applyFont="1" applyFill="1" applyBorder="1" applyAlignment="1">
      <alignment horizontal="center" vertical="center" wrapText="1"/>
    </xf>
    <xf numFmtId="4" fontId="4" fillId="8" borderId="2" xfId="0" applyNumberFormat="1" applyFont="1" applyFill="1" applyBorder="1" applyAlignment="1">
      <alignment horizontal="center" vertical="center"/>
    </xf>
    <xf numFmtId="0" fontId="45" fillId="10" borderId="26" xfId="0" applyFont="1" applyFill="1" applyBorder="1" applyAlignment="1">
      <alignment horizontal="center" vertical="center"/>
    </xf>
    <xf numFmtId="0" fontId="45" fillId="10" borderId="6" xfId="0" applyFont="1" applyFill="1" applyBorder="1" applyAlignment="1">
      <alignment horizontal="center" vertical="center"/>
    </xf>
    <xf numFmtId="0" fontId="23" fillId="10" borderId="6" xfId="0" applyFont="1" applyFill="1" applyBorder="1" applyAlignment="1">
      <alignment horizontal="center" vertical="center" wrapText="1"/>
    </xf>
    <xf numFmtId="166" fontId="45" fillId="10"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4" fontId="25"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0" fillId="0" borderId="4" xfId="0" applyBorder="1" applyAlignment="1">
      <alignment horizontal="center"/>
    </xf>
    <xf numFmtId="0" fontId="4" fillId="10" borderId="3" xfId="0" applyFont="1" applyFill="1" applyBorder="1" applyAlignment="1">
      <alignment horizontal="left" vertical="center" wrapText="1"/>
    </xf>
    <xf numFmtId="0" fontId="4" fillId="10" borderId="7" xfId="0" applyFont="1" applyFill="1" applyBorder="1" applyAlignment="1">
      <alignment horizontal="left" vertical="center"/>
    </xf>
    <xf numFmtId="0" fontId="4" fillId="10" borderId="4" xfId="0" applyFont="1" applyFill="1" applyBorder="1" applyAlignment="1">
      <alignment horizontal="left" vertical="center"/>
    </xf>
    <xf numFmtId="0" fontId="0" fillId="4" borderId="2" xfId="0" applyFill="1" applyBorder="1" applyAlignment="1">
      <alignment horizontal="center" vertical="center"/>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 fillId="8" borderId="2" xfId="0" applyFont="1" applyFill="1" applyBorder="1" applyAlignment="1">
      <alignment horizontal="left" vertical="top" wrapText="1"/>
    </xf>
    <xf numFmtId="4" fontId="16" fillId="8" borderId="6" xfId="0" applyNumberFormat="1" applyFont="1" applyFill="1" applyBorder="1" applyAlignment="1">
      <alignment horizontal="center" vertical="center"/>
    </xf>
    <xf numFmtId="4" fontId="16" fillId="8" borderId="5"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48" fillId="1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top" wrapText="1"/>
    </xf>
    <xf numFmtId="0" fontId="0" fillId="3" borderId="6"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6" xfId="0" applyFont="1" applyFill="1" applyBorder="1" applyAlignment="1">
      <alignment vertical="center" wrapText="1"/>
    </xf>
    <xf numFmtId="0" fontId="4" fillId="3" borderId="5" xfId="0" applyFont="1" applyFill="1" applyBorder="1" applyAlignment="1">
      <alignment vertical="center" wrapText="1"/>
    </xf>
    <xf numFmtId="0" fontId="4" fillId="14" borderId="9" xfId="0" applyFont="1" applyFill="1" applyBorder="1" applyAlignment="1">
      <alignment horizontal="center" vertical="center" wrapText="1"/>
    </xf>
    <xf numFmtId="0" fontId="4" fillId="3" borderId="12" xfId="0" applyFont="1" applyFill="1" applyBorder="1"/>
    <xf numFmtId="0" fontId="48" fillId="14" borderId="5" xfId="0" applyFont="1" applyFill="1" applyBorder="1" applyAlignment="1">
      <alignment horizontal="center" vertical="center" wrapText="1"/>
    </xf>
    <xf numFmtId="0" fontId="4" fillId="3" borderId="5" xfId="0" applyFont="1" applyFill="1" applyBorder="1" applyAlignment="1">
      <alignment horizontal="left" vertical="top" wrapText="1"/>
    </xf>
    <xf numFmtId="0" fontId="48" fillId="13" borderId="9" xfId="0" applyFont="1" applyFill="1" applyBorder="1" applyAlignment="1">
      <alignment horizontal="left" vertical="center" wrapText="1"/>
    </xf>
    <xf numFmtId="0" fontId="4" fillId="8" borderId="14" xfId="0" applyFont="1" applyFill="1" applyBorder="1"/>
    <xf numFmtId="0" fontId="48" fillId="13" borderId="9" xfId="0" applyFont="1" applyFill="1" applyBorder="1" applyAlignment="1">
      <alignment horizontal="center" vertical="center" wrapText="1"/>
    </xf>
    <xf numFmtId="0" fontId="4" fillId="13" borderId="9" xfId="0" applyFont="1" applyFill="1" applyBorder="1" applyAlignment="1">
      <alignment horizontal="left" vertical="center" wrapText="1"/>
    </xf>
    <xf numFmtId="0" fontId="4" fillId="8" borderId="14" xfId="0" applyFont="1" applyFill="1" applyBorder="1" applyAlignment="1">
      <alignment horizontal="left" vertical="center"/>
    </xf>
    <xf numFmtId="0" fontId="4" fillId="15" borderId="3" xfId="0" applyFont="1" applyFill="1" applyBorder="1" applyAlignment="1">
      <alignment horizontal="left" vertical="center" wrapText="1"/>
    </xf>
    <xf numFmtId="0" fontId="4" fillId="15" borderId="7" xfId="0" applyFont="1" applyFill="1" applyBorder="1" applyAlignment="1">
      <alignment horizontal="left" vertical="center"/>
    </xf>
    <xf numFmtId="0" fontId="4" fillId="15" borderId="4" xfId="0" applyFont="1" applyFill="1" applyBorder="1" applyAlignment="1">
      <alignment horizontal="left" vertical="center"/>
    </xf>
    <xf numFmtId="0" fontId="0" fillId="13" borderId="9" xfId="0" applyFont="1" applyFill="1" applyBorder="1" applyAlignment="1">
      <alignment horizontal="center" vertical="center" wrapText="1"/>
    </xf>
    <xf numFmtId="0" fontId="4" fillId="0" borderId="14" xfId="0" applyFont="1" applyBorder="1"/>
    <xf numFmtId="0" fontId="4" fillId="13" borderId="9" xfId="0" applyFont="1" applyFill="1" applyBorder="1" applyAlignment="1">
      <alignment horizontal="center" vertical="center" wrapText="1"/>
    </xf>
    <xf numFmtId="0" fontId="4" fillId="8" borderId="12" xfId="0" applyFont="1" applyFill="1" applyBorder="1"/>
    <xf numFmtId="0" fontId="16" fillId="13" borderId="9"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6" fillId="8" borderId="14" xfId="0" applyFont="1" applyFill="1" applyBorder="1"/>
    <xf numFmtId="0" fontId="0" fillId="13" borderId="9" xfId="0" applyFont="1" applyFill="1" applyBorder="1" applyAlignment="1">
      <alignment horizontal="center" vertical="center"/>
    </xf>
    <xf numFmtId="4" fontId="0" fillId="13" borderId="9" xfId="0" applyNumberFormat="1" applyFont="1" applyFill="1" applyBorder="1" applyAlignment="1">
      <alignment horizontal="center" vertical="center"/>
    </xf>
    <xf numFmtId="0" fontId="0" fillId="0" borderId="14" xfId="0" applyFont="1" applyBorder="1"/>
    <xf numFmtId="0" fontId="4" fillId="13" borderId="10" xfId="0" applyFont="1" applyFill="1" applyBorder="1" applyAlignment="1">
      <alignment horizontal="left" vertical="top" wrapText="1"/>
    </xf>
    <xf numFmtId="0" fontId="4" fillId="0" borderId="15" xfId="0" applyFont="1" applyBorder="1" applyAlignment="1">
      <alignment horizontal="left" vertical="top"/>
    </xf>
    <xf numFmtId="0" fontId="4" fillId="0" borderId="11" xfId="0" applyFont="1" applyBorder="1" applyAlignment="1">
      <alignment horizontal="left" vertical="top"/>
    </xf>
    <xf numFmtId="1" fontId="4" fillId="14" borderId="9" xfId="0" applyNumberFormat="1" applyFont="1" applyFill="1" applyBorder="1" applyAlignment="1">
      <alignment horizontal="center" vertical="center"/>
    </xf>
    <xf numFmtId="1" fontId="4" fillId="14" borderId="9" xfId="0" applyNumberFormat="1" applyFont="1" applyFill="1" applyBorder="1" applyAlignment="1">
      <alignment horizontal="center" vertical="center" wrapText="1"/>
    </xf>
    <xf numFmtId="1" fontId="4" fillId="14" borderId="9" xfId="0" applyNumberFormat="1" applyFont="1" applyFill="1" applyBorder="1" applyAlignment="1">
      <alignment horizontal="left" vertical="center" wrapText="1"/>
    </xf>
    <xf numFmtId="0" fontId="4" fillId="3" borderId="12" xfId="0" applyFont="1" applyFill="1" applyBorder="1" applyAlignment="1">
      <alignment horizontal="left" vertical="center"/>
    </xf>
    <xf numFmtId="4" fontId="0" fillId="12" borderId="14" xfId="0" applyNumberFormat="1" applyFont="1" applyFill="1" applyBorder="1" applyAlignment="1">
      <alignment horizontal="center" vertical="center"/>
    </xf>
    <xf numFmtId="4" fontId="0" fillId="12" borderId="12" xfId="0" applyNumberFormat="1" applyFont="1" applyFill="1" applyBorder="1" applyAlignment="1">
      <alignment horizontal="center" vertical="center"/>
    </xf>
    <xf numFmtId="0" fontId="0" fillId="0" borderId="14" xfId="0" applyFont="1" applyBorder="1" applyAlignment="1">
      <alignment horizontal="center" vertical="center"/>
    </xf>
    <xf numFmtId="0" fontId="4" fillId="0" borderId="12" xfId="0" applyFont="1" applyBorder="1"/>
    <xf numFmtId="0" fontId="0" fillId="0" borderId="14" xfId="0" applyFont="1" applyBorder="1" applyAlignment="1">
      <alignment horizontal="center" vertical="center" wrapText="1"/>
    </xf>
    <xf numFmtId="0" fontId="4" fillId="14" borderId="9" xfId="0" applyFont="1" applyFill="1" applyBorder="1"/>
    <xf numFmtId="4" fontId="4" fillId="14" borderId="9" xfId="0" applyNumberFormat="1" applyFont="1" applyFill="1" applyBorder="1" applyAlignment="1">
      <alignment horizontal="center" vertical="center" wrapText="1"/>
    </xf>
    <xf numFmtId="0" fontId="4" fillId="14"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48" fillId="0" borderId="14" xfId="0" applyFont="1" applyBorder="1" applyAlignment="1">
      <alignment horizontal="center" vertical="center"/>
    </xf>
    <xf numFmtId="4" fontId="0" fillId="0" borderId="14" xfId="0" applyNumberFormat="1" applyFont="1" applyBorder="1" applyAlignment="1">
      <alignment horizontal="center" vertical="center"/>
    </xf>
    <xf numFmtId="0" fontId="48"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6" fillId="11" borderId="9" xfId="0" applyFont="1" applyFill="1" applyBorder="1" applyAlignment="1">
      <alignment horizontal="center" vertical="center"/>
    </xf>
    <xf numFmtId="0" fontId="28" fillId="0" borderId="12" xfId="0" applyFont="1" applyBorder="1"/>
    <xf numFmtId="0" fontId="6" fillId="11" borderId="9" xfId="0" applyFont="1" applyFill="1" applyBorder="1" applyAlignment="1">
      <alignment horizontal="center" vertical="center" wrapText="1"/>
    </xf>
    <xf numFmtId="0" fontId="28" fillId="0" borderId="12" xfId="0" applyFont="1" applyBorder="1" applyAlignment="1">
      <alignment horizontal="center"/>
    </xf>
    <xf numFmtId="0" fontId="28" fillId="0" borderId="12" xfId="0" applyFont="1" applyBorder="1" applyAlignment="1">
      <alignment wrapText="1"/>
    </xf>
    <xf numFmtId="0" fontId="6" fillId="11" borderId="10" xfId="0" applyFont="1" applyFill="1" applyBorder="1" applyAlignment="1">
      <alignment horizontal="center" vertical="center" wrapText="1"/>
    </xf>
    <xf numFmtId="0" fontId="28" fillId="0" borderId="11" xfId="0" applyFont="1" applyBorder="1"/>
    <xf numFmtId="0" fontId="0" fillId="0" borderId="9" xfId="0" applyFont="1" applyBorder="1" applyAlignment="1">
      <alignment horizontal="center" vertical="center" wrapText="1"/>
    </xf>
    <xf numFmtId="0" fontId="4" fillId="0" borderId="12" xfId="0" applyFont="1" applyBorder="1" applyAlignment="1">
      <alignment wrapText="1"/>
    </xf>
    <xf numFmtId="4" fontId="6" fillId="11" borderId="10" xfId="0" applyNumberFormat="1" applyFont="1" applyFill="1" applyBorder="1" applyAlignment="1">
      <alignment horizontal="center" vertical="center" wrapText="1"/>
    </xf>
    <xf numFmtId="0" fontId="16" fillId="22" borderId="9" xfId="0" applyFont="1" applyFill="1" applyBorder="1" applyAlignment="1">
      <alignment horizontal="left" vertical="center"/>
    </xf>
    <xf numFmtId="0" fontId="16" fillId="9" borderId="14" xfId="0" applyFont="1" applyFill="1" applyBorder="1"/>
    <xf numFmtId="4" fontId="16" fillId="22" borderId="9" xfId="0" applyNumberFormat="1" applyFont="1" applyFill="1" applyBorder="1" applyAlignment="1">
      <alignment horizontal="center" vertical="center"/>
    </xf>
    <xf numFmtId="0" fontId="16" fillId="22" borderId="9" xfId="0" applyFont="1" applyFill="1" applyBorder="1" applyAlignment="1">
      <alignment horizontal="center" vertical="center" wrapText="1"/>
    </xf>
    <xf numFmtId="0" fontId="4" fillId="9" borderId="2" xfId="0" applyFont="1" applyFill="1" applyBorder="1" applyAlignment="1">
      <alignment horizontal="left" vertical="center"/>
    </xf>
    <xf numFmtId="0" fontId="16" fillId="19" borderId="14" xfId="0" applyFont="1" applyFill="1" applyBorder="1" applyAlignment="1">
      <alignment horizontal="center" vertical="center" wrapText="1" readingOrder="1"/>
    </xf>
    <xf numFmtId="0" fontId="16" fillId="9" borderId="14" xfId="0" applyFont="1" applyFill="1" applyBorder="1" applyAlignment="1">
      <alignment horizontal="center" vertical="center"/>
    </xf>
    <xf numFmtId="0" fontId="16" fillId="19" borderId="14" xfId="0" applyFont="1" applyFill="1" applyBorder="1" applyAlignment="1">
      <alignment horizontal="left" vertical="top" wrapText="1" readingOrder="1"/>
    </xf>
    <xf numFmtId="0" fontId="16" fillId="9" borderId="14" xfId="0" applyFont="1" applyFill="1" applyBorder="1" applyAlignment="1">
      <alignment horizontal="left" vertical="top"/>
    </xf>
    <xf numFmtId="0" fontId="16" fillId="22" borderId="9" xfId="0" applyFont="1" applyFill="1" applyBorder="1" applyAlignment="1">
      <alignment horizontal="center" vertical="center"/>
    </xf>
    <xf numFmtId="0" fontId="4" fillId="3" borderId="2" xfId="0" applyFont="1" applyFill="1" applyBorder="1" applyAlignment="1">
      <alignment horizontal="center" vertical="center"/>
    </xf>
    <xf numFmtId="0" fontId="0" fillId="3" borderId="2" xfId="0" applyFont="1" applyFill="1" applyBorder="1" applyAlignment="1">
      <alignment horizontal="left"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4" fontId="4" fillId="14" borderId="6" xfId="0" applyNumberFormat="1" applyFont="1" applyFill="1" applyBorder="1" applyAlignment="1">
      <alignment horizontal="center" vertical="center" wrapText="1" readingOrder="1"/>
    </xf>
    <xf numFmtId="4" fontId="4" fillId="14" borderId="5" xfId="0" applyNumberFormat="1" applyFont="1" applyFill="1" applyBorder="1" applyAlignment="1">
      <alignment horizontal="center" vertical="center" wrapText="1" readingOrder="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0" fillId="21" borderId="3" xfId="0" applyFont="1" applyFill="1" applyBorder="1" applyAlignment="1">
      <alignment horizontal="center" vertical="center"/>
    </xf>
    <xf numFmtId="0" fontId="0" fillId="21"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4" fontId="16" fillId="8" borderId="1" xfId="0" applyNumberFormat="1" applyFont="1" applyFill="1" applyBorder="1" applyAlignment="1">
      <alignment horizontal="center" vertical="center"/>
    </xf>
    <xf numFmtId="0" fontId="16" fillId="8" borderId="2" xfId="0" applyFont="1" applyFill="1" applyBorder="1" applyAlignment="1">
      <alignment vertical="center" wrapText="1"/>
    </xf>
    <xf numFmtId="0" fontId="4" fillId="4" borderId="2" xfId="0" applyFont="1" applyFill="1" applyBorder="1" applyAlignment="1">
      <alignment horizontal="center"/>
    </xf>
    <xf numFmtId="1" fontId="4" fillId="8" borderId="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4" fillId="8" borderId="19" xfId="0" applyFont="1" applyFill="1" applyBorder="1" applyAlignment="1">
      <alignment horizontal="left" vertical="center" wrapText="1"/>
    </xf>
    <xf numFmtId="17" fontId="4" fillId="8" borderId="1" xfId="0" applyNumberFormat="1" applyFont="1" applyFill="1" applyBorder="1" applyAlignment="1">
      <alignment horizontal="center" vertical="center" wrapText="1"/>
    </xf>
    <xf numFmtId="17" fontId="4" fillId="8" borderId="5" xfId="0" applyNumberFormat="1" applyFont="1" applyFill="1" applyBorder="1" applyAlignment="1">
      <alignment horizontal="center" vertical="center" wrapText="1"/>
    </xf>
    <xf numFmtId="0" fontId="16" fillId="9" borderId="1" xfId="0" applyFont="1" applyFill="1" applyBorder="1" applyAlignment="1">
      <alignment horizontal="center" vertical="center"/>
    </xf>
    <xf numFmtId="0" fontId="16" fillId="9" borderId="5" xfId="0" applyFont="1" applyFill="1" applyBorder="1" applyAlignment="1">
      <alignment horizontal="center" vertical="center"/>
    </xf>
    <xf numFmtId="2" fontId="4" fillId="0" borderId="2" xfId="0" applyNumberFormat="1" applyFont="1" applyFill="1" applyBorder="1" applyAlignment="1">
      <alignment horizontal="center" vertical="center"/>
    </xf>
    <xf numFmtId="17" fontId="4" fillId="0" borderId="2" xfId="0" applyNumberFormat="1" applyFont="1" applyFill="1" applyBorder="1" applyAlignment="1">
      <alignment horizontal="center" vertical="center" wrapText="1"/>
    </xf>
    <xf numFmtId="4" fontId="16" fillId="9" borderId="1" xfId="0" applyNumberFormat="1" applyFont="1" applyFill="1" applyBorder="1" applyAlignment="1">
      <alignment horizontal="center" vertical="center" wrapText="1"/>
    </xf>
    <xf numFmtId="4" fontId="16" fillId="9" borderId="5" xfId="0" applyNumberFormat="1" applyFont="1" applyFill="1" applyBorder="1" applyAlignment="1">
      <alignment horizontal="center" vertical="center" wrapText="1"/>
    </xf>
    <xf numFmtId="4" fontId="16" fillId="9" borderId="1" xfId="0" applyNumberFormat="1" applyFont="1" applyFill="1" applyBorder="1" applyAlignment="1">
      <alignment horizontal="center" vertical="center"/>
    </xf>
    <xf numFmtId="4" fontId="16" fillId="9" borderId="5" xfId="0" applyNumberFormat="1" applyFont="1" applyFill="1" applyBorder="1" applyAlignment="1">
      <alignment horizontal="center" vertical="center"/>
    </xf>
    <xf numFmtId="0" fontId="16" fillId="9" borderId="1" xfId="0" applyFont="1" applyFill="1" applyBorder="1" applyAlignment="1">
      <alignment horizontal="center" vertical="center" wrapText="1"/>
    </xf>
    <xf numFmtId="0" fontId="16" fillId="9" borderId="5" xfId="0" applyFont="1" applyFill="1" applyBorder="1" applyAlignment="1">
      <alignment horizontal="center" vertical="center" wrapText="1"/>
    </xf>
    <xf numFmtId="17" fontId="16" fillId="9" borderId="1" xfId="0" applyNumberFormat="1" applyFont="1" applyFill="1" applyBorder="1" applyAlignment="1">
      <alignment horizontal="center" vertical="center" wrapText="1"/>
    </xf>
    <xf numFmtId="17" fontId="16" fillId="9" borderId="5" xfId="0" applyNumberFormat="1" applyFont="1" applyFill="1" applyBorder="1" applyAlignment="1">
      <alignment horizontal="center" vertical="center" wrapText="1"/>
    </xf>
    <xf numFmtId="0" fontId="4" fillId="8" borderId="8" xfId="0" applyFont="1" applyFill="1" applyBorder="1" applyAlignment="1">
      <alignment horizontal="left" vertical="center" wrapText="1"/>
    </xf>
    <xf numFmtId="0" fontId="4" fillId="8" borderId="20" xfId="0" applyFont="1" applyFill="1" applyBorder="1" applyAlignment="1">
      <alignment horizontal="left" vertical="center" wrapText="1"/>
    </xf>
    <xf numFmtId="2" fontId="4" fillId="0" borderId="1"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10" borderId="7"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0" fillId="8" borderId="1" xfId="0" applyFill="1" applyBorder="1" applyAlignment="1">
      <alignment horizontal="center" vertical="center" wrapText="1"/>
    </xf>
    <xf numFmtId="0" fontId="25" fillId="2" borderId="2" xfId="0" applyFont="1" applyFill="1" applyBorder="1" applyAlignment="1">
      <alignment horizontal="center" vertical="center"/>
    </xf>
    <xf numFmtId="0" fontId="0" fillId="0" borderId="2" xfId="0" applyBorder="1" applyAlignment="1">
      <alignment horizontal="center"/>
    </xf>
    <xf numFmtId="0" fontId="4" fillId="8" borderId="3" xfId="0" applyFont="1" applyFill="1" applyBorder="1" applyAlignment="1">
      <alignment horizontal="left" vertical="top"/>
    </xf>
    <xf numFmtId="0" fontId="0" fillId="8" borderId="7" xfId="0" applyFill="1" applyBorder="1" applyAlignment="1">
      <alignment horizontal="left" vertical="top"/>
    </xf>
    <xf numFmtId="0" fontId="0" fillId="8" borderId="4" xfId="0" applyFill="1" applyBorder="1" applyAlignment="1">
      <alignment horizontal="left" vertical="top"/>
    </xf>
    <xf numFmtId="0" fontId="4" fillId="0" borderId="1" xfId="0" applyFont="1" applyFill="1" applyBorder="1" applyAlignment="1">
      <alignment horizontal="left" vertical="center" wrapText="1"/>
    </xf>
    <xf numFmtId="0" fontId="0" fillId="8" borderId="6" xfId="0" applyFill="1" applyBorder="1" applyAlignment="1">
      <alignment vertical="center" wrapText="1"/>
    </xf>
    <xf numFmtId="0" fontId="0" fillId="8" borderId="5" xfId="0" applyFill="1" applyBorder="1" applyAlignment="1">
      <alignment vertical="center"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4" fillId="8" borderId="1" xfId="0" applyFont="1" applyFill="1" applyBorder="1" applyAlignment="1">
      <alignment horizontal="left" wrapText="1"/>
    </xf>
    <xf numFmtId="0" fontId="4" fillId="8" borderId="5" xfId="0" applyFont="1" applyFill="1" applyBorder="1" applyAlignment="1">
      <alignment horizontal="left" wrapText="1"/>
    </xf>
    <xf numFmtId="0" fontId="0" fillId="8" borderId="1" xfId="0" applyFill="1" applyBorder="1" applyAlignment="1">
      <alignment horizontal="left" vertical="center" wrapText="1"/>
    </xf>
    <xf numFmtId="0" fontId="0" fillId="8" borderId="5" xfId="0" applyFill="1" applyBorder="1" applyAlignment="1">
      <alignment horizontal="left" vertical="center" wrapText="1"/>
    </xf>
    <xf numFmtId="4" fontId="0" fillId="8" borderId="1" xfId="0" applyNumberFormat="1" applyFill="1" applyBorder="1" applyAlignment="1">
      <alignment horizontal="center" vertical="center" wrapText="1"/>
    </xf>
    <xf numFmtId="0" fontId="0" fillId="0" borderId="2" xfId="0" applyBorder="1" applyAlignment="1">
      <alignment horizontal="center" vertical="center" wrapText="1"/>
    </xf>
    <xf numFmtId="0" fontId="0" fillId="8" borderId="2" xfId="0" applyFill="1" applyBorder="1" applyAlignment="1">
      <alignment horizontal="center" vertical="center" wrapText="1"/>
    </xf>
    <xf numFmtId="0" fontId="0" fillId="8" borderId="2" xfId="0" applyFill="1" applyBorder="1" applyAlignment="1">
      <alignment horizontal="left" vertical="center" wrapText="1"/>
    </xf>
    <xf numFmtId="0" fontId="0" fillId="8" borderId="3" xfId="0" applyFill="1" applyBorder="1" applyAlignment="1">
      <alignment horizontal="left" vertical="top" wrapText="1"/>
    </xf>
    <xf numFmtId="0" fontId="0" fillId="8" borderId="2" xfId="0" applyFill="1" applyBorder="1" applyAlignment="1">
      <alignment horizontal="left" vertical="top" wrapText="1"/>
    </xf>
    <xf numFmtId="0" fontId="0" fillId="0" borderId="2" xfId="0" applyBorder="1" applyAlignment="1">
      <alignment horizontal="left" vertical="top" wrapText="1"/>
    </xf>
    <xf numFmtId="173" fontId="4" fillId="8" borderId="2" xfId="0" applyNumberFormat="1" applyFont="1" applyFill="1" applyBorder="1" applyAlignment="1">
      <alignment horizontal="center" vertical="center"/>
    </xf>
    <xf numFmtId="0" fontId="0" fillId="8" borderId="2" xfId="0" applyFill="1" applyBorder="1" applyAlignment="1">
      <alignment horizontal="center" vertical="center"/>
    </xf>
    <xf numFmtId="0" fontId="0" fillId="0" borderId="2" xfId="0" applyBorder="1" applyAlignment="1">
      <alignment horizontal="left" vertical="center" wrapText="1"/>
    </xf>
    <xf numFmtId="173" fontId="4" fillId="0" borderId="1" xfId="0" applyNumberFormat="1" applyFont="1" applyFill="1" applyBorder="1" applyAlignment="1">
      <alignment vertical="center"/>
    </xf>
    <xf numFmtId="173" fontId="4" fillId="0" borderId="6" xfId="0" applyNumberFormat="1" applyFont="1" applyFill="1" applyBorder="1" applyAlignment="1">
      <alignment vertical="center"/>
    </xf>
    <xf numFmtId="173" fontId="4" fillId="0" borderId="5" xfId="0" applyNumberFormat="1" applyFont="1" applyFill="1" applyBorder="1" applyAlignment="1">
      <alignment vertical="center"/>
    </xf>
    <xf numFmtId="173" fontId="4" fillId="0" borderId="2" xfId="0" applyNumberFormat="1" applyFont="1" applyFill="1" applyBorder="1" applyAlignment="1">
      <alignment horizontal="center" vertical="center"/>
    </xf>
    <xf numFmtId="0" fontId="0" fillId="0" borderId="2" xfId="0" applyBorder="1" applyAlignment="1">
      <alignment horizontal="center" vertical="center"/>
    </xf>
    <xf numFmtId="173" fontId="16" fillId="8" borderId="1" xfId="0" applyNumberFormat="1" applyFont="1" applyFill="1" applyBorder="1" applyAlignment="1">
      <alignment horizontal="center" vertical="center" wrapText="1"/>
    </xf>
    <xf numFmtId="0" fontId="0" fillId="4" borderId="2" xfId="0" applyFont="1" applyFill="1" applyBorder="1" applyAlignment="1">
      <alignment horizontal="center" wrapText="1"/>
    </xf>
    <xf numFmtId="0" fontId="0" fillId="0" borderId="2" xfId="0" applyBorder="1" applyAlignment="1">
      <alignment horizontal="center" wrapText="1"/>
    </xf>
    <xf numFmtId="0" fontId="31" fillId="2" borderId="1" xfId="0" applyFont="1" applyFill="1" applyBorder="1" applyAlignment="1">
      <alignment horizontal="center" vertical="center"/>
    </xf>
    <xf numFmtId="0" fontId="31" fillId="2" borderId="5" xfId="0" applyFont="1" applyFill="1" applyBorder="1" applyAlignment="1">
      <alignment horizontal="center" vertical="center"/>
    </xf>
    <xf numFmtId="0" fontId="21" fillId="8" borderId="2"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21" fillId="8" borderId="3" xfId="0" applyFont="1" applyFill="1" applyBorder="1" applyAlignment="1">
      <alignment horizontal="left" vertical="center" wrapText="1"/>
    </xf>
    <xf numFmtId="0" fontId="21" fillId="8" borderId="7" xfId="0" applyFont="1" applyFill="1" applyBorder="1" applyAlignment="1">
      <alignment horizontal="left" vertical="center" wrapText="1"/>
    </xf>
    <xf numFmtId="0" fontId="21" fillId="8" borderId="4" xfId="0" applyFont="1" applyFill="1" applyBorder="1" applyAlignment="1">
      <alignment horizontal="left" vertical="center" wrapText="1"/>
    </xf>
    <xf numFmtId="4" fontId="31" fillId="2" borderId="2"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1" fillId="0" borderId="4" xfId="0" applyFont="1" applyBorder="1" applyAlignment="1">
      <alignment horizontal="center"/>
    </xf>
    <xf numFmtId="4" fontId="4" fillId="8" borderId="1" xfId="0" applyNumberFormat="1" applyFont="1" applyFill="1" applyBorder="1" applyAlignment="1">
      <alignment horizontal="center" vertical="center"/>
    </xf>
    <xf numFmtId="4" fontId="4" fillId="8" borderId="6" xfId="0" applyNumberFormat="1" applyFont="1" applyFill="1" applyBorder="1" applyAlignment="1">
      <alignment horizontal="center" vertical="center"/>
    </xf>
    <xf numFmtId="4" fontId="4" fillId="8" borderId="5" xfId="0" applyNumberFormat="1" applyFont="1" applyFill="1" applyBorder="1" applyAlignment="1">
      <alignment horizontal="center" vertical="center"/>
    </xf>
    <xf numFmtId="17" fontId="4" fillId="8" borderId="6" xfId="0" applyNumberFormat="1" applyFont="1" applyFill="1" applyBorder="1" applyAlignment="1">
      <alignment horizontal="center" vertical="center" wrapText="1"/>
    </xf>
    <xf numFmtId="0" fontId="16" fillId="9" borderId="1" xfId="3" applyFont="1" applyFill="1" applyBorder="1" applyAlignment="1">
      <alignment horizontal="center" vertical="center" wrapText="1"/>
    </xf>
    <xf numFmtId="0" fontId="16" fillId="9" borderId="5" xfId="3" applyFont="1" applyFill="1" applyBorder="1" applyAlignment="1">
      <alignment horizontal="center" vertical="center" wrapText="1"/>
    </xf>
    <xf numFmtId="0" fontId="4" fillId="9" borderId="3"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4" xfId="0" applyFont="1" applyFill="1" applyBorder="1" applyAlignment="1">
      <alignment horizontal="left" vertical="center" wrapText="1"/>
    </xf>
    <xf numFmtId="0" fontId="0" fillId="8" borderId="1"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16" fillId="8" borderId="6" xfId="0" applyFont="1" applyFill="1" applyBorder="1" applyAlignment="1">
      <alignment horizontal="center" vertical="center"/>
    </xf>
    <xf numFmtId="0" fontId="19" fillId="8" borderId="1"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5" xfId="3" applyFont="1" applyFill="1" applyBorder="1" applyAlignment="1">
      <alignment horizontal="center" vertical="center" wrapText="1"/>
    </xf>
    <xf numFmtId="4" fontId="26" fillId="8" borderId="1" xfId="0" applyNumberFormat="1" applyFont="1" applyFill="1" applyBorder="1" applyAlignment="1">
      <alignment horizontal="center" vertical="center" wrapText="1"/>
    </xf>
    <xf numFmtId="4" fontId="26" fillId="8" borderId="6"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0" fontId="0" fillId="8" borderId="1" xfId="0" applyFont="1" applyFill="1" applyBorder="1" applyAlignment="1">
      <alignment horizontal="center" vertical="center"/>
    </xf>
    <xf numFmtId="0" fontId="0" fillId="8" borderId="6" xfId="0" applyFont="1" applyFill="1" applyBorder="1" applyAlignment="1">
      <alignment horizontal="center" vertical="center"/>
    </xf>
    <xf numFmtId="0" fontId="4" fillId="8" borderId="1" xfId="3" applyFont="1" applyFill="1" applyBorder="1" applyAlignment="1">
      <alignment horizontal="center" vertical="center" wrapText="1"/>
    </xf>
    <xf numFmtId="0" fontId="4" fillId="8" borderId="5" xfId="3" applyFont="1" applyFill="1" applyBorder="1" applyAlignment="1">
      <alignment horizontal="center" vertical="center" wrapText="1"/>
    </xf>
    <xf numFmtId="0" fontId="4" fillId="8" borderId="6" xfId="3" applyFont="1" applyFill="1" applyBorder="1" applyAlignment="1">
      <alignment horizontal="center" vertical="center" wrapText="1"/>
    </xf>
    <xf numFmtId="17" fontId="4" fillId="0" borderId="6" xfId="0" applyNumberFormat="1"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3" xfId="0" applyFont="1" applyFill="1" applyBorder="1" applyAlignment="1">
      <alignment horizontal="center" vertical="center" wrapText="1"/>
    </xf>
    <xf numFmtId="168" fontId="4" fillId="8" borderId="9" xfId="0" applyNumberFormat="1" applyFont="1" applyFill="1" applyBorder="1" applyAlignment="1">
      <alignment horizontal="center" vertical="center" wrapText="1"/>
    </xf>
    <xf numFmtId="168" fontId="4" fillId="8" borderId="12" xfId="0" applyNumberFormat="1"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0" xfId="0" applyFont="1" applyFill="1" applyBorder="1" applyAlignment="1">
      <alignment horizontal="left" vertical="center" wrapText="1"/>
    </xf>
    <xf numFmtId="0" fontId="4" fillId="8" borderId="15"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27" fillId="8" borderId="9" xfId="0" applyFont="1" applyFill="1" applyBorder="1" applyAlignment="1">
      <alignment horizontal="center" vertical="center" wrapText="1"/>
    </xf>
    <xf numFmtId="0" fontId="27" fillId="8" borderId="12" xfId="0" applyFont="1" applyFill="1" applyBorder="1" applyAlignment="1">
      <alignment horizontal="center" vertical="center" wrapText="1"/>
    </xf>
    <xf numFmtId="168" fontId="27" fillId="8" borderId="9" xfId="0" applyNumberFormat="1" applyFont="1" applyFill="1" applyBorder="1" applyAlignment="1">
      <alignment horizontal="center" vertical="center" wrapText="1"/>
    </xf>
    <xf numFmtId="168" fontId="27" fillId="8" borderId="12" xfId="0" applyNumberFormat="1" applyFont="1" applyFill="1" applyBorder="1" applyAlignment="1">
      <alignment horizontal="center" vertical="center" wrapText="1"/>
    </xf>
    <xf numFmtId="168" fontId="4" fillId="8" borderId="2" xfId="0" applyNumberFormat="1" applyFont="1" applyFill="1" applyBorder="1" applyAlignment="1">
      <alignment horizontal="center" vertical="center" wrapText="1"/>
    </xf>
    <xf numFmtId="0" fontId="16" fillId="8" borderId="13" xfId="0" applyFont="1" applyFill="1" applyBorder="1" applyAlignment="1">
      <alignment horizontal="center" vertical="center"/>
    </xf>
    <xf numFmtId="168" fontId="4" fillId="8" borderId="13" xfId="0" applyNumberFormat="1" applyFont="1" applyFill="1" applyBorder="1" applyAlignment="1">
      <alignment horizontal="center" vertical="center"/>
    </xf>
    <xf numFmtId="4" fontId="16" fillId="8" borderId="13" xfId="0" applyNumberFormat="1" applyFont="1" applyFill="1" applyBorder="1" applyAlignment="1">
      <alignment horizontal="center" vertical="center"/>
    </xf>
    <xf numFmtId="0" fontId="4" fillId="0" borderId="13" xfId="0" applyFont="1" applyFill="1" applyBorder="1"/>
    <xf numFmtId="168" fontId="4" fillId="0" borderId="13" xfId="0" applyNumberFormat="1" applyFont="1" applyFill="1" applyBorder="1" applyAlignment="1">
      <alignment horizontal="center" vertical="center" wrapText="1"/>
    </xf>
    <xf numFmtId="0" fontId="4" fillId="8" borderId="13" xfId="0" applyFont="1" applyFill="1" applyBorder="1" applyAlignment="1">
      <alignment horizontal="center" vertical="center"/>
    </xf>
    <xf numFmtId="0" fontId="4" fillId="8" borderId="13" xfId="0" applyFont="1" applyFill="1" applyBorder="1" applyAlignment="1">
      <alignment horizontal="center" vertical="center" wrapText="1"/>
    </xf>
    <xf numFmtId="0" fontId="16" fillId="8" borderId="13" xfId="0" applyFont="1" applyFill="1" applyBorder="1" applyAlignment="1">
      <alignment horizontal="center" vertical="center" wrapText="1"/>
    </xf>
    <xf numFmtId="170" fontId="4" fillId="0" borderId="13" xfId="0" applyNumberFormat="1" applyFont="1" applyFill="1" applyBorder="1" applyAlignment="1">
      <alignment horizontal="center" vertical="center" wrapText="1"/>
    </xf>
    <xf numFmtId="168" fontId="4" fillId="0" borderId="13" xfId="0" applyNumberFormat="1" applyFont="1" applyFill="1" applyBorder="1" applyAlignment="1">
      <alignment horizontal="center" vertical="center"/>
    </xf>
    <xf numFmtId="0" fontId="4" fillId="8" borderId="9" xfId="0" applyFont="1" applyFill="1" applyBorder="1" applyAlignment="1">
      <alignment horizontal="center" vertical="center"/>
    </xf>
    <xf numFmtId="0" fontId="4" fillId="8" borderId="12" xfId="0" applyFont="1" applyFill="1" applyBorder="1" applyAlignment="1">
      <alignment horizontal="center" vertical="center"/>
    </xf>
    <xf numFmtId="170" fontId="4" fillId="8" borderId="9" xfId="0" applyNumberFormat="1" applyFont="1" applyFill="1" applyBorder="1" applyAlignment="1">
      <alignment horizontal="center" vertical="center" wrapText="1"/>
    </xf>
    <xf numFmtId="170" fontId="4" fillId="8" borderId="12" xfId="0" applyNumberFormat="1" applyFont="1" applyFill="1" applyBorder="1" applyAlignment="1">
      <alignment horizontal="center" vertical="center" wrapText="1"/>
    </xf>
    <xf numFmtId="172" fontId="27" fillId="8" borderId="9" xfId="0" applyNumberFormat="1" applyFont="1" applyFill="1" applyBorder="1" applyAlignment="1">
      <alignment horizontal="center" vertical="center"/>
    </xf>
    <xf numFmtId="172" fontId="27" fillId="8" borderId="12" xfId="0" applyNumberFormat="1" applyFont="1" applyFill="1" applyBorder="1" applyAlignment="1">
      <alignment horizontal="center" vertical="center"/>
    </xf>
    <xf numFmtId="172" fontId="4" fillId="8" borderId="9" xfId="0" applyNumberFormat="1" applyFont="1" applyFill="1" applyBorder="1" applyAlignment="1">
      <alignment horizontal="center" vertical="center"/>
    </xf>
    <xf numFmtId="172" fontId="4" fillId="8" borderId="12" xfId="0" applyNumberFormat="1" applyFont="1" applyFill="1" applyBorder="1" applyAlignment="1">
      <alignment horizontal="center" vertical="center"/>
    </xf>
    <xf numFmtId="0" fontId="0" fillId="11" borderId="13" xfId="0" applyFill="1" applyBorder="1" applyAlignment="1">
      <alignment horizontal="center" vertical="center"/>
    </xf>
    <xf numFmtId="0" fontId="0" fillId="11" borderId="13" xfId="0" applyFill="1" applyBorder="1" applyAlignment="1">
      <alignment horizontal="center" vertical="center" wrapText="1"/>
    </xf>
    <xf numFmtId="0" fontId="4" fillId="0" borderId="13" xfId="0" applyFont="1" applyFill="1" applyBorder="1" applyAlignment="1">
      <alignment horizontal="center" vertical="center"/>
    </xf>
    <xf numFmtId="168" fontId="0" fillId="11" borderId="13" xfId="0" applyNumberFormat="1" applyFill="1" applyBorder="1" applyAlignment="1">
      <alignment horizontal="center" vertical="center" wrapText="1"/>
    </xf>
    <xf numFmtId="0" fontId="27" fillId="8" borderId="10" xfId="0" applyFont="1" applyFill="1" applyBorder="1" applyAlignment="1">
      <alignment horizontal="left" vertical="center" wrapText="1"/>
    </xf>
    <xf numFmtId="0" fontId="27" fillId="8" borderId="15" xfId="0" applyFont="1" applyFill="1" applyBorder="1" applyAlignment="1">
      <alignment horizontal="left" vertical="center" wrapText="1"/>
    </xf>
    <xf numFmtId="0" fontId="27" fillId="8" borderId="11" xfId="0" applyFont="1" applyFill="1" applyBorder="1" applyAlignment="1">
      <alignment horizontal="left" vertical="center" wrapText="1"/>
    </xf>
    <xf numFmtId="168" fontId="27" fillId="0" borderId="13" xfId="0" applyNumberFormat="1" applyFont="1" applyFill="1" applyBorder="1" applyAlignment="1">
      <alignment horizontal="center" vertical="center"/>
    </xf>
    <xf numFmtId="0" fontId="4" fillId="8" borderId="28" xfId="0" applyFont="1" applyFill="1" applyBorder="1" applyAlignment="1">
      <alignment horizontal="left" vertical="center" wrapText="1"/>
    </xf>
    <xf numFmtId="0" fontId="4" fillId="8" borderId="29" xfId="0" applyFont="1" applyFill="1" applyBorder="1" applyAlignment="1">
      <alignment horizontal="left" vertical="center" wrapText="1"/>
    </xf>
    <xf numFmtId="0" fontId="4" fillId="8" borderId="30" xfId="0" applyFont="1" applyFill="1" applyBorder="1" applyAlignment="1">
      <alignment horizontal="left" vertical="center" wrapText="1"/>
    </xf>
    <xf numFmtId="168" fontId="4" fillId="8" borderId="2" xfId="0" applyNumberFormat="1" applyFont="1" applyFill="1" applyBorder="1" applyAlignment="1">
      <alignment horizontal="center" vertical="center"/>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2" xfId="0" applyFont="1" applyFill="1" applyBorder="1" applyAlignment="1">
      <alignment horizontal="left" vertical="center"/>
    </xf>
    <xf numFmtId="0" fontId="4" fillId="8" borderId="10" xfId="0" applyFont="1" applyFill="1" applyBorder="1" applyAlignment="1">
      <alignment horizontal="left" vertical="center"/>
    </xf>
    <xf numFmtId="0" fontId="4" fillId="8" borderId="15" xfId="0" applyFont="1" applyFill="1" applyBorder="1" applyAlignment="1">
      <alignment horizontal="left" vertical="center"/>
    </xf>
    <xf numFmtId="0" fontId="4" fillId="8" borderId="11" xfId="0" applyFont="1" applyFill="1" applyBorder="1" applyAlignment="1">
      <alignment horizontal="left" vertical="center"/>
    </xf>
    <xf numFmtId="0" fontId="4" fillId="8" borderId="7" xfId="0" applyFont="1" applyFill="1" applyBorder="1" applyAlignment="1">
      <alignment horizontal="left" vertical="top"/>
    </xf>
    <xf numFmtId="0" fontId="4" fillId="8" borderId="4" xfId="0" applyFont="1" applyFill="1" applyBorder="1" applyAlignment="1">
      <alignment horizontal="left" vertical="top"/>
    </xf>
    <xf numFmtId="0" fontId="50" fillId="2" borderId="1"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1" xfId="0" applyFont="1" applyFill="1" applyBorder="1" applyAlignment="1">
      <alignment horizontal="center" vertical="center" wrapText="1"/>
    </xf>
    <xf numFmtId="0" fontId="50" fillId="2" borderId="5" xfId="0" applyFont="1" applyFill="1" applyBorder="1" applyAlignment="1">
      <alignment horizontal="center" vertical="center" wrapText="1"/>
    </xf>
    <xf numFmtId="4" fontId="50" fillId="2" borderId="2" xfId="0" applyNumberFormat="1"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0" fillId="0" borderId="4" xfId="0" applyFont="1" applyBorder="1" applyAlignment="1">
      <alignment horizontal="center"/>
    </xf>
    <xf numFmtId="0" fontId="0" fillId="10" borderId="7" xfId="0" applyFont="1" applyFill="1" applyBorder="1" applyAlignment="1">
      <alignment horizontal="left" wrapText="1"/>
    </xf>
    <xf numFmtId="0" fontId="0" fillId="10" borderId="4" xfId="0" applyFont="1" applyFill="1" applyBorder="1" applyAlignment="1">
      <alignment horizontal="left"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4" fillId="8" borderId="2"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8" borderId="2" xfId="3" applyFont="1" applyFill="1" applyBorder="1" applyAlignment="1">
      <alignment horizontal="left" vertical="center" wrapText="1"/>
    </xf>
    <xf numFmtId="0" fontId="4" fillId="8" borderId="2" xfId="3" applyFont="1" applyFill="1" applyBorder="1" applyAlignment="1">
      <alignment horizontal="center" vertical="center" wrapText="1"/>
    </xf>
    <xf numFmtId="0" fontId="16" fillId="8" borderId="2" xfId="3" applyFont="1" applyFill="1" applyBorder="1" applyAlignment="1">
      <alignment horizontal="center" vertical="center" wrapText="1"/>
    </xf>
    <xf numFmtId="0" fontId="18" fillId="8" borderId="2"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 xfId="0" applyFont="1" applyFill="1" applyBorder="1" applyAlignment="1">
      <alignment horizontal="center" vertical="center"/>
    </xf>
    <xf numFmtId="4" fontId="25" fillId="4"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5" fillId="10" borderId="2" xfId="0" applyFont="1" applyFill="1" applyBorder="1" applyAlignment="1">
      <alignment horizontal="left" vertical="center" wrapText="1"/>
    </xf>
    <xf numFmtId="0" fontId="0" fillId="4" borderId="2" xfId="0" applyFill="1" applyBorder="1" applyAlignment="1">
      <alignment horizontal="center"/>
    </xf>
    <xf numFmtId="17" fontId="4" fillId="8" borderId="2" xfId="0" applyNumberFormat="1" applyFont="1" applyFill="1" applyBorder="1" applyAlignment="1">
      <alignment horizontal="center" vertical="center" wrapText="1"/>
    </xf>
    <xf numFmtId="17" fontId="16" fillId="8" borderId="2" xfId="0" applyNumberFormat="1" applyFont="1" applyFill="1" applyBorder="1" applyAlignment="1">
      <alignment horizontal="center" vertical="center" wrapText="1"/>
    </xf>
    <xf numFmtId="0" fontId="18" fillId="0" borderId="0" xfId="0" applyFont="1" applyAlignment="1">
      <alignment horizontal="left" vertical="top"/>
    </xf>
    <xf numFmtId="0" fontId="18" fillId="8" borderId="1"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43" fillId="8" borderId="1"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8" fillId="23" borderId="1" xfId="0" applyFont="1" applyFill="1" applyBorder="1" applyAlignment="1">
      <alignment horizontal="center" vertical="center"/>
    </xf>
    <xf numFmtId="0" fontId="28" fillId="23" borderId="6" xfId="0" applyFont="1" applyFill="1" applyBorder="1" applyAlignment="1">
      <alignment horizontal="center" vertical="center"/>
    </xf>
    <xf numFmtId="0" fontId="28" fillId="23" borderId="5" xfId="0" applyFont="1" applyFill="1" applyBorder="1" applyAlignment="1">
      <alignment horizontal="center" vertical="center"/>
    </xf>
    <xf numFmtId="0" fontId="28" fillId="23" borderId="1" xfId="0" applyFont="1" applyFill="1" applyBorder="1" applyAlignment="1">
      <alignment horizontal="center" vertical="center" wrapText="1"/>
    </xf>
    <xf numFmtId="0" fontId="28" fillId="23" borderId="6" xfId="0" applyFont="1" applyFill="1" applyBorder="1" applyAlignment="1">
      <alignment horizontal="center" vertical="center" wrapText="1"/>
    </xf>
    <xf numFmtId="0" fontId="28" fillId="23" borderId="5" xfId="0" applyFont="1" applyFill="1" applyBorder="1" applyAlignment="1">
      <alignment horizontal="center" vertical="center" wrapText="1"/>
    </xf>
    <xf numFmtId="0" fontId="4" fillId="8" borderId="24" xfId="0" applyFont="1" applyFill="1" applyBorder="1" applyAlignment="1">
      <alignment horizontal="left" vertical="top" wrapText="1"/>
    </xf>
    <xf numFmtId="0" fontId="4" fillId="0" borderId="25" xfId="0" applyFont="1" applyBorder="1" applyAlignment="1">
      <alignment horizontal="left" vertical="top" wrapText="1"/>
    </xf>
    <xf numFmtId="0" fontId="4" fillId="0" borderId="23" xfId="0" applyFont="1" applyBorder="1" applyAlignment="1">
      <alignment horizontal="left" vertical="top" wrapText="1"/>
    </xf>
    <xf numFmtId="0" fontId="4" fillId="8" borderId="25" xfId="0" applyFont="1" applyFill="1" applyBorder="1" applyAlignment="1">
      <alignment horizontal="left" vertical="top" wrapText="1"/>
    </xf>
    <xf numFmtId="0" fontId="4" fillId="8" borderId="23" xfId="0" applyFont="1" applyFill="1" applyBorder="1" applyAlignment="1">
      <alignment horizontal="left" vertical="top" wrapText="1"/>
    </xf>
    <xf numFmtId="0" fontId="51" fillId="23" borderId="1" xfId="0" applyFont="1" applyFill="1" applyBorder="1" applyAlignment="1">
      <alignment horizontal="center" vertical="center" wrapText="1"/>
    </xf>
    <xf numFmtId="0" fontId="51" fillId="23" borderId="6" xfId="0" applyFont="1" applyFill="1" applyBorder="1" applyAlignment="1">
      <alignment horizontal="center" vertical="center" wrapText="1"/>
    </xf>
    <xf numFmtId="0" fontId="51" fillId="23" borderId="5" xfId="0" applyFont="1" applyFill="1" applyBorder="1" applyAlignment="1">
      <alignment horizontal="center" vertical="center" wrapText="1"/>
    </xf>
    <xf numFmtId="0" fontId="53" fillId="23" borderId="1" xfId="0" applyFont="1" applyFill="1" applyBorder="1" applyAlignment="1">
      <alignment horizontal="center" vertical="center" wrapText="1"/>
    </xf>
    <xf numFmtId="0" fontId="53" fillId="23" borderId="5" xfId="0" applyFont="1" applyFill="1" applyBorder="1" applyAlignment="1">
      <alignment horizontal="center" vertical="center" wrapText="1"/>
    </xf>
    <xf numFmtId="17" fontId="19" fillId="23" borderId="1" xfId="0" applyNumberFormat="1" applyFont="1" applyFill="1" applyBorder="1" applyAlignment="1">
      <alignment horizontal="center" vertical="center" wrapText="1"/>
    </xf>
    <xf numFmtId="17" fontId="19" fillId="23" borderId="6" xfId="0" applyNumberFormat="1" applyFont="1" applyFill="1" applyBorder="1" applyAlignment="1">
      <alignment horizontal="center" vertical="center" wrapText="1"/>
    </xf>
    <xf numFmtId="17" fontId="19" fillId="23" borderId="5" xfId="0" applyNumberFormat="1" applyFont="1" applyFill="1" applyBorder="1" applyAlignment="1">
      <alignment horizontal="center" vertical="center" wrapText="1"/>
    </xf>
    <xf numFmtId="0" fontId="38" fillId="8" borderId="1" xfId="0" applyFont="1" applyFill="1" applyBorder="1" applyAlignment="1">
      <alignment horizontal="center" vertical="center" wrapText="1"/>
    </xf>
    <xf numFmtId="0" fontId="38" fillId="8" borderId="6" xfId="0" applyFont="1" applyFill="1" applyBorder="1" applyAlignment="1">
      <alignment horizontal="center" vertical="center" wrapText="1"/>
    </xf>
    <xf numFmtId="0" fontId="38" fillId="8" borderId="5" xfId="0" applyFont="1" applyFill="1" applyBorder="1" applyAlignment="1">
      <alignment horizontal="center" vertical="center" wrapText="1"/>
    </xf>
    <xf numFmtId="4" fontId="19" fillId="23" borderId="1" xfId="0" applyNumberFormat="1" applyFont="1" applyFill="1" applyBorder="1" applyAlignment="1">
      <alignment horizontal="center" vertical="center"/>
    </xf>
    <xf numFmtId="4" fontId="19" fillId="23" borderId="6" xfId="0" applyNumberFormat="1" applyFont="1" applyFill="1" applyBorder="1" applyAlignment="1">
      <alignment horizontal="center" vertical="center"/>
    </xf>
    <xf numFmtId="4" fontId="19" fillId="23" borderId="5"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9" fillId="8" borderId="5" xfId="0" applyFont="1" applyFill="1" applyBorder="1" applyAlignment="1">
      <alignment horizontal="center" vertical="center" wrapText="1"/>
    </xf>
    <xf numFmtId="17" fontId="16" fillId="8" borderId="1" xfId="0" applyNumberFormat="1" applyFont="1" applyFill="1" applyBorder="1" applyAlignment="1">
      <alignment horizontal="center" vertical="center" wrapText="1"/>
    </xf>
    <xf numFmtId="17" fontId="16" fillId="8" borderId="6" xfId="0" applyNumberFormat="1" applyFont="1" applyFill="1" applyBorder="1" applyAlignment="1">
      <alignment horizontal="center" vertical="center" wrapText="1"/>
    </xf>
    <xf numFmtId="17" fontId="16" fillId="8" borderId="5"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4" fillId="8" borderId="25" xfId="0" applyFont="1" applyFill="1" applyBorder="1" applyAlignment="1">
      <alignment horizontal="left" vertical="top"/>
    </xf>
    <xf numFmtId="0" fontId="4" fillId="8" borderId="23" xfId="0" applyFont="1" applyFill="1" applyBorder="1" applyAlignment="1">
      <alignment horizontal="left" vertical="top"/>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0" xfId="0" applyFont="1" applyFill="1" applyBorder="1" applyAlignment="1">
      <alignment horizontal="center" vertical="center"/>
    </xf>
    <xf numFmtId="2" fontId="4" fillId="8" borderId="1" xfId="0" applyNumberFormat="1" applyFont="1" applyFill="1" applyBorder="1" applyAlignment="1">
      <alignment horizontal="center" vertical="center"/>
    </xf>
    <xf numFmtId="2" fontId="4" fillId="8" borderId="6" xfId="0" applyNumberFormat="1" applyFont="1" applyFill="1" applyBorder="1" applyAlignment="1">
      <alignment horizontal="center" vertical="center"/>
    </xf>
    <xf numFmtId="2" fontId="4" fillId="8" borderId="5"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4" fontId="32" fillId="8" borderId="1" xfId="0" applyNumberFormat="1" applyFont="1" applyFill="1" applyBorder="1" applyAlignment="1">
      <alignment horizontal="center" vertical="center"/>
    </xf>
    <xf numFmtId="4" fontId="32" fillId="8" borderId="6" xfId="0" applyNumberFormat="1" applyFont="1" applyFill="1" applyBorder="1" applyAlignment="1">
      <alignment horizontal="center" vertical="center"/>
    </xf>
    <xf numFmtId="4" fontId="32" fillId="8" borderId="5" xfId="0" applyNumberFormat="1" applyFont="1" applyFill="1" applyBorder="1" applyAlignment="1">
      <alignment horizontal="center" vertical="center"/>
    </xf>
    <xf numFmtId="0" fontId="42" fillId="8" borderId="0" xfId="8" applyFill="1"/>
    <xf numFmtId="4" fontId="22" fillId="0" borderId="1" xfId="0" applyNumberFormat="1" applyFont="1" applyFill="1" applyBorder="1" applyAlignment="1">
      <alignment horizontal="center" vertical="center"/>
    </xf>
    <xf numFmtId="4" fontId="22" fillId="0" borderId="5"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2" fontId="22" fillId="0" borderId="5"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1" fillId="0" borderId="2" xfId="0" applyFont="1" applyBorder="1" applyAlignment="1">
      <alignment horizontal="center"/>
    </xf>
    <xf numFmtId="0" fontId="22" fillId="8" borderId="3" xfId="0" applyFont="1" applyFill="1" applyBorder="1" applyAlignment="1">
      <alignment horizontal="left" vertical="center" wrapText="1"/>
    </xf>
    <xf numFmtId="0" fontId="22" fillId="8" borderId="7" xfId="0" applyFont="1" applyFill="1" applyBorder="1" applyAlignment="1">
      <alignment horizontal="left" vertical="center" wrapText="1"/>
    </xf>
    <xf numFmtId="0" fontId="22" fillId="8" borderId="4" xfId="0" applyFont="1" applyFill="1" applyBorder="1" applyAlignment="1">
      <alignment horizontal="left" vertical="center" wrapText="1"/>
    </xf>
    <xf numFmtId="0" fontId="22" fillId="8" borderId="24" xfId="0" applyFont="1" applyFill="1" applyBorder="1" applyAlignment="1">
      <alignment horizontal="left" vertical="center"/>
    </xf>
    <xf numFmtId="0" fontId="22" fillId="8" borderId="25" xfId="0" applyFont="1" applyFill="1" applyBorder="1" applyAlignment="1">
      <alignment horizontal="left" vertical="center"/>
    </xf>
    <xf numFmtId="0" fontId="22" fillId="8" borderId="23" xfId="0" applyFont="1" applyFill="1" applyBorder="1" applyAlignment="1">
      <alignment horizontal="left" vertical="center"/>
    </xf>
    <xf numFmtId="0" fontId="32" fillId="9" borderId="3" xfId="0" applyFont="1" applyFill="1" applyBorder="1" applyAlignment="1">
      <alignment horizontal="left" vertical="center" wrapText="1"/>
    </xf>
    <xf numFmtId="0" fontId="54" fillId="9" borderId="7" xfId="0" applyFont="1" applyFill="1" applyBorder="1" applyAlignment="1">
      <alignment horizontal="left" vertical="center" wrapText="1"/>
    </xf>
    <xf numFmtId="0" fontId="54" fillId="9" borderId="4" xfId="0" applyFont="1" applyFill="1" applyBorder="1" applyAlignment="1">
      <alignment horizontal="left" vertical="center" wrapText="1"/>
    </xf>
    <xf numFmtId="0" fontId="22" fillId="8" borderId="3" xfId="0" applyFont="1" applyFill="1" applyBorder="1" applyAlignment="1">
      <alignment horizontal="left" vertical="center"/>
    </xf>
    <xf numFmtId="0" fontId="22" fillId="8" borderId="7" xfId="0" applyFont="1" applyFill="1" applyBorder="1" applyAlignment="1">
      <alignment horizontal="left" vertical="center"/>
    </xf>
    <xf numFmtId="0" fontId="22" fillId="8" borderId="4" xfId="0" applyFont="1" applyFill="1" applyBorder="1" applyAlignment="1">
      <alignment horizontal="left" vertical="center"/>
    </xf>
    <xf numFmtId="0" fontId="4" fillId="8" borderId="23"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4" fillId="8" borderId="21" xfId="0" applyFont="1" applyFill="1" applyBorder="1" applyAlignment="1">
      <alignment horizontal="center" vertical="center"/>
    </xf>
    <xf numFmtId="0" fontId="22" fillId="8" borderId="2" xfId="0" applyFont="1" applyFill="1" applyBorder="1" applyAlignment="1">
      <alignment horizontal="center" vertical="center" wrapText="1"/>
    </xf>
    <xf numFmtId="0" fontId="22" fillId="8" borderId="1" xfId="0"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0" xfId="0"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5" xfId="0" applyNumberFormat="1" applyFont="1" applyFill="1" applyBorder="1" applyAlignment="1">
      <alignment horizontal="center" vertical="center" wrapText="1"/>
    </xf>
    <xf numFmtId="0" fontId="19" fillId="8" borderId="1" xfId="0" applyFont="1" applyFill="1" applyBorder="1" applyAlignment="1">
      <alignment horizontal="center" vertical="center"/>
    </xf>
    <xf numFmtId="0" fontId="19" fillId="8" borderId="5"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28" fillId="8" borderId="5" xfId="0" applyFont="1" applyFill="1" applyBorder="1" applyAlignment="1">
      <alignment horizontal="center" vertical="center"/>
    </xf>
    <xf numFmtId="49" fontId="4" fillId="8" borderId="1" xfId="0" applyNumberFormat="1" applyFont="1" applyFill="1" applyBorder="1" applyAlignment="1">
      <alignment horizontal="center" vertical="center" wrapText="1"/>
    </xf>
    <xf numFmtId="49" fontId="4" fillId="8" borderId="6" xfId="0" applyNumberFormat="1" applyFont="1" applyFill="1" applyBorder="1" applyAlignment="1">
      <alignment horizontal="center" vertical="center" wrapText="1"/>
    </xf>
    <xf numFmtId="17" fontId="4" fillId="8" borderId="1" xfId="0" applyNumberFormat="1" applyFont="1" applyFill="1" applyBorder="1" applyAlignment="1">
      <alignment horizontal="center" vertical="center"/>
    </xf>
    <xf numFmtId="17" fontId="4" fillId="8" borderId="6" xfId="0" applyNumberFormat="1" applyFont="1" applyFill="1" applyBorder="1" applyAlignment="1">
      <alignment horizontal="center" vertical="center"/>
    </xf>
    <xf numFmtId="0" fontId="4" fillId="8" borderId="3" xfId="0" applyFont="1" applyFill="1" applyBorder="1" applyAlignment="1">
      <alignment vertical="center"/>
    </xf>
    <xf numFmtId="0" fontId="4" fillId="8" borderId="7" xfId="0" applyFont="1" applyFill="1" applyBorder="1" applyAlignment="1">
      <alignment vertical="center"/>
    </xf>
    <xf numFmtId="0" fontId="4" fillId="8" borderId="4" xfId="0" applyFont="1" applyFill="1" applyBorder="1" applyAlignment="1">
      <alignment vertical="center"/>
    </xf>
    <xf numFmtId="0" fontId="18" fillId="0" borderId="6"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5"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64" fontId="16"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18" fillId="8" borderId="3" xfId="0" applyFont="1" applyFill="1" applyBorder="1" applyAlignment="1">
      <alignment vertical="center"/>
    </xf>
    <xf numFmtId="0" fontId="18" fillId="8" borderId="7" xfId="0" applyFont="1" applyFill="1" applyBorder="1" applyAlignment="1">
      <alignment vertical="center"/>
    </xf>
    <xf numFmtId="0" fontId="18" fillId="8" borderId="4" xfId="0" applyFont="1" applyFill="1" applyBorder="1" applyAlignment="1">
      <alignment vertical="center"/>
    </xf>
    <xf numFmtId="0" fontId="4" fillId="0" borderId="5" xfId="0" applyFont="1" applyFill="1" applyBorder="1" applyAlignment="1">
      <alignment horizontal="left" vertical="center"/>
    </xf>
    <xf numFmtId="0" fontId="4" fillId="8" borderId="1" xfId="0" applyFont="1" applyFill="1" applyBorder="1" applyAlignment="1">
      <alignment horizontal="left" vertical="center"/>
    </xf>
    <xf numFmtId="0" fontId="4" fillId="8" borderId="5" xfId="0" applyFont="1" applyFill="1" applyBorder="1" applyAlignment="1">
      <alignment horizontal="left" vertical="center"/>
    </xf>
    <xf numFmtId="164" fontId="16" fillId="8" borderId="1" xfId="0" applyNumberFormat="1" applyFont="1" applyFill="1" applyBorder="1" applyAlignment="1">
      <alignment horizontal="center" vertical="center"/>
    </xf>
    <xf numFmtId="164" fontId="16" fillId="8" borderId="5" xfId="0" applyNumberFormat="1" applyFont="1" applyFill="1" applyBorder="1" applyAlignment="1">
      <alignment horizontal="center" vertical="center"/>
    </xf>
    <xf numFmtId="0" fontId="16" fillId="8" borderId="2" xfId="0" applyFont="1" applyFill="1" applyBorder="1" applyAlignment="1">
      <alignment horizontal="center" vertical="center"/>
    </xf>
    <xf numFmtId="164" fontId="4" fillId="0" borderId="2"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xf>
    <xf numFmtId="17" fontId="4" fillId="0" borderId="6" xfId="0" applyNumberFormat="1" applyFont="1" applyFill="1" applyBorder="1" applyAlignment="1">
      <alignment horizontal="center" vertical="center"/>
    </xf>
    <xf numFmtId="0" fontId="4" fillId="8" borderId="5" xfId="0" applyFont="1" applyFill="1" applyBorder="1" applyAlignment="1">
      <alignment vertical="center"/>
    </xf>
    <xf numFmtId="164" fontId="4" fillId="0" borderId="6" xfId="0" applyNumberFormat="1" applyFont="1" applyFill="1" applyBorder="1" applyAlignment="1">
      <alignment horizontal="center" vertical="center"/>
    </xf>
    <xf numFmtId="164" fontId="16" fillId="8" borderId="6" xfId="0" applyNumberFormat="1" applyFont="1" applyFill="1" applyBorder="1" applyAlignment="1">
      <alignment horizontal="center" vertical="center"/>
    </xf>
    <xf numFmtId="17" fontId="4" fillId="9" borderId="1" xfId="0" applyNumberFormat="1" applyFont="1" applyFill="1" applyBorder="1" applyAlignment="1">
      <alignment horizontal="center" vertical="center" wrapText="1"/>
    </xf>
    <xf numFmtId="17" fontId="4" fillId="9" borderId="6" xfId="0" applyNumberFormat="1" applyFont="1" applyFill="1" applyBorder="1" applyAlignment="1">
      <alignment horizontal="center" vertical="center" wrapText="1"/>
    </xf>
    <xf numFmtId="17" fontId="4" fillId="9" borderId="5" xfId="0" applyNumberFormat="1" applyFont="1" applyFill="1" applyBorder="1" applyAlignment="1">
      <alignment horizontal="center" vertical="center" wrapText="1"/>
    </xf>
    <xf numFmtId="4" fontId="16" fillId="9" borderId="6"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5" xfId="0" applyFont="1" applyFill="1" applyBorder="1" applyAlignment="1">
      <alignment horizontal="center" vertical="center"/>
    </xf>
    <xf numFmtId="4" fontId="4" fillId="9" borderId="1" xfId="0" applyNumberFormat="1" applyFont="1" applyFill="1" applyBorder="1" applyAlignment="1">
      <alignment horizontal="center" vertical="center"/>
    </xf>
    <xf numFmtId="4" fontId="4" fillId="9" borderId="6" xfId="0" applyNumberFormat="1" applyFont="1" applyFill="1" applyBorder="1" applyAlignment="1">
      <alignment horizontal="center" vertical="center"/>
    </xf>
    <xf numFmtId="4" fontId="4" fillId="9" borderId="5" xfId="0" applyNumberFormat="1" applyFont="1" applyFill="1" applyBorder="1" applyAlignment="1">
      <alignment horizontal="center" vertical="center"/>
    </xf>
    <xf numFmtId="165" fontId="16" fillId="9" borderId="1" xfId="2" applyFont="1" applyFill="1" applyBorder="1" applyAlignment="1">
      <alignment horizontal="center" vertical="center" wrapText="1"/>
    </xf>
    <xf numFmtId="165" fontId="16" fillId="9" borderId="6" xfId="2" applyFont="1" applyFill="1" applyBorder="1" applyAlignment="1">
      <alignment horizontal="center" vertical="center" wrapText="1"/>
    </xf>
    <xf numFmtId="165" fontId="16" fillId="9" borderId="5" xfId="2" applyFont="1" applyFill="1" applyBorder="1" applyAlignment="1">
      <alignment horizontal="center" vertical="center" wrapText="1"/>
    </xf>
    <xf numFmtId="0" fontId="16" fillId="9" borderId="6" xfId="0" applyFont="1" applyFill="1" applyBorder="1" applyAlignment="1">
      <alignment horizontal="center" vertical="center"/>
    </xf>
    <xf numFmtId="0" fontId="16" fillId="9" borderId="6"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5" xfId="0" applyFont="1" applyFill="1" applyBorder="1" applyAlignment="1">
      <alignment horizontal="center" vertical="center" wrapText="1"/>
    </xf>
    <xf numFmtId="17" fontId="16" fillId="9"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1" xfId="0" applyFont="1" applyFill="1" applyBorder="1" applyAlignment="1">
      <alignment horizontal="left" wrapText="1"/>
    </xf>
    <xf numFmtId="0" fontId="11" fillId="0" borderId="5" xfId="0" applyFont="1" applyFill="1" applyBorder="1" applyAlignment="1">
      <alignment horizontal="left"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11" fillId="0" borderId="5"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6" xfId="0"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1" xfId="0" applyFont="1" applyFill="1" applyBorder="1" applyAlignment="1">
      <alignment vertical="center" wrapText="1"/>
    </xf>
    <xf numFmtId="0" fontId="11" fillId="0" borderId="6" xfId="0" applyFont="1" applyFill="1" applyBorder="1" applyAlignment="1">
      <alignment vertical="center"/>
    </xf>
    <xf numFmtId="0" fontId="11" fillId="0" borderId="5" xfId="0" applyFont="1" applyFill="1" applyBorder="1" applyAlignment="1">
      <alignment vertical="center"/>
    </xf>
    <xf numFmtId="0" fontId="11" fillId="0" borderId="1" xfId="0" applyFont="1" applyFill="1" applyBorder="1" applyAlignment="1">
      <alignment horizontal="center"/>
    </xf>
    <xf numFmtId="0" fontId="11" fillId="0" borderId="6" xfId="0" applyFont="1" applyFill="1" applyBorder="1" applyAlignment="1">
      <alignment horizontal="center"/>
    </xf>
    <xf numFmtId="0" fontId="11" fillId="0" borderId="5" xfId="0" applyFont="1" applyFill="1" applyBorder="1" applyAlignment="1">
      <alignment horizontal="center"/>
    </xf>
    <xf numFmtId="4" fontId="11" fillId="0" borderId="6" xfId="0" applyNumberFormat="1" applyFont="1" applyFill="1" applyBorder="1" applyAlignment="1">
      <alignment horizontal="center" vertical="center"/>
    </xf>
    <xf numFmtId="0" fontId="11" fillId="8" borderId="2" xfId="0" applyFont="1" applyFill="1" applyBorder="1" applyAlignment="1">
      <alignment horizontal="center" vertical="center"/>
    </xf>
    <xf numFmtId="0" fontId="11" fillId="8" borderId="1"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8" borderId="1" xfId="0" applyFont="1" applyFill="1" applyBorder="1" applyAlignment="1">
      <alignment horizontal="center" vertical="center"/>
    </xf>
    <xf numFmtId="0" fontId="11" fillId="8" borderId="5"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5" xfId="0" applyFont="1" applyFill="1" applyBorder="1" applyAlignment="1">
      <alignment horizontal="center" vertical="center" wrapText="1"/>
    </xf>
    <xf numFmtId="4" fontId="14" fillId="8" borderId="1" xfId="0" applyNumberFormat="1" applyFont="1" applyFill="1" applyBorder="1" applyAlignment="1">
      <alignment horizontal="center" vertical="center"/>
    </xf>
    <xf numFmtId="4" fontId="14" fillId="8" borderId="5" xfId="0" applyNumberFormat="1" applyFont="1" applyFill="1" applyBorder="1" applyAlignment="1">
      <alignment horizontal="center" vertical="center"/>
    </xf>
    <xf numFmtId="4" fontId="14" fillId="8" borderId="1" xfId="0" applyNumberFormat="1" applyFont="1" applyFill="1" applyBorder="1" applyAlignment="1">
      <alignment horizontal="center" vertical="center" wrapText="1"/>
    </xf>
    <xf numFmtId="4" fontId="14" fillId="8" borderId="5" xfId="0" applyNumberFormat="1" applyFont="1" applyFill="1" applyBorder="1" applyAlignment="1">
      <alignment horizontal="center" vertical="center" wrapText="1"/>
    </xf>
    <xf numFmtId="0" fontId="11" fillId="8" borderId="3" xfId="0"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wrapText="1"/>
    </xf>
    <xf numFmtId="0" fontId="0" fillId="0" borderId="4" xfId="0" applyBorder="1" applyAlignment="1">
      <alignment horizontal="left" wrapText="1"/>
    </xf>
    <xf numFmtId="0" fontId="11" fillId="9" borderId="3" xfId="0" applyFont="1" applyFill="1" applyBorder="1" applyAlignment="1">
      <alignment horizontal="left" vertical="center" wrapText="1"/>
    </xf>
    <xf numFmtId="0" fontId="11" fillId="9" borderId="7"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1" fillId="8"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55" fillId="0" borderId="6" xfId="0" applyFont="1" applyFill="1" applyBorder="1" applyAlignment="1">
      <alignment horizontal="center" vertical="center" wrapText="1"/>
    </xf>
    <xf numFmtId="0" fontId="55" fillId="0" borderId="5" xfId="0"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11" fillId="8" borderId="6"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5" xfId="0" applyFont="1" applyFill="1" applyBorder="1" applyAlignment="1">
      <alignment horizontal="center" vertical="center" wrapText="1"/>
    </xf>
    <xf numFmtId="4" fontId="12" fillId="8" borderId="1" xfId="0" applyNumberFormat="1" applyFont="1" applyFill="1" applyBorder="1" applyAlignment="1">
      <alignment horizontal="center" vertical="center" wrapText="1"/>
    </xf>
    <xf numFmtId="4" fontId="12" fillId="8" borderId="6" xfId="0" applyNumberFormat="1"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4" fontId="11" fillId="8" borderId="1" xfId="0" applyNumberFormat="1" applyFont="1" applyFill="1" applyBorder="1" applyAlignment="1">
      <alignment horizontal="center" vertical="center"/>
    </xf>
    <xf numFmtId="4" fontId="11" fillId="8" borderId="5" xfId="0" applyNumberFormat="1"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8" xfId="0"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17" fontId="11" fillId="0" borderId="5" xfId="0" applyNumberFormat="1" applyFont="1" applyFill="1" applyBorder="1" applyAlignment="1">
      <alignment horizontal="center" vertical="center" wrapText="1"/>
    </xf>
    <xf numFmtId="0" fontId="0" fillId="0" borderId="0" xfId="0"/>
    <xf numFmtId="0" fontId="11" fillId="16" borderId="2" xfId="0" applyFont="1" applyFill="1" applyBorder="1" applyAlignment="1">
      <alignment horizontal="left" vertical="center" wrapText="1"/>
    </xf>
    <xf numFmtId="0" fontId="56" fillId="2" borderId="2" xfId="0" applyFont="1" applyFill="1" applyBorder="1" applyAlignment="1">
      <alignment horizontal="center" vertical="center"/>
    </xf>
    <xf numFmtId="0" fontId="56"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0" borderId="2" xfId="0" applyFont="1" applyBorder="1" applyAlignment="1">
      <alignment horizontal="center" vertical="center"/>
    </xf>
    <xf numFmtId="4" fontId="56" fillId="2" borderId="2" xfId="0"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2" xfId="0" applyFont="1" applyFill="1" applyBorder="1" applyAlignment="1">
      <alignment horizontal="center"/>
    </xf>
  </cellXfs>
  <cellStyles count="9">
    <cellStyle name="Excel Built-in Bad" xfId="5" xr:uid="{00000000-0005-0000-0000-000000000000}"/>
    <cellStyle name="Excel Built-in Normal" xfId="2" xr:uid="{00000000-0005-0000-0000-000001000000}"/>
    <cellStyle name="Neutralny" xfId="8" builtinId="28"/>
    <cellStyle name="Normalny" xfId="0" builtinId="0"/>
    <cellStyle name="Normalny 2" xfId="3" xr:uid="{00000000-0005-0000-0000-000004000000}"/>
    <cellStyle name="Normalny 3" xfId="7" xr:uid="{00000000-0005-0000-0000-000005000000}"/>
    <cellStyle name="Walutowy 2" xfId="1" xr:uid="{00000000-0005-0000-0000-000006000000}"/>
    <cellStyle name="Zły" xfId="4" builtinId="27"/>
    <cellStyle name="Zły 2" xfId="6" xr:uid="{00000000-0005-0000-0000-000008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30</xdr:row>
      <xdr:rowOff>285750</xdr:rowOff>
    </xdr:from>
    <xdr:to>
      <xdr:col>9</xdr:col>
      <xdr:colOff>13607</xdr:colOff>
      <xdr:row>30</xdr:row>
      <xdr:rowOff>285751</xdr:rowOff>
    </xdr:to>
    <xdr:cxnSp macro="">
      <xdr:nvCxnSpPr>
        <xdr:cNvPr id="4" name="Łącznik prosty 3">
          <a:extLst>
            <a:ext uri="{FF2B5EF4-FFF2-40B4-BE49-F238E27FC236}">
              <a16:creationId xmlns:a16="http://schemas.microsoft.com/office/drawing/2014/main" id="{D7E27FE3-C98C-4136-BE42-3928C8E2A5F0}"/>
            </a:ext>
          </a:extLst>
        </xdr:cNvPr>
        <xdr:cNvCxnSpPr/>
      </xdr:nvCxnSpPr>
      <xdr:spPr>
        <a:xfrm>
          <a:off x="9496425" y="241363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31</xdr:row>
      <xdr:rowOff>365125</xdr:rowOff>
    </xdr:from>
    <xdr:to>
      <xdr:col>9</xdr:col>
      <xdr:colOff>0</xdr:colOff>
      <xdr:row>31</xdr:row>
      <xdr:rowOff>365125</xdr:rowOff>
    </xdr:to>
    <xdr:cxnSp macro="">
      <xdr:nvCxnSpPr>
        <xdr:cNvPr id="5" name="Łącznik prosty 4">
          <a:extLst>
            <a:ext uri="{FF2B5EF4-FFF2-40B4-BE49-F238E27FC236}">
              <a16:creationId xmlns:a16="http://schemas.microsoft.com/office/drawing/2014/main" id="{DAC7B62C-A438-4ACD-9350-47D73D661DBE}"/>
            </a:ext>
          </a:extLst>
        </xdr:cNvPr>
        <xdr:cNvCxnSpPr/>
      </xdr:nvCxnSpPr>
      <xdr:spPr>
        <a:xfrm>
          <a:off x="9496425" y="25425400"/>
          <a:ext cx="2076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5"/>
  <sheetViews>
    <sheetView workbookViewId="0">
      <selection activeCell="B4" sqref="B4"/>
    </sheetView>
  </sheetViews>
  <sheetFormatPr defaultColWidth="9.1796875" defaultRowHeight="14.5" x14ac:dyDescent="0.35"/>
  <cols>
    <col min="1" max="1" width="9.1796875" style="1"/>
    <col min="2" max="2" width="37.453125" style="1" customWidth="1"/>
    <col min="3" max="3" width="9.1796875" style="1"/>
    <col min="4" max="4" width="22.81640625" style="113" customWidth="1"/>
    <col min="5" max="5" width="9.1796875" style="1"/>
    <col min="6" max="6" width="18.26953125" style="1" customWidth="1"/>
    <col min="7" max="16384" width="9.1796875" style="1"/>
  </cols>
  <sheetData>
    <row r="2" spans="2:6" x14ac:dyDescent="0.35">
      <c r="B2" s="536" t="s">
        <v>1588</v>
      </c>
    </row>
    <row r="3" spans="2:6" x14ac:dyDescent="0.35">
      <c r="B3" s="536" t="s">
        <v>1614</v>
      </c>
    </row>
    <row r="5" spans="2:6" x14ac:dyDescent="0.35">
      <c r="B5" s="577"/>
      <c r="C5" s="578" t="s">
        <v>316</v>
      </c>
      <c r="D5" s="579"/>
      <c r="E5" s="578" t="s">
        <v>317</v>
      </c>
      <c r="F5" s="579"/>
    </row>
    <row r="6" spans="2:6" x14ac:dyDescent="0.35">
      <c r="B6" s="577"/>
      <c r="C6" s="110" t="s">
        <v>311</v>
      </c>
      <c r="D6" s="114" t="s">
        <v>34</v>
      </c>
      <c r="E6" s="110" t="s">
        <v>311</v>
      </c>
      <c r="F6" s="114" t="s">
        <v>34</v>
      </c>
    </row>
    <row r="7" spans="2:6" ht="29" x14ac:dyDescent="0.35">
      <c r="B7" s="105" t="s">
        <v>987</v>
      </c>
      <c r="C7" s="27">
        <v>28</v>
      </c>
      <c r="D7" s="115">
        <v>3549000</v>
      </c>
      <c r="E7" s="27">
        <v>27</v>
      </c>
      <c r="F7" s="115">
        <v>2685414</v>
      </c>
    </row>
    <row r="8" spans="2:6" x14ac:dyDescent="0.35">
      <c r="B8" s="104" t="s">
        <v>988</v>
      </c>
      <c r="C8" s="49">
        <v>9</v>
      </c>
      <c r="D8" s="116">
        <v>412000</v>
      </c>
      <c r="E8" s="27">
        <v>10</v>
      </c>
      <c r="F8" s="115">
        <v>381051.67</v>
      </c>
    </row>
    <row r="9" spans="2:6" x14ac:dyDescent="0.35">
      <c r="B9" s="104" t="s">
        <v>989</v>
      </c>
      <c r="C9" s="117">
        <v>7</v>
      </c>
      <c r="D9" s="116">
        <v>575000</v>
      </c>
      <c r="E9" s="27">
        <v>6</v>
      </c>
      <c r="F9" s="115">
        <v>467211.27</v>
      </c>
    </row>
    <row r="10" spans="2:6" x14ac:dyDescent="0.35">
      <c r="B10" s="104" t="s">
        <v>990</v>
      </c>
      <c r="C10" s="118">
        <v>17</v>
      </c>
      <c r="D10" s="116">
        <v>350000</v>
      </c>
      <c r="E10" s="27">
        <v>17</v>
      </c>
      <c r="F10" s="115">
        <v>345128.17</v>
      </c>
    </row>
    <row r="11" spans="2:6" x14ac:dyDescent="0.35">
      <c r="B11" s="104" t="s">
        <v>991</v>
      </c>
      <c r="C11" s="118">
        <v>14</v>
      </c>
      <c r="D11" s="116">
        <v>549000</v>
      </c>
      <c r="E11" s="27">
        <v>14</v>
      </c>
      <c r="F11" s="115">
        <v>549000</v>
      </c>
    </row>
    <row r="12" spans="2:6" x14ac:dyDescent="0.35">
      <c r="B12" s="104" t="s">
        <v>992</v>
      </c>
      <c r="C12" s="118">
        <v>10</v>
      </c>
      <c r="D12" s="116">
        <v>290000</v>
      </c>
      <c r="E12" s="27">
        <v>10</v>
      </c>
      <c r="F12" s="115">
        <v>270100</v>
      </c>
    </row>
    <row r="13" spans="2:6" x14ac:dyDescent="0.35">
      <c r="B13" s="104" t="s">
        <v>993</v>
      </c>
      <c r="C13" s="118">
        <v>8</v>
      </c>
      <c r="D13" s="116">
        <v>391000</v>
      </c>
      <c r="E13" s="27">
        <v>6</v>
      </c>
      <c r="F13" s="115">
        <v>329500</v>
      </c>
    </row>
    <row r="14" spans="2:6" x14ac:dyDescent="0.35">
      <c r="B14" s="104" t="s">
        <v>994</v>
      </c>
      <c r="C14" s="118">
        <v>23</v>
      </c>
      <c r="D14" s="116">
        <v>510000</v>
      </c>
      <c r="E14" s="27">
        <v>26</v>
      </c>
      <c r="F14" s="115">
        <v>1515000</v>
      </c>
    </row>
    <row r="15" spans="2:6" x14ac:dyDescent="0.35">
      <c r="B15" s="104" t="s">
        <v>995</v>
      </c>
      <c r="C15" s="118">
        <v>24</v>
      </c>
      <c r="D15" s="116">
        <v>477311.5</v>
      </c>
      <c r="E15" s="27">
        <v>24</v>
      </c>
      <c r="F15" s="115">
        <v>481408.19</v>
      </c>
    </row>
    <row r="16" spans="2:6" x14ac:dyDescent="0.35">
      <c r="B16" s="104" t="s">
        <v>996</v>
      </c>
      <c r="C16" s="118">
        <v>7</v>
      </c>
      <c r="D16" s="116">
        <v>649000</v>
      </c>
      <c r="E16" s="27">
        <v>8</v>
      </c>
      <c r="F16" s="115">
        <v>649000</v>
      </c>
    </row>
    <row r="17" spans="2:6" x14ac:dyDescent="0.35">
      <c r="B17" s="104" t="s">
        <v>997</v>
      </c>
      <c r="C17" s="118">
        <v>12</v>
      </c>
      <c r="D17" s="116">
        <v>447000</v>
      </c>
      <c r="E17" s="27">
        <v>12</v>
      </c>
      <c r="F17" s="115">
        <v>427013.58</v>
      </c>
    </row>
    <row r="18" spans="2:6" x14ac:dyDescent="0.35">
      <c r="B18" s="104" t="s">
        <v>998</v>
      </c>
      <c r="C18" s="118">
        <v>10</v>
      </c>
      <c r="D18" s="116">
        <v>509000</v>
      </c>
      <c r="E18" s="27">
        <v>10</v>
      </c>
      <c r="F18" s="115">
        <v>556300</v>
      </c>
    </row>
    <row r="19" spans="2:6" x14ac:dyDescent="0.35">
      <c r="B19" s="104" t="s">
        <v>999</v>
      </c>
      <c r="C19" s="118">
        <v>17</v>
      </c>
      <c r="D19" s="116">
        <v>1046500</v>
      </c>
      <c r="E19" s="27">
        <v>16</v>
      </c>
      <c r="F19" s="115">
        <v>796395.85</v>
      </c>
    </row>
    <row r="20" spans="2:6" x14ac:dyDescent="0.35">
      <c r="B20" s="104" t="s">
        <v>1000</v>
      </c>
      <c r="C20" s="118">
        <v>8</v>
      </c>
      <c r="D20" s="116">
        <v>239082.77000000002</v>
      </c>
      <c r="E20" s="27">
        <v>7</v>
      </c>
      <c r="F20" s="115">
        <v>227821.89</v>
      </c>
    </row>
    <row r="21" spans="2:6" x14ac:dyDescent="0.35">
      <c r="B21" s="104" t="s">
        <v>1001</v>
      </c>
      <c r="C21" s="118">
        <v>8</v>
      </c>
      <c r="D21" s="116">
        <v>492208</v>
      </c>
      <c r="E21" s="27">
        <v>7</v>
      </c>
      <c r="F21" s="115">
        <v>505688.75</v>
      </c>
    </row>
    <row r="22" spans="2:6" x14ac:dyDescent="0.35">
      <c r="B22" s="104" t="s">
        <v>1002</v>
      </c>
      <c r="C22" s="118">
        <v>10</v>
      </c>
      <c r="D22" s="116">
        <v>442000</v>
      </c>
      <c r="E22" s="27">
        <v>11</v>
      </c>
      <c r="F22" s="115">
        <v>473000</v>
      </c>
    </row>
    <row r="23" spans="2:6" x14ac:dyDescent="0.35">
      <c r="B23" s="104" t="s">
        <v>1003</v>
      </c>
      <c r="C23" s="49">
        <v>13</v>
      </c>
      <c r="D23" s="116">
        <v>410000</v>
      </c>
      <c r="E23" s="27">
        <v>12</v>
      </c>
      <c r="F23" s="115">
        <v>422160</v>
      </c>
    </row>
    <row r="24" spans="2:6" s="545" customFormat="1" x14ac:dyDescent="0.35">
      <c r="B24" s="104" t="s">
        <v>1613</v>
      </c>
      <c r="C24" s="544">
        <v>3</v>
      </c>
      <c r="D24" s="116">
        <v>350000</v>
      </c>
      <c r="E24" s="543">
        <v>3</v>
      </c>
      <c r="F24" s="115">
        <v>350000</v>
      </c>
    </row>
    <row r="25" spans="2:6" x14ac:dyDescent="0.35">
      <c r="B25" s="119" t="s">
        <v>1004</v>
      </c>
      <c r="C25" s="120">
        <f>SUM(C7:C24)</f>
        <v>228</v>
      </c>
      <c r="D25" s="121">
        <f>SUM(D7:D24)</f>
        <v>11688102.27</v>
      </c>
      <c r="E25" s="120">
        <f>SUM(E7:E24)</f>
        <v>226</v>
      </c>
      <c r="F25" s="121">
        <f>SUM(F7:F24)</f>
        <v>11431193.369999999</v>
      </c>
    </row>
  </sheetData>
  <mergeCells count="3">
    <mergeCell ref="B5:B6"/>
    <mergeCell ref="C5:D5"/>
    <mergeCell ref="E5:F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72"/>
  <sheetViews>
    <sheetView topLeftCell="A60" zoomScale="60" zoomScaleNormal="60" workbookViewId="0">
      <selection activeCell="D62" sqref="D62"/>
    </sheetView>
  </sheetViews>
  <sheetFormatPr defaultRowHeight="14.5" x14ac:dyDescent="0.35"/>
  <cols>
    <col min="1" max="1" width="4.7265625" style="192" customWidth="1"/>
    <col min="2" max="2" width="12" style="192" customWidth="1"/>
    <col min="3" max="3" width="11.453125" style="192" customWidth="1"/>
    <col min="4" max="4" width="11.7265625" style="192" customWidth="1"/>
    <col min="5" max="5" width="45.7265625" style="85" customWidth="1"/>
    <col min="6" max="6" width="75.453125" style="34" customWidth="1"/>
    <col min="7" max="7" width="36.453125" style="85" customWidth="1"/>
    <col min="8" max="8" width="26" style="85" customWidth="1"/>
    <col min="9" max="9" width="15.26953125" style="85" customWidth="1"/>
    <col min="10" max="10" width="39.453125" style="192" customWidth="1"/>
    <col min="11" max="11" width="13"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19" style="192" customWidth="1"/>
    <col min="19" max="255" width="9.1796875" style="192"/>
    <col min="256" max="256" width="4.7265625" style="192" bestFit="1" customWidth="1"/>
    <col min="257" max="257" width="9.7265625" style="192" bestFit="1" customWidth="1"/>
    <col min="258" max="258" width="10" style="192" bestFit="1" customWidth="1"/>
    <col min="259" max="259" width="8.81640625" style="192" bestFit="1" customWidth="1"/>
    <col min="260" max="260" width="22.81640625" style="192" customWidth="1"/>
    <col min="261" max="261" width="59.7265625" style="192" bestFit="1" customWidth="1"/>
    <col min="262" max="262" width="57.81640625" style="192" bestFit="1" customWidth="1"/>
    <col min="263" max="263" width="35.26953125" style="192" bestFit="1" customWidth="1"/>
    <col min="264" max="264" width="28.1796875" style="192" bestFit="1" customWidth="1"/>
    <col min="265" max="265" width="33.1796875" style="192" bestFit="1" customWidth="1"/>
    <col min="266" max="266" width="26" style="192" bestFit="1" customWidth="1"/>
    <col min="267" max="267" width="19.1796875" style="192" bestFit="1" customWidth="1"/>
    <col min="268" max="268" width="10.453125" style="192" customWidth="1"/>
    <col min="269" max="269" width="11.81640625" style="192" customWidth="1"/>
    <col min="270" max="270" width="14.7265625" style="192" customWidth="1"/>
    <col min="271" max="271" width="9" style="192" bestFit="1" customWidth="1"/>
    <col min="272" max="511" width="9.1796875" style="192"/>
    <col min="512" max="512" width="4.7265625" style="192" bestFit="1" customWidth="1"/>
    <col min="513" max="513" width="9.7265625" style="192" bestFit="1" customWidth="1"/>
    <col min="514" max="514" width="10" style="192" bestFit="1" customWidth="1"/>
    <col min="515" max="515" width="8.81640625" style="192" bestFit="1" customWidth="1"/>
    <col min="516" max="516" width="22.81640625" style="192" customWidth="1"/>
    <col min="517" max="517" width="59.7265625" style="192" bestFit="1" customWidth="1"/>
    <col min="518" max="518" width="57.81640625" style="192" bestFit="1" customWidth="1"/>
    <col min="519" max="519" width="35.26953125" style="192" bestFit="1" customWidth="1"/>
    <col min="520" max="520" width="28.1796875" style="192" bestFit="1" customWidth="1"/>
    <col min="521" max="521" width="33.1796875" style="192" bestFit="1" customWidth="1"/>
    <col min="522" max="522" width="26" style="192" bestFit="1" customWidth="1"/>
    <col min="523" max="523" width="19.1796875" style="192" bestFit="1" customWidth="1"/>
    <col min="524" max="524" width="10.453125" style="192" customWidth="1"/>
    <col min="525" max="525" width="11.81640625" style="192" customWidth="1"/>
    <col min="526" max="526" width="14.7265625" style="192" customWidth="1"/>
    <col min="527" max="527" width="9" style="192" bestFit="1" customWidth="1"/>
    <col min="528" max="767" width="9.1796875" style="192"/>
    <col min="768" max="768" width="4.7265625" style="192" bestFit="1" customWidth="1"/>
    <col min="769" max="769" width="9.7265625" style="192" bestFit="1" customWidth="1"/>
    <col min="770" max="770" width="10" style="192" bestFit="1" customWidth="1"/>
    <col min="771" max="771" width="8.81640625" style="192" bestFit="1" customWidth="1"/>
    <col min="772" max="772" width="22.81640625" style="192" customWidth="1"/>
    <col min="773" max="773" width="59.7265625" style="192" bestFit="1" customWidth="1"/>
    <col min="774" max="774" width="57.81640625" style="192" bestFit="1" customWidth="1"/>
    <col min="775" max="775" width="35.26953125" style="192" bestFit="1" customWidth="1"/>
    <col min="776" max="776" width="28.1796875" style="192" bestFit="1" customWidth="1"/>
    <col min="777" max="777" width="33.1796875" style="192" bestFit="1" customWidth="1"/>
    <col min="778" max="778" width="26" style="192" bestFit="1" customWidth="1"/>
    <col min="779" max="779" width="19.1796875" style="192" bestFit="1" customWidth="1"/>
    <col min="780" max="780" width="10.453125" style="192" customWidth="1"/>
    <col min="781" max="781" width="11.81640625" style="192" customWidth="1"/>
    <col min="782" max="782" width="14.7265625" style="192" customWidth="1"/>
    <col min="783" max="783" width="9" style="192" bestFit="1" customWidth="1"/>
    <col min="784" max="1023" width="9.1796875" style="192"/>
    <col min="1024" max="1024" width="4.7265625" style="192" bestFit="1" customWidth="1"/>
    <col min="1025" max="1025" width="9.7265625" style="192" bestFit="1" customWidth="1"/>
    <col min="1026" max="1026" width="10" style="192" bestFit="1" customWidth="1"/>
    <col min="1027" max="1027" width="8.81640625" style="192" bestFit="1" customWidth="1"/>
    <col min="1028" max="1028" width="22.81640625" style="192" customWidth="1"/>
    <col min="1029" max="1029" width="59.7265625" style="192" bestFit="1" customWidth="1"/>
    <col min="1030" max="1030" width="57.81640625" style="192" bestFit="1" customWidth="1"/>
    <col min="1031" max="1031" width="35.26953125" style="192" bestFit="1" customWidth="1"/>
    <col min="1032" max="1032" width="28.1796875" style="192" bestFit="1" customWidth="1"/>
    <col min="1033" max="1033" width="33.1796875" style="192" bestFit="1" customWidth="1"/>
    <col min="1034" max="1034" width="26" style="192" bestFit="1" customWidth="1"/>
    <col min="1035" max="1035" width="19.1796875" style="192" bestFit="1" customWidth="1"/>
    <col min="1036" max="1036" width="10.453125" style="192" customWidth="1"/>
    <col min="1037" max="1037" width="11.81640625" style="192" customWidth="1"/>
    <col min="1038" max="1038" width="14.7265625" style="192" customWidth="1"/>
    <col min="1039" max="1039" width="9" style="192" bestFit="1" customWidth="1"/>
    <col min="1040" max="1279" width="9.1796875" style="192"/>
    <col min="1280" max="1280" width="4.7265625" style="192" bestFit="1" customWidth="1"/>
    <col min="1281" max="1281" width="9.7265625" style="192" bestFit="1" customWidth="1"/>
    <col min="1282" max="1282" width="10" style="192" bestFit="1" customWidth="1"/>
    <col min="1283" max="1283" width="8.81640625" style="192" bestFit="1" customWidth="1"/>
    <col min="1284" max="1284" width="22.81640625" style="192" customWidth="1"/>
    <col min="1285" max="1285" width="59.7265625" style="192" bestFit="1" customWidth="1"/>
    <col min="1286" max="1286" width="57.81640625" style="192" bestFit="1" customWidth="1"/>
    <col min="1287" max="1287" width="35.26953125" style="192" bestFit="1" customWidth="1"/>
    <col min="1288" max="1288" width="28.1796875" style="192" bestFit="1" customWidth="1"/>
    <col min="1289" max="1289" width="33.1796875" style="192" bestFit="1" customWidth="1"/>
    <col min="1290" max="1290" width="26" style="192" bestFit="1" customWidth="1"/>
    <col min="1291" max="1291" width="19.1796875" style="192" bestFit="1" customWidth="1"/>
    <col min="1292" max="1292" width="10.453125" style="192" customWidth="1"/>
    <col min="1293" max="1293" width="11.81640625" style="192" customWidth="1"/>
    <col min="1294" max="1294" width="14.7265625" style="192" customWidth="1"/>
    <col min="1295" max="1295" width="9" style="192" bestFit="1" customWidth="1"/>
    <col min="1296" max="1535" width="9.1796875" style="192"/>
    <col min="1536" max="1536" width="4.7265625" style="192" bestFit="1" customWidth="1"/>
    <col min="1537" max="1537" width="9.7265625" style="192" bestFit="1" customWidth="1"/>
    <col min="1538" max="1538" width="10" style="192" bestFit="1" customWidth="1"/>
    <col min="1539" max="1539" width="8.81640625" style="192" bestFit="1" customWidth="1"/>
    <col min="1540" max="1540" width="22.81640625" style="192" customWidth="1"/>
    <col min="1541" max="1541" width="59.7265625" style="192" bestFit="1" customWidth="1"/>
    <col min="1542" max="1542" width="57.81640625" style="192" bestFit="1" customWidth="1"/>
    <col min="1543" max="1543" width="35.26953125" style="192" bestFit="1" customWidth="1"/>
    <col min="1544" max="1544" width="28.1796875" style="192" bestFit="1" customWidth="1"/>
    <col min="1545" max="1545" width="33.1796875" style="192" bestFit="1" customWidth="1"/>
    <col min="1546" max="1546" width="26" style="192" bestFit="1" customWidth="1"/>
    <col min="1547" max="1547" width="19.1796875" style="192" bestFit="1" customWidth="1"/>
    <col min="1548" max="1548" width="10.453125" style="192" customWidth="1"/>
    <col min="1549" max="1549" width="11.81640625" style="192" customWidth="1"/>
    <col min="1550" max="1550" width="14.7265625" style="192" customWidth="1"/>
    <col min="1551" max="1551" width="9" style="192" bestFit="1" customWidth="1"/>
    <col min="1552" max="1791" width="9.1796875" style="192"/>
    <col min="1792" max="1792" width="4.7265625" style="192" bestFit="1" customWidth="1"/>
    <col min="1793" max="1793" width="9.7265625" style="192" bestFit="1" customWidth="1"/>
    <col min="1794" max="1794" width="10" style="192" bestFit="1" customWidth="1"/>
    <col min="1795" max="1795" width="8.81640625" style="192" bestFit="1" customWidth="1"/>
    <col min="1796" max="1796" width="22.81640625" style="192" customWidth="1"/>
    <col min="1797" max="1797" width="59.7265625" style="192" bestFit="1" customWidth="1"/>
    <col min="1798" max="1798" width="57.81640625" style="192" bestFit="1" customWidth="1"/>
    <col min="1799" max="1799" width="35.26953125" style="192" bestFit="1" customWidth="1"/>
    <col min="1800" max="1800" width="28.1796875" style="192" bestFit="1" customWidth="1"/>
    <col min="1801" max="1801" width="33.1796875" style="192" bestFit="1" customWidth="1"/>
    <col min="1802" max="1802" width="26" style="192" bestFit="1" customWidth="1"/>
    <col min="1803" max="1803" width="19.1796875" style="192" bestFit="1" customWidth="1"/>
    <col min="1804" max="1804" width="10.453125" style="192" customWidth="1"/>
    <col min="1805" max="1805" width="11.81640625" style="192" customWidth="1"/>
    <col min="1806" max="1806" width="14.7265625" style="192" customWidth="1"/>
    <col min="1807" max="1807" width="9" style="192" bestFit="1" customWidth="1"/>
    <col min="1808" max="2047" width="9.1796875" style="192"/>
    <col min="2048" max="2048" width="4.7265625" style="192" bestFit="1" customWidth="1"/>
    <col min="2049" max="2049" width="9.7265625" style="192" bestFit="1" customWidth="1"/>
    <col min="2050" max="2050" width="10" style="192" bestFit="1" customWidth="1"/>
    <col min="2051" max="2051" width="8.81640625" style="192" bestFit="1" customWidth="1"/>
    <col min="2052" max="2052" width="22.81640625" style="192" customWidth="1"/>
    <col min="2053" max="2053" width="59.7265625" style="192" bestFit="1" customWidth="1"/>
    <col min="2054" max="2054" width="57.81640625" style="192" bestFit="1" customWidth="1"/>
    <col min="2055" max="2055" width="35.26953125" style="192" bestFit="1" customWidth="1"/>
    <col min="2056" max="2056" width="28.1796875" style="192" bestFit="1" customWidth="1"/>
    <col min="2057" max="2057" width="33.1796875" style="192" bestFit="1" customWidth="1"/>
    <col min="2058" max="2058" width="26" style="192" bestFit="1" customWidth="1"/>
    <col min="2059" max="2059" width="19.1796875" style="192" bestFit="1" customWidth="1"/>
    <col min="2060" max="2060" width="10.453125" style="192" customWidth="1"/>
    <col min="2061" max="2061" width="11.81640625" style="192" customWidth="1"/>
    <col min="2062" max="2062" width="14.7265625" style="192" customWidth="1"/>
    <col min="2063" max="2063" width="9" style="192" bestFit="1" customWidth="1"/>
    <col min="2064" max="2303" width="9.1796875" style="192"/>
    <col min="2304" max="2304" width="4.7265625" style="192" bestFit="1" customWidth="1"/>
    <col min="2305" max="2305" width="9.7265625" style="192" bestFit="1" customWidth="1"/>
    <col min="2306" max="2306" width="10" style="192" bestFit="1" customWidth="1"/>
    <col min="2307" max="2307" width="8.81640625" style="192" bestFit="1" customWidth="1"/>
    <col min="2308" max="2308" width="22.81640625" style="192" customWidth="1"/>
    <col min="2309" max="2309" width="59.7265625" style="192" bestFit="1" customWidth="1"/>
    <col min="2310" max="2310" width="57.81640625" style="192" bestFit="1" customWidth="1"/>
    <col min="2311" max="2311" width="35.26953125" style="192" bestFit="1" customWidth="1"/>
    <col min="2312" max="2312" width="28.1796875" style="192" bestFit="1" customWidth="1"/>
    <col min="2313" max="2313" width="33.1796875" style="192" bestFit="1" customWidth="1"/>
    <col min="2314" max="2314" width="26" style="192" bestFit="1" customWidth="1"/>
    <col min="2315" max="2315" width="19.1796875" style="192" bestFit="1" customWidth="1"/>
    <col min="2316" max="2316" width="10.453125" style="192" customWidth="1"/>
    <col min="2317" max="2317" width="11.81640625" style="192" customWidth="1"/>
    <col min="2318" max="2318" width="14.7265625" style="192" customWidth="1"/>
    <col min="2319" max="2319" width="9" style="192" bestFit="1" customWidth="1"/>
    <col min="2320" max="2559" width="9.1796875" style="192"/>
    <col min="2560" max="2560" width="4.7265625" style="192" bestFit="1" customWidth="1"/>
    <col min="2561" max="2561" width="9.7265625" style="192" bestFit="1" customWidth="1"/>
    <col min="2562" max="2562" width="10" style="192" bestFit="1" customWidth="1"/>
    <col min="2563" max="2563" width="8.81640625" style="192" bestFit="1" customWidth="1"/>
    <col min="2564" max="2564" width="22.81640625" style="192" customWidth="1"/>
    <col min="2565" max="2565" width="59.7265625" style="192" bestFit="1" customWidth="1"/>
    <col min="2566" max="2566" width="57.81640625" style="192" bestFit="1" customWidth="1"/>
    <col min="2567" max="2567" width="35.26953125" style="192" bestFit="1" customWidth="1"/>
    <col min="2568" max="2568" width="28.1796875" style="192" bestFit="1" customWidth="1"/>
    <col min="2569" max="2569" width="33.1796875" style="192" bestFit="1" customWidth="1"/>
    <col min="2570" max="2570" width="26" style="192" bestFit="1" customWidth="1"/>
    <col min="2571" max="2571" width="19.1796875" style="192" bestFit="1" customWidth="1"/>
    <col min="2572" max="2572" width="10.453125" style="192" customWidth="1"/>
    <col min="2573" max="2573" width="11.81640625" style="192" customWidth="1"/>
    <col min="2574" max="2574" width="14.7265625" style="192" customWidth="1"/>
    <col min="2575" max="2575" width="9" style="192" bestFit="1" customWidth="1"/>
    <col min="2576" max="2815" width="9.1796875" style="192"/>
    <col min="2816" max="2816" width="4.7265625" style="192" bestFit="1" customWidth="1"/>
    <col min="2817" max="2817" width="9.7265625" style="192" bestFit="1" customWidth="1"/>
    <col min="2818" max="2818" width="10" style="192" bestFit="1" customWidth="1"/>
    <col min="2819" max="2819" width="8.81640625" style="192" bestFit="1" customWidth="1"/>
    <col min="2820" max="2820" width="22.81640625" style="192" customWidth="1"/>
    <col min="2821" max="2821" width="59.7265625" style="192" bestFit="1" customWidth="1"/>
    <col min="2822" max="2822" width="57.81640625" style="192" bestFit="1" customWidth="1"/>
    <col min="2823" max="2823" width="35.26953125" style="192" bestFit="1" customWidth="1"/>
    <col min="2824" max="2824" width="28.1796875" style="192" bestFit="1" customWidth="1"/>
    <col min="2825" max="2825" width="33.1796875" style="192" bestFit="1" customWidth="1"/>
    <col min="2826" max="2826" width="26" style="192" bestFit="1" customWidth="1"/>
    <col min="2827" max="2827" width="19.1796875" style="192" bestFit="1" customWidth="1"/>
    <col min="2828" max="2828" width="10.453125" style="192" customWidth="1"/>
    <col min="2829" max="2829" width="11.81640625" style="192" customWidth="1"/>
    <col min="2830" max="2830" width="14.7265625" style="192" customWidth="1"/>
    <col min="2831" max="2831" width="9" style="192" bestFit="1" customWidth="1"/>
    <col min="2832" max="3071" width="9.1796875" style="192"/>
    <col min="3072" max="3072" width="4.7265625" style="192" bestFit="1" customWidth="1"/>
    <col min="3073" max="3073" width="9.7265625" style="192" bestFit="1" customWidth="1"/>
    <col min="3074" max="3074" width="10" style="192" bestFit="1" customWidth="1"/>
    <col min="3075" max="3075" width="8.81640625" style="192" bestFit="1" customWidth="1"/>
    <col min="3076" max="3076" width="22.81640625" style="192" customWidth="1"/>
    <col min="3077" max="3077" width="59.7265625" style="192" bestFit="1" customWidth="1"/>
    <col min="3078" max="3078" width="57.81640625" style="192" bestFit="1" customWidth="1"/>
    <col min="3079" max="3079" width="35.26953125" style="192" bestFit="1" customWidth="1"/>
    <col min="3080" max="3080" width="28.1796875" style="192" bestFit="1" customWidth="1"/>
    <col min="3081" max="3081" width="33.1796875" style="192" bestFit="1" customWidth="1"/>
    <col min="3082" max="3082" width="26" style="192" bestFit="1" customWidth="1"/>
    <col min="3083" max="3083" width="19.1796875" style="192" bestFit="1" customWidth="1"/>
    <col min="3084" max="3084" width="10.453125" style="192" customWidth="1"/>
    <col min="3085" max="3085" width="11.81640625" style="192" customWidth="1"/>
    <col min="3086" max="3086" width="14.7265625" style="192" customWidth="1"/>
    <col min="3087" max="3087" width="9" style="192" bestFit="1" customWidth="1"/>
    <col min="3088" max="3327" width="9.1796875" style="192"/>
    <col min="3328" max="3328" width="4.7265625" style="192" bestFit="1" customWidth="1"/>
    <col min="3329" max="3329" width="9.7265625" style="192" bestFit="1" customWidth="1"/>
    <col min="3330" max="3330" width="10" style="192" bestFit="1" customWidth="1"/>
    <col min="3331" max="3331" width="8.81640625" style="192" bestFit="1" customWidth="1"/>
    <col min="3332" max="3332" width="22.81640625" style="192" customWidth="1"/>
    <col min="3333" max="3333" width="59.7265625" style="192" bestFit="1" customWidth="1"/>
    <col min="3334" max="3334" width="57.81640625" style="192" bestFit="1" customWidth="1"/>
    <col min="3335" max="3335" width="35.26953125" style="192" bestFit="1" customWidth="1"/>
    <col min="3336" max="3336" width="28.1796875" style="192" bestFit="1" customWidth="1"/>
    <col min="3337" max="3337" width="33.1796875" style="192" bestFit="1" customWidth="1"/>
    <col min="3338" max="3338" width="26" style="192" bestFit="1" customWidth="1"/>
    <col min="3339" max="3339" width="19.1796875" style="192" bestFit="1" customWidth="1"/>
    <col min="3340" max="3340" width="10.453125" style="192" customWidth="1"/>
    <col min="3341" max="3341" width="11.81640625" style="192" customWidth="1"/>
    <col min="3342" max="3342" width="14.7265625" style="192" customWidth="1"/>
    <col min="3343" max="3343" width="9" style="192" bestFit="1" customWidth="1"/>
    <col min="3344" max="3583" width="9.1796875" style="192"/>
    <col min="3584" max="3584" width="4.7265625" style="192" bestFit="1" customWidth="1"/>
    <col min="3585" max="3585" width="9.7265625" style="192" bestFit="1" customWidth="1"/>
    <col min="3586" max="3586" width="10" style="192" bestFit="1" customWidth="1"/>
    <col min="3587" max="3587" width="8.81640625" style="192" bestFit="1" customWidth="1"/>
    <col min="3588" max="3588" width="22.81640625" style="192" customWidth="1"/>
    <col min="3589" max="3589" width="59.7265625" style="192" bestFit="1" customWidth="1"/>
    <col min="3590" max="3590" width="57.81640625" style="192" bestFit="1" customWidth="1"/>
    <col min="3591" max="3591" width="35.26953125" style="192" bestFit="1" customWidth="1"/>
    <col min="3592" max="3592" width="28.1796875" style="192" bestFit="1" customWidth="1"/>
    <col min="3593" max="3593" width="33.1796875" style="192" bestFit="1" customWidth="1"/>
    <col min="3594" max="3594" width="26" style="192" bestFit="1" customWidth="1"/>
    <col min="3595" max="3595" width="19.1796875" style="192" bestFit="1" customWidth="1"/>
    <col min="3596" max="3596" width="10.453125" style="192" customWidth="1"/>
    <col min="3597" max="3597" width="11.81640625" style="192" customWidth="1"/>
    <col min="3598" max="3598" width="14.7265625" style="192" customWidth="1"/>
    <col min="3599" max="3599" width="9" style="192" bestFit="1" customWidth="1"/>
    <col min="3600" max="3839" width="9.1796875" style="192"/>
    <col min="3840" max="3840" width="4.7265625" style="192" bestFit="1" customWidth="1"/>
    <col min="3841" max="3841" width="9.7265625" style="192" bestFit="1" customWidth="1"/>
    <col min="3842" max="3842" width="10" style="192" bestFit="1" customWidth="1"/>
    <col min="3843" max="3843" width="8.81640625" style="192" bestFit="1" customWidth="1"/>
    <col min="3844" max="3844" width="22.81640625" style="192" customWidth="1"/>
    <col min="3845" max="3845" width="59.7265625" style="192" bestFit="1" customWidth="1"/>
    <col min="3846" max="3846" width="57.81640625" style="192" bestFit="1" customWidth="1"/>
    <col min="3847" max="3847" width="35.26953125" style="192" bestFit="1" customWidth="1"/>
    <col min="3848" max="3848" width="28.1796875" style="192" bestFit="1" customWidth="1"/>
    <col min="3849" max="3849" width="33.1796875" style="192" bestFit="1" customWidth="1"/>
    <col min="3850" max="3850" width="26" style="192" bestFit="1" customWidth="1"/>
    <col min="3851" max="3851" width="19.1796875" style="192" bestFit="1" customWidth="1"/>
    <col min="3852" max="3852" width="10.453125" style="192" customWidth="1"/>
    <col min="3853" max="3853" width="11.81640625" style="192" customWidth="1"/>
    <col min="3854" max="3854" width="14.7265625" style="192" customWidth="1"/>
    <col min="3855" max="3855" width="9" style="192" bestFit="1" customWidth="1"/>
    <col min="3856" max="4095" width="9.1796875" style="192"/>
    <col min="4096" max="4096" width="4.7265625" style="192" bestFit="1" customWidth="1"/>
    <col min="4097" max="4097" width="9.7265625" style="192" bestFit="1" customWidth="1"/>
    <col min="4098" max="4098" width="10" style="192" bestFit="1" customWidth="1"/>
    <col min="4099" max="4099" width="8.81640625" style="192" bestFit="1" customWidth="1"/>
    <col min="4100" max="4100" width="22.81640625" style="192" customWidth="1"/>
    <col min="4101" max="4101" width="59.7265625" style="192" bestFit="1" customWidth="1"/>
    <col min="4102" max="4102" width="57.81640625" style="192" bestFit="1" customWidth="1"/>
    <col min="4103" max="4103" width="35.26953125" style="192" bestFit="1" customWidth="1"/>
    <col min="4104" max="4104" width="28.1796875" style="192" bestFit="1" customWidth="1"/>
    <col min="4105" max="4105" width="33.1796875" style="192" bestFit="1" customWidth="1"/>
    <col min="4106" max="4106" width="26" style="192" bestFit="1" customWidth="1"/>
    <col min="4107" max="4107" width="19.1796875" style="192" bestFit="1" customWidth="1"/>
    <col min="4108" max="4108" width="10.453125" style="192" customWidth="1"/>
    <col min="4109" max="4109" width="11.81640625" style="192" customWidth="1"/>
    <col min="4110" max="4110" width="14.7265625" style="192" customWidth="1"/>
    <col min="4111" max="4111" width="9" style="192" bestFit="1" customWidth="1"/>
    <col min="4112" max="4351" width="9.1796875" style="192"/>
    <col min="4352" max="4352" width="4.7265625" style="192" bestFit="1" customWidth="1"/>
    <col min="4353" max="4353" width="9.7265625" style="192" bestFit="1" customWidth="1"/>
    <col min="4354" max="4354" width="10" style="192" bestFit="1" customWidth="1"/>
    <col min="4355" max="4355" width="8.81640625" style="192" bestFit="1" customWidth="1"/>
    <col min="4356" max="4356" width="22.81640625" style="192" customWidth="1"/>
    <col min="4357" max="4357" width="59.7265625" style="192" bestFit="1" customWidth="1"/>
    <col min="4358" max="4358" width="57.81640625" style="192" bestFit="1" customWidth="1"/>
    <col min="4359" max="4359" width="35.26953125" style="192" bestFit="1" customWidth="1"/>
    <col min="4360" max="4360" width="28.1796875" style="192" bestFit="1" customWidth="1"/>
    <col min="4361" max="4361" width="33.1796875" style="192" bestFit="1" customWidth="1"/>
    <col min="4362" max="4362" width="26" style="192" bestFit="1" customWidth="1"/>
    <col min="4363" max="4363" width="19.1796875" style="192" bestFit="1" customWidth="1"/>
    <col min="4364" max="4364" width="10.453125" style="192" customWidth="1"/>
    <col min="4365" max="4365" width="11.81640625" style="192" customWidth="1"/>
    <col min="4366" max="4366" width="14.7265625" style="192" customWidth="1"/>
    <col min="4367" max="4367" width="9" style="192" bestFit="1" customWidth="1"/>
    <col min="4368" max="4607" width="9.1796875" style="192"/>
    <col min="4608" max="4608" width="4.7265625" style="192" bestFit="1" customWidth="1"/>
    <col min="4609" max="4609" width="9.7265625" style="192" bestFit="1" customWidth="1"/>
    <col min="4610" max="4610" width="10" style="192" bestFit="1" customWidth="1"/>
    <col min="4611" max="4611" width="8.81640625" style="192" bestFit="1" customWidth="1"/>
    <col min="4612" max="4612" width="22.81640625" style="192" customWidth="1"/>
    <col min="4613" max="4613" width="59.7265625" style="192" bestFit="1" customWidth="1"/>
    <col min="4614" max="4614" width="57.81640625" style="192" bestFit="1" customWidth="1"/>
    <col min="4615" max="4615" width="35.26953125" style="192" bestFit="1" customWidth="1"/>
    <col min="4616" max="4616" width="28.1796875" style="192" bestFit="1" customWidth="1"/>
    <col min="4617" max="4617" width="33.1796875" style="192" bestFit="1" customWidth="1"/>
    <col min="4618" max="4618" width="26" style="192" bestFit="1" customWidth="1"/>
    <col min="4619" max="4619" width="19.1796875" style="192" bestFit="1" customWidth="1"/>
    <col min="4620" max="4620" width="10.453125" style="192" customWidth="1"/>
    <col min="4621" max="4621" width="11.81640625" style="192" customWidth="1"/>
    <col min="4622" max="4622" width="14.7265625" style="192" customWidth="1"/>
    <col min="4623" max="4623" width="9" style="192" bestFit="1" customWidth="1"/>
    <col min="4624" max="4863" width="9.1796875" style="192"/>
    <col min="4864" max="4864" width="4.7265625" style="192" bestFit="1" customWidth="1"/>
    <col min="4865" max="4865" width="9.7265625" style="192" bestFit="1" customWidth="1"/>
    <col min="4866" max="4866" width="10" style="192" bestFit="1" customWidth="1"/>
    <col min="4867" max="4867" width="8.81640625" style="192" bestFit="1" customWidth="1"/>
    <col min="4868" max="4868" width="22.81640625" style="192" customWidth="1"/>
    <col min="4869" max="4869" width="59.7265625" style="192" bestFit="1" customWidth="1"/>
    <col min="4870" max="4870" width="57.81640625" style="192" bestFit="1" customWidth="1"/>
    <col min="4871" max="4871" width="35.26953125" style="192" bestFit="1" customWidth="1"/>
    <col min="4872" max="4872" width="28.1796875" style="192" bestFit="1" customWidth="1"/>
    <col min="4873" max="4873" width="33.1796875" style="192" bestFit="1" customWidth="1"/>
    <col min="4874" max="4874" width="26" style="192" bestFit="1" customWidth="1"/>
    <col min="4875" max="4875" width="19.1796875" style="192" bestFit="1" customWidth="1"/>
    <col min="4876" max="4876" width="10.453125" style="192" customWidth="1"/>
    <col min="4877" max="4877" width="11.81640625" style="192" customWidth="1"/>
    <col min="4878" max="4878" width="14.7265625" style="192" customWidth="1"/>
    <col min="4879" max="4879" width="9" style="192" bestFit="1" customWidth="1"/>
    <col min="4880" max="5119" width="9.1796875" style="192"/>
    <col min="5120" max="5120" width="4.7265625" style="192" bestFit="1" customWidth="1"/>
    <col min="5121" max="5121" width="9.7265625" style="192" bestFit="1" customWidth="1"/>
    <col min="5122" max="5122" width="10" style="192" bestFit="1" customWidth="1"/>
    <col min="5123" max="5123" width="8.81640625" style="192" bestFit="1" customWidth="1"/>
    <col min="5124" max="5124" width="22.81640625" style="192" customWidth="1"/>
    <col min="5125" max="5125" width="59.7265625" style="192" bestFit="1" customWidth="1"/>
    <col min="5126" max="5126" width="57.81640625" style="192" bestFit="1" customWidth="1"/>
    <col min="5127" max="5127" width="35.26953125" style="192" bestFit="1" customWidth="1"/>
    <col min="5128" max="5128" width="28.1796875" style="192" bestFit="1" customWidth="1"/>
    <col min="5129" max="5129" width="33.1796875" style="192" bestFit="1" customWidth="1"/>
    <col min="5130" max="5130" width="26" style="192" bestFit="1" customWidth="1"/>
    <col min="5131" max="5131" width="19.1796875" style="192" bestFit="1" customWidth="1"/>
    <col min="5132" max="5132" width="10.453125" style="192" customWidth="1"/>
    <col min="5133" max="5133" width="11.81640625" style="192" customWidth="1"/>
    <col min="5134" max="5134" width="14.7265625" style="192" customWidth="1"/>
    <col min="5135" max="5135" width="9" style="192" bestFit="1" customWidth="1"/>
    <col min="5136" max="5375" width="9.1796875" style="192"/>
    <col min="5376" max="5376" width="4.7265625" style="192" bestFit="1" customWidth="1"/>
    <col min="5377" max="5377" width="9.7265625" style="192" bestFit="1" customWidth="1"/>
    <col min="5378" max="5378" width="10" style="192" bestFit="1" customWidth="1"/>
    <col min="5379" max="5379" width="8.81640625" style="192" bestFit="1" customWidth="1"/>
    <col min="5380" max="5380" width="22.81640625" style="192" customWidth="1"/>
    <col min="5381" max="5381" width="59.7265625" style="192" bestFit="1" customWidth="1"/>
    <col min="5382" max="5382" width="57.81640625" style="192" bestFit="1" customWidth="1"/>
    <col min="5383" max="5383" width="35.26953125" style="192" bestFit="1" customWidth="1"/>
    <col min="5384" max="5384" width="28.1796875" style="192" bestFit="1" customWidth="1"/>
    <col min="5385" max="5385" width="33.1796875" style="192" bestFit="1" customWidth="1"/>
    <col min="5386" max="5386" width="26" style="192" bestFit="1" customWidth="1"/>
    <col min="5387" max="5387" width="19.1796875" style="192" bestFit="1" customWidth="1"/>
    <col min="5388" max="5388" width="10.453125" style="192" customWidth="1"/>
    <col min="5389" max="5389" width="11.81640625" style="192" customWidth="1"/>
    <col min="5390" max="5390" width="14.7265625" style="192" customWidth="1"/>
    <col min="5391" max="5391" width="9" style="192" bestFit="1" customWidth="1"/>
    <col min="5392" max="5631" width="9.1796875" style="192"/>
    <col min="5632" max="5632" width="4.7265625" style="192" bestFit="1" customWidth="1"/>
    <col min="5633" max="5633" width="9.7265625" style="192" bestFit="1" customWidth="1"/>
    <col min="5634" max="5634" width="10" style="192" bestFit="1" customWidth="1"/>
    <col min="5635" max="5635" width="8.81640625" style="192" bestFit="1" customWidth="1"/>
    <col min="5636" max="5636" width="22.81640625" style="192" customWidth="1"/>
    <col min="5637" max="5637" width="59.7265625" style="192" bestFit="1" customWidth="1"/>
    <col min="5638" max="5638" width="57.81640625" style="192" bestFit="1" customWidth="1"/>
    <col min="5639" max="5639" width="35.26953125" style="192" bestFit="1" customWidth="1"/>
    <col min="5640" max="5640" width="28.1796875" style="192" bestFit="1" customWidth="1"/>
    <col min="5641" max="5641" width="33.1796875" style="192" bestFit="1" customWidth="1"/>
    <col min="5642" max="5642" width="26" style="192" bestFit="1" customWidth="1"/>
    <col min="5643" max="5643" width="19.1796875" style="192" bestFit="1" customWidth="1"/>
    <col min="5644" max="5644" width="10.453125" style="192" customWidth="1"/>
    <col min="5645" max="5645" width="11.81640625" style="192" customWidth="1"/>
    <col min="5646" max="5646" width="14.7265625" style="192" customWidth="1"/>
    <col min="5647" max="5647" width="9" style="192" bestFit="1" customWidth="1"/>
    <col min="5648" max="5887" width="9.1796875" style="192"/>
    <col min="5888" max="5888" width="4.7265625" style="192" bestFit="1" customWidth="1"/>
    <col min="5889" max="5889" width="9.7265625" style="192" bestFit="1" customWidth="1"/>
    <col min="5890" max="5890" width="10" style="192" bestFit="1" customWidth="1"/>
    <col min="5891" max="5891" width="8.81640625" style="192" bestFit="1" customWidth="1"/>
    <col min="5892" max="5892" width="22.81640625" style="192" customWidth="1"/>
    <col min="5893" max="5893" width="59.7265625" style="192" bestFit="1" customWidth="1"/>
    <col min="5894" max="5894" width="57.81640625" style="192" bestFit="1" customWidth="1"/>
    <col min="5895" max="5895" width="35.26953125" style="192" bestFit="1" customWidth="1"/>
    <col min="5896" max="5896" width="28.1796875" style="192" bestFit="1" customWidth="1"/>
    <col min="5897" max="5897" width="33.1796875" style="192" bestFit="1" customWidth="1"/>
    <col min="5898" max="5898" width="26" style="192" bestFit="1" customWidth="1"/>
    <col min="5899" max="5899" width="19.1796875" style="192" bestFit="1" customWidth="1"/>
    <col min="5900" max="5900" width="10.453125" style="192" customWidth="1"/>
    <col min="5901" max="5901" width="11.81640625" style="192" customWidth="1"/>
    <col min="5902" max="5902" width="14.7265625" style="192" customWidth="1"/>
    <col min="5903" max="5903" width="9" style="192" bestFit="1" customWidth="1"/>
    <col min="5904" max="6143" width="9.1796875" style="192"/>
    <col min="6144" max="6144" width="4.7265625" style="192" bestFit="1" customWidth="1"/>
    <col min="6145" max="6145" width="9.7265625" style="192" bestFit="1" customWidth="1"/>
    <col min="6146" max="6146" width="10" style="192" bestFit="1" customWidth="1"/>
    <col min="6147" max="6147" width="8.81640625" style="192" bestFit="1" customWidth="1"/>
    <col min="6148" max="6148" width="22.81640625" style="192" customWidth="1"/>
    <col min="6149" max="6149" width="59.7265625" style="192" bestFit="1" customWidth="1"/>
    <col min="6150" max="6150" width="57.81640625" style="192" bestFit="1" customWidth="1"/>
    <col min="6151" max="6151" width="35.26953125" style="192" bestFit="1" customWidth="1"/>
    <col min="6152" max="6152" width="28.1796875" style="192" bestFit="1" customWidth="1"/>
    <col min="6153" max="6153" width="33.1796875" style="192" bestFit="1" customWidth="1"/>
    <col min="6154" max="6154" width="26" style="192" bestFit="1" customWidth="1"/>
    <col min="6155" max="6155" width="19.1796875" style="192" bestFit="1" customWidth="1"/>
    <col min="6156" max="6156" width="10.453125" style="192" customWidth="1"/>
    <col min="6157" max="6157" width="11.81640625" style="192" customWidth="1"/>
    <col min="6158" max="6158" width="14.7265625" style="192" customWidth="1"/>
    <col min="6159" max="6159" width="9" style="192" bestFit="1" customWidth="1"/>
    <col min="6160" max="6399" width="9.1796875" style="192"/>
    <col min="6400" max="6400" width="4.7265625" style="192" bestFit="1" customWidth="1"/>
    <col min="6401" max="6401" width="9.7265625" style="192" bestFit="1" customWidth="1"/>
    <col min="6402" max="6402" width="10" style="192" bestFit="1" customWidth="1"/>
    <col min="6403" max="6403" width="8.81640625" style="192" bestFit="1" customWidth="1"/>
    <col min="6404" max="6404" width="22.81640625" style="192" customWidth="1"/>
    <col min="6405" max="6405" width="59.7265625" style="192" bestFit="1" customWidth="1"/>
    <col min="6406" max="6406" width="57.81640625" style="192" bestFit="1" customWidth="1"/>
    <col min="6407" max="6407" width="35.26953125" style="192" bestFit="1" customWidth="1"/>
    <col min="6408" max="6408" width="28.1796875" style="192" bestFit="1" customWidth="1"/>
    <col min="6409" max="6409" width="33.1796875" style="192" bestFit="1" customWidth="1"/>
    <col min="6410" max="6410" width="26" style="192" bestFit="1" customWidth="1"/>
    <col min="6411" max="6411" width="19.1796875" style="192" bestFit="1" customWidth="1"/>
    <col min="6412" max="6412" width="10.453125" style="192" customWidth="1"/>
    <col min="6413" max="6413" width="11.81640625" style="192" customWidth="1"/>
    <col min="6414" max="6414" width="14.7265625" style="192" customWidth="1"/>
    <col min="6415" max="6415" width="9" style="192" bestFit="1" customWidth="1"/>
    <col min="6416" max="6655" width="9.1796875" style="192"/>
    <col min="6656" max="6656" width="4.7265625" style="192" bestFit="1" customWidth="1"/>
    <col min="6657" max="6657" width="9.7265625" style="192" bestFit="1" customWidth="1"/>
    <col min="6658" max="6658" width="10" style="192" bestFit="1" customWidth="1"/>
    <col min="6659" max="6659" width="8.81640625" style="192" bestFit="1" customWidth="1"/>
    <col min="6660" max="6660" width="22.81640625" style="192" customWidth="1"/>
    <col min="6661" max="6661" width="59.7265625" style="192" bestFit="1" customWidth="1"/>
    <col min="6662" max="6662" width="57.81640625" style="192" bestFit="1" customWidth="1"/>
    <col min="6663" max="6663" width="35.26953125" style="192" bestFit="1" customWidth="1"/>
    <col min="6664" max="6664" width="28.1796875" style="192" bestFit="1" customWidth="1"/>
    <col min="6665" max="6665" width="33.1796875" style="192" bestFit="1" customWidth="1"/>
    <col min="6666" max="6666" width="26" style="192" bestFit="1" customWidth="1"/>
    <col min="6667" max="6667" width="19.1796875" style="192" bestFit="1" customWidth="1"/>
    <col min="6668" max="6668" width="10.453125" style="192" customWidth="1"/>
    <col min="6669" max="6669" width="11.81640625" style="192" customWidth="1"/>
    <col min="6670" max="6670" width="14.7265625" style="192" customWidth="1"/>
    <col min="6671" max="6671" width="9" style="192" bestFit="1" customWidth="1"/>
    <col min="6672" max="6911" width="9.1796875" style="192"/>
    <col min="6912" max="6912" width="4.7265625" style="192" bestFit="1" customWidth="1"/>
    <col min="6913" max="6913" width="9.7265625" style="192" bestFit="1" customWidth="1"/>
    <col min="6914" max="6914" width="10" style="192" bestFit="1" customWidth="1"/>
    <col min="6915" max="6915" width="8.81640625" style="192" bestFit="1" customWidth="1"/>
    <col min="6916" max="6916" width="22.81640625" style="192" customWidth="1"/>
    <col min="6917" max="6917" width="59.7265625" style="192" bestFit="1" customWidth="1"/>
    <col min="6918" max="6918" width="57.81640625" style="192" bestFit="1" customWidth="1"/>
    <col min="6919" max="6919" width="35.26953125" style="192" bestFit="1" customWidth="1"/>
    <col min="6920" max="6920" width="28.1796875" style="192" bestFit="1" customWidth="1"/>
    <col min="6921" max="6921" width="33.1796875" style="192" bestFit="1" customWidth="1"/>
    <col min="6922" max="6922" width="26" style="192" bestFit="1" customWidth="1"/>
    <col min="6923" max="6923" width="19.1796875" style="192" bestFit="1" customWidth="1"/>
    <col min="6924" max="6924" width="10.453125" style="192" customWidth="1"/>
    <col min="6925" max="6925" width="11.81640625" style="192" customWidth="1"/>
    <col min="6926" max="6926" width="14.7265625" style="192" customWidth="1"/>
    <col min="6927" max="6927" width="9" style="192" bestFit="1" customWidth="1"/>
    <col min="6928" max="7167" width="9.1796875" style="192"/>
    <col min="7168" max="7168" width="4.7265625" style="192" bestFit="1" customWidth="1"/>
    <col min="7169" max="7169" width="9.7265625" style="192" bestFit="1" customWidth="1"/>
    <col min="7170" max="7170" width="10" style="192" bestFit="1" customWidth="1"/>
    <col min="7171" max="7171" width="8.81640625" style="192" bestFit="1" customWidth="1"/>
    <col min="7172" max="7172" width="22.81640625" style="192" customWidth="1"/>
    <col min="7173" max="7173" width="59.7265625" style="192" bestFit="1" customWidth="1"/>
    <col min="7174" max="7174" width="57.81640625" style="192" bestFit="1" customWidth="1"/>
    <col min="7175" max="7175" width="35.26953125" style="192" bestFit="1" customWidth="1"/>
    <col min="7176" max="7176" width="28.1796875" style="192" bestFit="1" customWidth="1"/>
    <col min="7177" max="7177" width="33.1796875" style="192" bestFit="1" customWidth="1"/>
    <col min="7178" max="7178" width="26" style="192" bestFit="1" customWidth="1"/>
    <col min="7179" max="7179" width="19.1796875" style="192" bestFit="1" customWidth="1"/>
    <col min="7180" max="7180" width="10.453125" style="192" customWidth="1"/>
    <col min="7181" max="7181" width="11.81640625" style="192" customWidth="1"/>
    <col min="7182" max="7182" width="14.7265625" style="192" customWidth="1"/>
    <col min="7183" max="7183" width="9" style="192" bestFit="1" customWidth="1"/>
    <col min="7184" max="7423" width="9.1796875" style="192"/>
    <col min="7424" max="7424" width="4.7265625" style="192" bestFit="1" customWidth="1"/>
    <col min="7425" max="7425" width="9.7265625" style="192" bestFit="1" customWidth="1"/>
    <col min="7426" max="7426" width="10" style="192" bestFit="1" customWidth="1"/>
    <col min="7427" max="7427" width="8.81640625" style="192" bestFit="1" customWidth="1"/>
    <col min="7428" max="7428" width="22.81640625" style="192" customWidth="1"/>
    <col min="7429" max="7429" width="59.7265625" style="192" bestFit="1" customWidth="1"/>
    <col min="7430" max="7430" width="57.81640625" style="192" bestFit="1" customWidth="1"/>
    <col min="7431" max="7431" width="35.26953125" style="192" bestFit="1" customWidth="1"/>
    <col min="7432" max="7432" width="28.1796875" style="192" bestFit="1" customWidth="1"/>
    <col min="7433" max="7433" width="33.1796875" style="192" bestFit="1" customWidth="1"/>
    <col min="7434" max="7434" width="26" style="192" bestFit="1" customWidth="1"/>
    <col min="7435" max="7435" width="19.1796875" style="192" bestFit="1" customWidth="1"/>
    <col min="7436" max="7436" width="10.453125" style="192" customWidth="1"/>
    <col min="7437" max="7437" width="11.81640625" style="192" customWidth="1"/>
    <col min="7438" max="7438" width="14.7265625" style="192" customWidth="1"/>
    <col min="7439" max="7439" width="9" style="192" bestFit="1" customWidth="1"/>
    <col min="7440" max="7679" width="9.1796875" style="192"/>
    <col min="7680" max="7680" width="4.7265625" style="192" bestFit="1" customWidth="1"/>
    <col min="7681" max="7681" width="9.7265625" style="192" bestFit="1" customWidth="1"/>
    <col min="7682" max="7682" width="10" style="192" bestFit="1" customWidth="1"/>
    <col min="7683" max="7683" width="8.81640625" style="192" bestFit="1" customWidth="1"/>
    <col min="7684" max="7684" width="22.81640625" style="192" customWidth="1"/>
    <col min="7685" max="7685" width="59.7265625" style="192" bestFit="1" customWidth="1"/>
    <col min="7686" max="7686" width="57.81640625" style="192" bestFit="1" customWidth="1"/>
    <col min="7687" max="7687" width="35.26953125" style="192" bestFit="1" customWidth="1"/>
    <col min="7688" max="7688" width="28.1796875" style="192" bestFit="1" customWidth="1"/>
    <col min="7689" max="7689" width="33.1796875" style="192" bestFit="1" customWidth="1"/>
    <col min="7690" max="7690" width="26" style="192" bestFit="1" customWidth="1"/>
    <col min="7691" max="7691" width="19.1796875" style="192" bestFit="1" customWidth="1"/>
    <col min="7692" max="7692" width="10.453125" style="192" customWidth="1"/>
    <col min="7693" max="7693" width="11.81640625" style="192" customWidth="1"/>
    <col min="7694" max="7694" width="14.7265625" style="192" customWidth="1"/>
    <col min="7695" max="7695" width="9" style="192" bestFit="1" customWidth="1"/>
    <col min="7696" max="7935" width="9.1796875" style="192"/>
    <col min="7936" max="7936" width="4.7265625" style="192" bestFit="1" customWidth="1"/>
    <col min="7937" max="7937" width="9.7265625" style="192" bestFit="1" customWidth="1"/>
    <col min="7938" max="7938" width="10" style="192" bestFit="1" customWidth="1"/>
    <col min="7939" max="7939" width="8.81640625" style="192" bestFit="1" customWidth="1"/>
    <col min="7940" max="7940" width="22.81640625" style="192" customWidth="1"/>
    <col min="7941" max="7941" width="59.7265625" style="192" bestFit="1" customWidth="1"/>
    <col min="7942" max="7942" width="57.81640625" style="192" bestFit="1" customWidth="1"/>
    <col min="7943" max="7943" width="35.26953125" style="192" bestFit="1" customWidth="1"/>
    <col min="7944" max="7944" width="28.1796875" style="192" bestFit="1" customWidth="1"/>
    <col min="7945" max="7945" width="33.1796875" style="192" bestFit="1" customWidth="1"/>
    <col min="7946" max="7946" width="26" style="192" bestFit="1" customWidth="1"/>
    <col min="7947" max="7947" width="19.1796875" style="192" bestFit="1" customWidth="1"/>
    <col min="7948" max="7948" width="10.453125" style="192" customWidth="1"/>
    <col min="7949" max="7949" width="11.81640625" style="192" customWidth="1"/>
    <col min="7950" max="7950" width="14.7265625" style="192" customWidth="1"/>
    <col min="7951" max="7951" width="9" style="192" bestFit="1" customWidth="1"/>
    <col min="7952" max="8191" width="9.1796875" style="192"/>
    <col min="8192" max="8192" width="4.7265625" style="192" bestFit="1" customWidth="1"/>
    <col min="8193" max="8193" width="9.7265625" style="192" bestFit="1" customWidth="1"/>
    <col min="8194" max="8194" width="10" style="192" bestFit="1" customWidth="1"/>
    <col min="8195" max="8195" width="8.81640625" style="192" bestFit="1" customWidth="1"/>
    <col min="8196" max="8196" width="22.81640625" style="192" customWidth="1"/>
    <col min="8197" max="8197" width="59.7265625" style="192" bestFit="1" customWidth="1"/>
    <col min="8198" max="8198" width="57.81640625" style="192" bestFit="1" customWidth="1"/>
    <col min="8199" max="8199" width="35.26953125" style="192" bestFit="1" customWidth="1"/>
    <col min="8200" max="8200" width="28.1796875" style="192" bestFit="1" customWidth="1"/>
    <col min="8201" max="8201" width="33.1796875" style="192" bestFit="1" customWidth="1"/>
    <col min="8202" max="8202" width="26" style="192" bestFit="1" customWidth="1"/>
    <col min="8203" max="8203" width="19.1796875" style="192" bestFit="1" customWidth="1"/>
    <col min="8204" max="8204" width="10.453125" style="192" customWidth="1"/>
    <col min="8205" max="8205" width="11.81640625" style="192" customWidth="1"/>
    <col min="8206" max="8206" width="14.7265625" style="192" customWidth="1"/>
    <col min="8207" max="8207" width="9" style="192" bestFit="1" customWidth="1"/>
    <col min="8208" max="8447" width="9.1796875" style="192"/>
    <col min="8448" max="8448" width="4.7265625" style="192" bestFit="1" customWidth="1"/>
    <col min="8449" max="8449" width="9.7265625" style="192" bestFit="1" customWidth="1"/>
    <col min="8450" max="8450" width="10" style="192" bestFit="1" customWidth="1"/>
    <col min="8451" max="8451" width="8.81640625" style="192" bestFit="1" customWidth="1"/>
    <col min="8452" max="8452" width="22.81640625" style="192" customWidth="1"/>
    <col min="8453" max="8453" width="59.7265625" style="192" bestFit="1" customWidth="1"/>
    <col min="8454" max="8454" width="57.81640625" style="192" bestFit="1" customWidth="1"/>
    <col min="8455" max="8455" width="35.26953125" style="192" bestFit="1" customWidth="1"/>
    <col min="8456" max="8456" width="28.1796875" style="192" bestFit="1" customWidth="1"/>
    <col min="8457" max="8457" width="33.1796875" style="192" bestFit="1" customWidth="1"/>
    <col min="8458" max="8458" width="26" style="192" bestFit="1" customWidth="1"/>
    <col min="8459" max="8459" width="19.1796875" style="192" bestFit="1" customWidth="1"/>
    <col min="8460" max="8460" width="10.453125" style="192" customWidth="1"/>
    <col min="8461" max="8461" width="11.81640625" style="192" customWidth="1"/>
    <col min="8462" max="8462" width="14.7265625" style="192" customWidth="1"/>
    <col min="8463" max="8463" width="9" style="192" bestFit="1" customWidth="1"/>
    <col min="8464" max="8703" width="9.1796875" style="192"/>
    <col min="8704" max="8704" width="4.7265625" style="192" bestFit="1" customWidth="1"/>
    <col min="8705" max="8705" width="9.7265625" style="192" bestFit="1" customWidth="1"/>
    <col min="8706" max="8706" width="10" style="192" bestFit="1" customWidth="1"/>
    <col min="8707" max="8707" width="8.81640625" style="192" bestFit="1" customWidth="1"/>
    <col min="8708" max="8708" width="22.81640625" style="192" customWidth="1"/>
    <col min="8709" max="8709" width="59.7265625" style="192" bestFit="1" customWidth="1"/>
    <col min="8710" max="8710" width="57.81640625" style="192" bestFit="1" customWidth="1"/>
    <col min="8711" max="8711" width="35.26953125" style="192" bestFit="1" customWidth="1"/>
    <col min="8712" max="8712" width="28.1796875" style="192" bestFit="1" customWidth="1"/>
    <col min="8713" max="8713" width="33.1796875" style="192" bestFit="1" customWidth="1"/>
    <col min="8714" max="8714" width="26" style="192" bestFit="1" customWidth="1"/>
    <col min="8715" max="8715" width="19.1796875" style="192" bestFit="1" customWidth="1"/>
    <col min="8716" max="8716" width="10.453125" style="192" customWidth="1"/>
    <col min="8717" max="8717" width="11.81640625" style="192" customWidth="1"/>
    <col min="8718" max="8718" width="14.7265625" style="192" customWidth="1"/>
    <col min="8719" max="8719" width="9" style="192" bestFit="1" customWidth="1"/>
    <col min="8720" max="8959" width="9.1796875" style="192"/>
    <col min="8960" max="8960" width="4.7265625" style="192" bestFit="1" customWidth="1"/>
    <col min="8961" max="8961" width="9.7265625" style="192" bestFit="1" customWidth="1"/>
    <col min="8962" max="8962" width="10" style="192" bestFit="1" customWidth="1"/>
    <col min="8963" max="8963" width="8.81640625" style="192" bestFit="1" customWidth="1"/>
    <col min="8964" max="8964" width="22.81640625" style="192" customWidth="1"/>
    <col min="8965" max="8965" width="59.7265625" style="192" bestFit="1" customWidth="1"/>
    <col min="8966" max="8966" width="57.81640625" style="192" bestFit="1" customWidth="1"/>
    <col min="8967" max="8967" width="35.26953125" style="192" bestFit="1" customWidth="1"/>
    <col min="8968" max="8968" width="28.1796875" style="192" bestFit="1" customWidth="1"/>
    <col min="8969" max="8969" width="33.1796875" style="192" bestFit="1" customWidth="1"/>
    <col min="8970" max="8970" width="26" style="192" bestFit="1" customWidth="1"/>
    <col min="8971" max="8971" width="19.1796875" style="192" bestFit="1" customWidth="1"/>
    <col min="8972" max="8972" width="10.453125" style="192" customWidth="1"/>
    <col min="8973" max="8973" width="11.81640625" style="192" customWidth="1"/>
    <col min="8974" max="8974" width="14.7265625" style="192" customWidth="1"/>
    <col min="8975" max="8975" width="9" style="192" bestFit="1" customWidth="1"/>
    <col min="8976" max="9215" width="9.1796875" style="192"/>
    <col min="9216" max="9216" width="4.7265625" style="192" bestFit="1" customWidth="1"/>
    <col min="9217" max="9217" width="9.7265625" style="192" bestFit="1" customWidth="1"/>
    <col min="9218" max="9218" width="10" style="192" bestFit="1" customWidth="1"/>
    <col min="9219" max="9219" width="8.81640625" style="192" bestFit="1" customWidth="1"/>
    <col min="9220" max="9220" width="22.81640625" style="192" customWidth="1"/>
    <col min="9221" max="9221" width="59.7265625" style="192" bestFit="1" customWidth="1"/>
    <col min="9222" max="9222" width="57.81640625" style="192" bestFit="1" customWidth="1"/>
    <col min="9223" max="9223" width="35.26953125" style="192" bestFit="1" customWidth="1"/>
    <col min="9224" max="9224" width="28.1796875" style="192" bestFit="1" customWidth="1"/>
    <col min="9225" max="9225" width="33.1796875" style="192" bestFit="1" customWidth="1"/>
    <col min="9226" max="9226" width="26" style="192" bestFit="1" customWidth="1"/>
    <col min="9227" max="9227" width="19.1796875" style="192" bestFit="1" customWidth="1"/>
    <col min="9228" max="9228" width="10.453125" style="192" customWidth="1"/>
    <col min="9229" max="9229" width="11.81640625" style="192" customWidth="1"/>
    <col min="9230" max="9230" width="14.7265625" style="192" customWidth="1"/>
    <col min="9231" max="9231" width="9" style="192" bestFit="1" customWidth="1"/>
    <col min="9232" max="9471" width="9.1796875" style="192"/>
    <col min="9472" max="9472" width="4.7265625" style="192" bestFit="1" customWidth="1"/>
    <col min="9473" max="9473" width="9.7265625" style="192" bestFit="1" customWidth="1"/>
    <col min="9474" max="9474" width="10" style="192" bestFit="1" customWidth="1"/>
    <col min="9475" max="9475" width="8.81640625" style="192" bestFit="1" customWidth="1"/>
    <col min="9476" max="9476" width="22.81640625" style="192" customWidth="1"/>
    <col min="9477" max="9477" width="59.7265625" style="192" bestFit="1" customWidth="1"/>
    <col min="9478" max="9478" width="57.81640625" style="192" bestFit="1" customWidth="1"/>
    <col min="9479" max="9479" width="35.26953125" style="192" bestFit="1" customWidth="1"/>
    <col min="9480" max="9480" width="28.1796875" style="192" bestFit="1" customWidth="1"/>
    <col min="9481" max="9481" width="33.1796875" style="192" bestFit="1" customWidth="1"/>
    <col min="9482" max="9482" width="26" style="192" bestFit="1" customWidth="1"/>
    <col min="9483" max="9483" width="19.1796875" style="192" bestFit="1" customWidth="1"/>
    <col min="9484" max="9484" width="10.453125" style="192" customWidth="1"/>
    <col min="9485" max="9485" width="11.81640625" style="192" customWidth="1"/>
    <col min="9486" max="9486" width="14.7265625" style="192" customWidth="1"/>
    <col min="9487" max="9487" width="9" style="192" bestFit="1" customWidth="1"/>
    <col min="9488" max="9727" width="9.1796875" style="192"/>
    <col min="9728" max="9728" width="4.7265625" style="192" bestFit="1" customWidth="1"/>
    <col min="9729" max="9729" width="9.7265625" style="192" bestFit="1" customWidth="1"/>
    <col min="9730" max="9730" width="10" style="192" bestFit="1" customWidth="1"/>
    <col min="9731" max="9731" width="8.81640625" style="192" bestFit="1" customWidth="1"/>
    <col min="9732" max="9732" width="22.81640625" style="192" customWidth="1"/>
    <col min="9733" max="9733" width="59.7265625" style="192" bestFit="1" customWidth="1"/>
    <col min="9734" max="9734" width="57.81640625" style="192" bestFit="1" customWidth="1"/>
    <col min="9735" max="9735" width="35.26953125" style="192" bestFit="1" customWidth="1"/>
    <col min="9736" max="9736" width="28.1796875" style="192" bestFit="1" customWidth="1"/>
    <col min="9737" max="9737" width="33.1796875" style="192" bestFit="1" customWidth="1"/>
    <col min="9738" max="9738" width="26" style="192" bestFit="1" customWidth="1"/>
    <col min="9739" max="9739" width="19.1796875" style="192" bestFit="1" customWidth="1"/>
    <col min="9740" max="9740" width="10.453125" style="192" customWidth="1"/>
    <col min="9741" max="9741" width="11.81640625" style="192" customWidth="1"/>
    <col min="9742" max="9742" width="14.7265625" style="192" customWidth="1"/>
    <col min="9743" max="9743" width="9" style="192" bestFit="1" customWidth="1"/>
    <col min="9744" max="9983" width="9.1796875" style="192"/>
    <col min="9984" max="9984" width="4.7265625" style="192" bestFit="1" customWidth="1"/>
    <col min="9985" max="9985" width="9.7265625" style="192" bestFit="1" customWidth="1"/>
    <col min="9986" max="9986" width="10" style="192" bestFit="1" customWidth="1"/>
    <col min="9987" max="9987" width="8.81640625" style="192" bestFit="1" customWidth="1"/>
    <col min="9988" max="9988" width="22.81640625" style="192" customWidth="1"/>
    <col min="9989" max="9989" width="59.7265625" style="192" bestFit="1" customWidth="1"/>
    <col min="9990" max="9990" width="57.81640625" style="192" bestFit="1" customWidth="1"/>
    <col min="9991" max="9991" width="35.26953125" style="192" bestFit="1" customWidth="1"/>
    <col min="9992" max="9992" width="28.1796875" style="192" bestFit="1" customWidth="1"/>
    <col min="9993" max="9993" width="33.1796875" style="192" bestFit="1" customWidth="1"/>
    <col min="9994" max="9994" width="26" style="192" bestFit="1" customWidth="1"/>
    <col min="9995" max="9995" width="19.1796875" style="192" bestFit="1" customWidth="1"/>
    <col min="9996" max="9996" width="10.453125" style="192" customWidth="1"/>
    <col min="9997" max="9997" width="11.81640625" style="192" customWidth="1"/>
    <col min="9998" max="9998" width="14.7265625" style="192" customWidth="1"/>
    <col min="9999" max="9999" width="9" style="192" bestFit="1" customWidth="1"/>
    <col min="10000" max="10239" width="9.1796875" style="192"/>
    <col min="10240" max="10240" width="4.7265625" style="192" bestFit="1" customWidth="1"/>
    <col min="10241" max="10241" width="9.7265625" style="192" bestFit="1" customWidth="1"/>
    <col min="10242" max="10242" width="10" style="192" bestFit="1" customWidth="1"/>
    <col min="10243" max="10243" width="8.81640625" style="192" bestFit="1" customWidth="1"/>
    <col min="10244" max="10244" width="22.81640625" style="192" customWidth="1"/>
    <col min="10245" max="10245" width="59.7265625" style="192" bestFit="1" customWidth="1"/>
    <col min="10246" max="10246" width="57.81640625" style="192" bestFit="1" customWidth="1"/>
    <col min="10247" max="10247" width="35.26953125" style="192" bestFit="1" customWidth="1"/>
    <col min="10248" max="10248" width="28.1796875" style="192" bestFit="1" customWidth="1"/>
    <col min="10249" max="10249" width="33.1796875" style="192" bestFit="1" customWidth="1"/>
    <col min="10250" max="10250" width="26" style="192" bestFit="1" customWidth="1"/>
    <col min="10251" max="10251" width="19.1796875" style="192" bestFit="1" customWidth="1"/>
    <col min="10252" max="10252" width="10.453125" style="192" customWidth="1"/>
    <col min="10253" max="10253" width="11.81640625" style="192" customWidth="1"/>
    <col min="10254" max="10254" width="14.7265625" style="192" customWidth="1"/>
    <col min="10255" max="10255" width="9" style="192" bestFit="1" customWidth="1"/>
    <col min="10256" max="10495" width="9.1796875" style="192"/>
    <col min="10496" max="10496" width="4.7265625" style="192" bestFit="1" customWidth="1"/>
    <col min="10497" max="10497" width="9.7265625" style="192" bestFit="1" customWidth="1"/>
    <col min="10498" max="10498" width="10" style="192" bestFit="1" customWidth="1"/>
    <col min="10499" max="10499" width="8.81640625" style="192" bestFit="1" customWidth="1"/>
    <col min="10500" max="10500" width="22.81640625" style="192" customWidth="1"/>
    <col min="10501" max="10501" width="59.7265625" style="192" bestFit="1" customWidth="1"/>
    <col min="10502" max="10502" width="57.81640625" style="192" bestFit="1" customWidth="1"/>
    <col min="10503" max="10503" width="35.26953125" style="192" bestFit="1" customWidth="1"/>
    <col min="10504" max="10504" width="28.1796875" style="192" bestFit="1" customWidth="1"/>
    <col min="10505" max="10505" width="33.1796875" style="192" bestFit="1" customWidth="1"/>
    <col min="10506" max="10506" width="26" style="192" bestFit="1" customWidth="1"/>
    <col min="10507" max="10507" width="19.1796875" style="192" bestFit="1" customWidth="1"/>
    <col min="10508" max="10508" width="10.453125" style="192" customWidth="1"/>
    <col min="10509" max="10509" width="11.81640625" style="192" customWidth="1"/>
    <col min="10510" max="10510" width="14.7265625" style="192" customWidth="1"/>
    <col min="10511" max="10511" width="9" style="192" bestFit="1" customWidth="1"/>
    <col min="10512" max="10751" width="9.1796875" style="192"/>
    <col min="10752" max="10752" width="4.7265625" style="192" bestFit="1" customWidth="1"/>
    <col min="10753" max="10753" width="9.7265625" style="192" bestFit="1" customWidth="1"/>
    <col min="10754" max="10754" width="10" style="192" bestFit="1" customWidth="1"/>
    <col min="10755" max="10755" width="8.81640625" style="192" bestFit="1" customWidth="1"/>
    <col min="10756" max="10756" width="22.81640625" style="192" customWidth="1"/>
    <col min="10757" max="10757" width="59.7265625" style="192" bestFit="1" customWidth="1"/>
    <col min="10758" max="10758" width="57.81640625" style="192" bestFit="1" customWidth="1"/>
    <col min="10759" max="10759" width="35.26953125" style="192" bestFit="1" customWidth="1"/>
    <col min="10760" max="10760" width="28.1796875" style="192" bestFit="1" customWidth="1"/>
    <col min="10761" max="10761" width="33.1796875" style="192" bestFit="1" customWidth="1"/>
    <col min="10762" max="10762" width="26" style="192" bestFit="1" customWidth="1"/>
    <col min="10763" max="10763" width="19.1796875" style="192" bestFit="1" customWidth="1"/>
    <col min="10764" max="10764" width="10.453125" style="192" customWidth="1"/>
    <col min="10765" max="10765" width="11.81640625" style="192" customWidth="1"/>
    <col min="10766" max="10766" width="14.7265625" style="192" customWidth="1"/>
    <col min="10767" max="10767" width="9" style="192" bestFit="1" customWidth="1"/>
    <col min="10768" max="11007" width="9.1796875" style="192"/>
    <col min="11008" max="11008" width="4.7265625" style="192" bestFit="1" customWidth="1"/>
    <col min="11009" max="11009" width="9.7265625" style="192" bestFit="1" customWidth="1"/>
    <col min="11010" max="11010" width="10" style="192" bestFit="1" customWidth="1"/>
    <col min="11011" max="11011" width="8.81640625" style="192" bestFit="1" customWidth="1"/>
    <col min="11012" max="11012" width="22.81640625" style="192" customWidth="1"/>
    <col min="11013" max="11013" width="59.7265625" style="192" bestFit="1" customWidth="1"/>
    <col min="11014" max="11014" width="57.81640625" style="192" bestFit="1" customWidth="1"/>
    <col min="11015" max="11015" width="35.26953125" style="192" bestFit="1" customWidth="1"/>
    <col min="11016" max="11016" width="28.1796875" style="192" bestFit="1" customWidth="1"/>
    <col min="11017" max="11017" width="33.1796875" style="192" bestFit="1" customWidth="1"/>
    <col min="11018" max="11018" width="26" style="192" bestFit="1" customWidth="1"/>
    <col min="11019" max="11019" width="19.1796875" style="192" bestFit="1" customWidth="1"/>
    <col min="11020" max="11020" width="10.453125" style="192" customWidth="1"/>
    <col min="11021" max="11021" width="11.81640625" style="192" customWidth="1"/>
    <col min="11022" max="11022" width="14.7265625" style="192" customWidth="1"/>
    <col min="11023" max="11023" width="9" style="192" bestFit="1" customWidth="1"/>
    <col min="11024" max="11263" width="9.1796875" style="192"/>
    <col min="11264" max="11264" width="4.7265625" style="192" bestFit="1" customWidth="1"/>
    <col min="11265" max="11265" width="9.7265625" style="192" bestFit="1" customWidth="1"/>
    <col min="11266" max="11266" width="10" style="192" bestFit="1" customWidth="1"/>
    <col min="11267" max="11267" width="8.81640625" style="192" bestFit="1" customWidth="1"/>
    <col min="11268" max="11268" width="22.81640625" style="192" customWidth="1"/>
    <col min="11269" max="11269" width="59.7265625" style="192" bestFit="1" customWidth="1"/>
    <col min="11270" max="11270" width="57.81640625" style="192" bestFit="1" customWidth="1"/>
    <col min="11271" max="11271" width="35.26953125" style="192" bestFit="1" customWidth="1"/>
    <col min="11272" max="11272" width="28.1796875" style="192" bestFit="1" customWidth="1"/>
    <col min="11273" max="11273" width="33.1796875" style="192" bestFit="1" customWidth="1"/>
    <col min="11274" max="11274" width="26" style="192" bestFit="1" customWidth="1"/>
    <col min="11275" max="11275" width="19.1796875" style="192" bestFit="1" customWidth="1"/>
    <col min="11276" max="11276" width="10.453125" style="192" customWidth="1"/>
    <col min="11277" max="11277" width="11.81640625" style="192" customWidth="1"/>
    <col min="11278" max="11278" width="14.7265625" style="192" customWidth="1"/>
    <col min="11279" max="11279" width="9" style="192" bestFit="1" customWidth="1"/>
    <col min="11280" max="11519" width="9.1796875" style="192"/>
    <col min="11520" max="11520" width="4.7265625" style="192" bestFit="1" customWidth="1"/>
    <col min="11521" max="11521" width="9.7265625" style="192" bestFit="1" customWidth="1"/>
    <col min="11522" max="11522" width="10" style="192" bestFit="1" customWidth="1"/>
    <col min="11523" max="11523" width="8.81640625" style="192" bestFit="1" customWidth="1"/>
    <col min="11524" max="11524" width="22.81640625" style="192" customWidth="1"/>
    <col min="11525" max="11525" width="59.7265625" style="192" bestFit="1" customWidth="1"/>
    <col min="11526" max="11526" width="57.81640625" style="192" bestFit="1" customWidth="1"/>
    <col min="11527" max="11527" width="35.26953125" style="192" bestFit="1" customWidth="1"/>
    <col min="11528" max="11528" width="28.1796875" style="192" bestFit="1" customWidth="1"/>
    <col min="11529" max="11529" width="33.1796875" style="192" bestFit="1" customWidth="1"/>
    <col min="11530" max="11530" width="26" style="192" bestFit="1" customWidth="1"/>
    <col min="11531" max="11531" width="19.1796875" style="192" bestFit="1" customWidth="1"/>
    <col min="11532" max="11532" width="10.453125" style="192" customWidth="1"/>
    <col min="11533" max="11533" width="11.81640625" style="192" customWidth="1"/>
    <col min="11534" max="11534" width="14.7265625" style="192" customWidth="1"/>
    <col min="11535" max="11535" width="9" style="192" bestFit="1" customWidth="1"/>
    <col min="11536" max="11775" width="9.1796875" style="192"/>
    <col min="11776" max="11776" width="4.7265625" style="192" bestFit="1" customWidth="1"/>
    <col min="11777" max="11777" width="9.7265625" style="192" bestFit="1" customWidth="1"/>
    <col min="11778" max="11778" width="10" style="192" bestFit="1" customWidth="1"/>
    <col min="11779" max="11779" width="8.81640625" style="192" bestFit="1" customWidth="1"/>
    <col min="11780" max="11780" width="22.81640625" style="192" customWidth="1"/>
    <col min="11781" max="11781" width="59.7265625" style="192" bestFit="1" customWidth="1"/>
    <col min="11782" max="11782" width="57.81640625" style="192" bestFit="1" customWidth="1"/>
    <col min="11783" max="11783" width="35.26953125" style="192" bestFit="1" customWidth="1"/>
    <col min="11784" max="11784" width="28.1796875" style="192" bestFit="1" customWidth="1"/>
    <col min="11785" max="11785" width="33.1796875" style="192" bestFit="1" customWidth="1"/>
    <col min="11786" max="11786" width="26" style="192" bestFit="1" customWidth="1"/>
    <col min="11787" max="11787" width="19.1796875" style="192" bestFit="1" customWidth="1"/>
    <col min="11788" max="11788" width="10.453125" style="192" customWidth="1"/>
    <col min="11789" max="11789" width="11.81640625" style="192" customWidth="1"/>
    <col min="11790" max="11790" width="14.7265625" style="192" customWidth="1"/>
    <col min="11791" max="11791" width="9" style="192" bestFit="1" customWidth="1"/>
    <col min="11792" max="12031" width="9.1796875" style="192"/>
    <col min="12032" max="12032" width="4.7265625" style="192" bestFit="1" customWidth="1"/>
    <col min="12033" max="12033" width="9.7265625" style="192" bestFit="1" customWidth="1"/>
    <col min="12034" max="12034" width="10" style="192" bestFit="1" customWidth="1"/>
    <col min="12035" max="12035" width="8.81640625" style="192" bestFit="1" customWidth="1"/>
    <col min="12036" max="12036" width="22.81640625" style="192" customWidth="1"/>
    <col min="12037" max="12037" width="59.7265625" style="192" bestFit="1" customWidth="1"/>
    <col min="12038" max="12038" width="57.81640625" style="192" bestFit="1" customWidth="1"/>
    <col min="12039" max="12039" width="35.26953125" style="192" bestFit="1" customWidth="1"/>
    <col min="12040" max="12040" width="28.1796875" style="192" bestFit="1" customWidth="1"/>
    <col min="12041" max="12041" width="33.1796875" style="192" bestFit="1" customWidth="1"/>
    <col min="12042" max="12042" width="26" style="192" bestFit="1" customWidth="1"/>
    <col min="12043" max="12043" width="19.1796875" style="192" bestFit="1" customWidth="1"/>
    <col min="12044" max="12044" width="10.453125" style="192" customWidth="1"/>
    <col min="12045" max="12045" width="11.81640625" style="192" customWidth="1"/>
    <col min="12046" max="12046" width="14.7265625" style="192" customWidth="1"/>
    <col min="12047" max="12047" width="9" style="192" bestFit="1" customWidth="1"/>
    <col min="12048" max="12287" width="9.1796875" style="192"/>
    <col min="12288" max="12288" width="4.7265625" style="192" bestFit="1" customWidth="1"/>
    <col min="12289" max="12289" width="9.7265625" style="192" bestFit="1" customWidth="1"/>
    <col min="12290" max="12290" width="10" style="192" bestFit="1" customWidth="1"/>
    <col min="12291" max="12291" width="8.81640625" style="192" bestFit="1" customWidth="1"/>
    <col min="12292" max="12292" width="22.81640625" style="192" customWidth="1"/>
    <col min="12293" max="12293" width="59.7265625" style="192" bestFit="1" customWidth="1"/>
    <col min="12294" max="12294" width="57.81640625" style="192" bestFit="1" customWidth="1"/>
    <col min="12295" max="12295" width="35.26953125" style="192" bestFit="1" customWidth="1"/>
    <col min="12296" max="12296" width="28.1796875" style="192" bestFit="1" customWidth="1"/>
    <col min="12297" max="12297" width="33.1796875" style="192" bestFit="1" customWidth="1"/>
    <col min="12298" max="12298" width="26" style="192" bestFit="1" customWidth="1"/>
    <col min="12299" max="12299" width="19.1796875" style="192" bestFit="1" customWidth="1"/>
    <col min="12300" max="12300" width="10.453125" style="192" customWidth="1"/>
    <col min="12301" max="12301" width="11.81640625" style="192" customWidth="1"/>
    <col min="12302" max="12302" width="14.7265625" style="192" customWidth="1"/>
    <col min="12303" max="12303" width="9" style="192" bestFit="1" customWidth="1"/>
    <col min="12304" max="12543" width="9.1796875" style="192"/>
    <col min="12544" max="12544" width="4.7265625" style="192" bestFit="1" customWidth="1"/>
    <col min="12545" max="12545" width="9.7265625" style="192" bestFit="1" customWidth="1"/>
    <col min="12546" max="12546" width="10" style="192" bestFit="1" customWidth="1"/>
    <col min="12547" max="12547" width="8.81640625" style="192" bestFit="1" customWidth="1"/>
    <col min="12548" max="12548" width="22.81640625" style="192" customWidth="1"/>
    <col min="12549" max="12549" width="59.7265625" style="192" bestFit="1" customWidth="1"/>
    <col min="12550" max="12550" width="57.81640625" style="192" bestFit="1" customWidth="1"/>
    <col min="12551" max="12551" width="35.26953125" style="192" bestFit="1" customWidth="1"/>
    <col min="12552" max="12552" width="28.1796875" style="192" bestFit="1" customWidth="1"/>
    <col min="12553" max="12553" width="33.1796875" style="192" bestFit="1" customWidth="1"/>
    <col min="12554" max="12554" width="26" style="192" bestFit="1" customWidth="1"/>
    <col min="12555" max="12555" width="19.1796875" style="192" bestFit="1" customWidth="1"/>
    <col min="12556" max="12556" width="10.453125" style="192" customWidth="1"/>
    <col min="12557" max="12557" width="11.81640625" style="192" customWidth="1"/>
    <col min="12558" max="12558" width="14.7265625" style="192" customWidth="1"/>
    <col min="12559" max="12559" width="9" style="192" bestFit="1" customWidth="1"/>
    <col min="12560" max="12799" width="9.1796875" style="192"/>
    <col min="12800" max="12800" width="4.7265625" style="192" bestFit="1" customWidth="1"/>
    <col min="12801" max="12801" width="9.7265625" style="192" bestFit="1" customWidth="1"/>
    <col min="12802" max="12802" width="10" style="192" bestFit="1" customWidth="1"/>
    <col min="12803" max="12803" width="8.81640625" style="192" bestFit="1" customWidth="1"/>
    <col min="12804" max="12804" width="22.81640625" style="192" customWidth="1"/>
    <col min="12805" max="12805" width="59.7265625" style="192" bestFit="1" customWidth="1"/>
    <col min="12806" max="12806" width="57.81640625" style="192" bestFit="1" customWidth="1"/>
    <col min="12807" max="12807" width="35.26953125" style="192" bestFit="1" customWidth="1"/>
    <col min="12808" max="12808" width="28.1796875" style="192" bestFit="1" customWidth="1"/>
    <col min="12809" max="12809" width="33.1796875" style="192" bestFit="1" customWidth="1"/>
    <col min="12810" max="12810" width="26" style="192" bestFit="1" customWidth="1"/>
    <col min="12811" max="12811" width="19.1796875" style="192" bestFit="1" customWidth="1"/>
    <col min="12812" max="12812" width="10.453125" style="192" customWidth="1"/>
    <col min="12813" max="12813" width="11.81640625" style="192" customWidth="1"/>
    <col min="12814" max="12814" width="14.7265625" style="192" customWidth="1"/>
    <col min="12815" max="12815" width="9" style="192" bestFit="1" customWidth="1"/>
    <col min="12816" max="13055" width="9.1796875" style="192"/>
    <col min="13056" max="13056" width="4.7265625" style="192" bestFit="1" customWidth="1"/>
    <col min="13057" max="13057" width="9.7265625" style="192" bestFit="1" customWidth="1"/>
    <col min="13058" max="13058" width="10" style="192" bestFit="1" customWidth="1"/>
    <col min="13059" max="13059" width="8.81640625" style="192" bestFit="1" customWidth="1"/>
    <col min="13060" max="13060" width="22.81640625" style="192" customWidth="1"/>
    <col min="13061" max="13061" width="59.7265625" style="192" bestFit="1" customWidth="1"/>
    <col min="13062" max="13062" width="57.81640625" style="192" bestFit="1" customWidth="1"/>
    <col min="13063" max="13063" width="35.26953125" style="192" bestFit="1" customWidth="1"/>
    <col min="13064" max="13064" width="28.1796875" style="192" bestFit="1" customWidth="1"/>
    <col min="13065" max="13065" width="33.1796875" style="192" bestFit="1" customWidth="1"/>
    <col min="13066" max="13066" width="26" style="192" bestFit="1" customWidth="1"/>
    <col min="13067" max="13067" width="19.1796875" style="192" bestFit="1" customWidth="1"/>
    <col min="13068" max="13068" width="10.453125" style="192" customWidth="1"/>
    <col min="13069" max="13069" width="11.81640625" style="192" customWidth="1"/>
    <col min="13070" max="13070" width="14.7265625" style="192" customWidth="1"/>
    <col min="13071" max="13071" width="9" style="192" bestFit="1" customWidth="1"/>
    <col min="13072" max="13311" width="9.1796875" style="192"/>
    <col min="13312" max="13312" width="4.7265625" style="192" bestFit="1" customWidth="1"/>
    <col min="13313" max="13313" width="9.7265625" style="192" bestFit="1" customWidth="1"/>
    <col min="13314" max="13314" width="10" style="192" bestFit="1" customWidth="1"/>
    <col min="13315" max="13315" width="8.81640625" style="192" bestFit="1" customWidth="1"/>
    <col min="13316" max="13316" width="22.81640625" style="192" customWidth="1"/>
    <col min="13317" max="13317" width="59.7265625" style="192" bestFit="1" customWidth="1"/>
    <col min="13318" max="13318" width="57.81640625" style="192" bestFit="1" customWidth="1"/>
    <col min="13319" max="13319" width="35.26953125" style="192" bestFit="1" customWidth="1"/>
    <col min="13320" max="13320" width="28.1796875" style="192" bestFit="1" customWidth="1"/>
    <col min="13321" max="13321" width="33.1796875" style="192" bestFit="1" customWidth="1"/>
    <col min="13322" max="13322" width="26" style="192" bestFit="1" customWidth="1"/>
    <col min="13323" max="13323" width="19.1796875" style="192" bestFit="1" customWidth="1"/>
    <col min="13324" max="13324" width="10.453125" style="192" customWidth="1"/>
    <col min="13325" max="13325" width="11.81640625" style="192" customWidth="1"/>
    <col min="13326" max="13326" width="14.7265625" style="192" customWidth="1"/>
    <col min="13327" max="13327" width="9" style="192" bestFit="1" customWidth="1"/>
    <col min="13328" max="13567" width="9.1796875" style="192"/>
    <col min="13568" max="13568" width="4.7265625" style="192" bestFit="1" customWidth="1"/>
    <col min="13569" max="13569" width="9.7265625" style="192" bestFit="1" customWidth="1"/>
    <col min="13570" max="13570" width="10" style="192" bestFit="1" customWidth="1"/>
    <col min="13571" max="13571" width="8.81640625" style="192" bestFit="1" customWidth="1"/>
    <col min="13572" max="13572" width="22.81640625" style="192" customWidth="1"/>
    <col min="13573" max="13573" width="59.7265625" style="192" bestFit="1" customWidth="1"/>
    <col min="13574" max="13574" width="57.81640625" style="192" bestFit="1" customWidth="1"/>
    <col min="13575" max="13575" width="35.26953125" style="192" bestFit="1" customWidth="1"/>
    <col min="13576" max="13576" width="28.1796875" style="192" bestFit="1" customWidth="1"/>
    <col min="13577" max="13577" width="33.1796875" style="192" bestFit="1" customWidth="1"/>
    <col min="13578" max="13578" width="26" style="192" bestFit="1" customWidth="1"/>
    <col min="13579" max="13579" width="19.1796875" style="192" bestFit="1" customWidth="1"/>
    <col min="13580" max="13580" width="10.453125" style="192" customWidth="1"/>
    <col min="13581" max="13581" width="11.81640625" style="192" customWidth="1"/>
    <col min="13582" max="13582" width="14.7265625" style="192" customWidth="1"/>
    <col min="13583" max="13583" width="9" style="192" bestFit="1" customWidth="1"/>
    <col min="13584" max="13823" width="9.1796875" style="192"/>
    <col min="13824" max="13824" width="4.7265625" style="192" bestFit="1" customWidth="1"/>
    <col min="13825" max="13825" width="9.7265625" style="192" bestFit="1" customWidth="1"/>
    <col min="13826" max="13826" width="10" style="192" bestFit="1" customWidth="1"/>
    <col min="13827" max="13827" width="8.81640625" style="192" bestFit="1" customWidth="1"/>
    <col min="13828" max="13828" width="22.81640625" style="192" customWidth="1"/>
    <col min="13829" max="13829" width="59.7265625" style="192" bestFit="1" customWidth="1"/>
    <col min="13830" max="13830" width="57.81640625" style="192" bestFit="1" customWidth="1"/>
    <col min="13831" max="13831" width="35.26953125" style="192" bestFit="1" customWidth="1"/>
    <col min="13832" max="13832" width="28.1796875" style="192" bestFit="1" customWidth="1"/>
    <col min="13833" max="13833" width="33.1796875" style="192" bestFit="1" customWidth="1"/>
    <col min="13834" max="13834" width="26" style="192" bestFit="1" customWidth="1"/>
    <col min="13835" max="13835" width="19.1796875" style="192" bestFit="1" customWidth="1"/>
    <col min="13836" max="13836" width="10.453125" style="192" customWidth="1"/>
    <col min="13837" max="13837" width="11.81640625" style="192" customWidth="1"/>
    <col min="13838" max="13838" width="14.7265625" style="192" customWidth="1"/>
    <col min="13839" max="13839" width="9" style="192" bestFit="1" customWidth="1"/>
    <col min="13840" max="14079" width="9.1796875" style="192"/>
    <col min="14080" max="14080" width="4.7265625" style="192" bestFit="1" customWidth="1"/>
    <col min="14081" max="14081" width="9.7265625" style="192" bestFit="1" customWidth="1"/>
    <col min="14082" max="14082" width="10" style="192" bestFit="1" customWidth="1"/>
    <col min="14083" max="14083" width="8.81640625" style="192" bestFit="1" customWidth="1"/>
    <col min="14084" max="14084" width="22.81640625" style="192" customWidth="1"/>
    <col min="14085" max="14085" width="59.7265625" style="192" bestFit="1" customWidth="1"/>
    <col min="14086" max="14086" width="57.81640625" style="192" bestFit="1" customWidth="1"/>
    <col min="14087" max="14087" width="35.26953125" style="192" bestFit="1" customWidth="1"/>
    <col min="14088" max="14088" width="28.1796875" style="192" bestFit="1" customWidth="1"/>
    <col min="14089" max="14089" width="33.1796875" style="192" bestFit="1" customWidth="1"/>
    <col min="14090" max="14090" width="26" style="192" bestFit="1" customWidth="1"/>
    <col min="14091" max="14091" width="19.1796875" style="192" bestFit="1" customWidth="1"/>
    <col min="14092" max="14092" width="10.453125" style="192" customWidth="1"/>
    <col min="14093" max="14093" width="11.81640625" style="192" customWidth="1"/>
    <col min="14094" max="14094" width="14.7265625" style="192" customWidth="1"/>
    <col min="14095" max="14095" width="9" style="192" bestFit="1" customWidth="1"/>
    <col min="14096" max="14335" width="9.1796875" style="192"/>
    <col min="14336" max="14336" width="4.7265625" style="192" bestFit="1" customWidth="1"/>
    <col min="14337" max="14337" width="9.7265625" style="192" bestFit="1" customWidth="1"/>
    <col min="14338" max="14338" width="10" style="192" bestFit="1" customWidth="1"/>
    <col min="14339" max="14339" width="8.81640625" style="192" bestFit="1" customWidth="1"/>
    <col min="14340" max="14340" width="22.81640625" style="192" customWidth="1"/>
    <col min="14341" max="14341" width="59.7265625" style="192" bestFit="1" customWidth="1"/>
    <col min="14342" max="14342" width="57.81640625" style="192" bestFit="1" customWidth="1"/>
    <col min="14343" max="14343" width="35.26953125" style="192" bestFit="1" customWidth="1"/>
    <col min="14344" max="14344" width="28.1796875" style="192" bestFit="1" customWidth="1"/>
    <col min="14345" max="14345" width="33.1796875" style="192" bestFit="1" customWidth="1"/>
    <col min="14346" max="14346" width="26" style="192" bestFit="1" customWidth="1"/>
    <col min="14347" max="14347" width="19.1796875" style="192" bestFit="1" customWidth="1"/>
    <col min="14348" max="14348" width="10.453125" style="192" customWidth="1"/>
    <col min="14349" max="14349" width="11.81640625" style="192" customWidth="1"/>
    <col min="14350" max="14350" width="14.7265625" style="192" customWidth="1"/>
    <col min="14351" max="14351" width="9" style="192" bestFit="1" customWidth="1"/>
    <col min="14352" max="14591" width="9.1796875" style="192"/>
    <col min="14592" max="14592" width="4.7265625" style="192" bestFit="1" customWidth="1"/>
    <col min="14593" max="14593" width="9.7265625" style="192" bestFit="1" customWidth="1"/>
    <col min="14594" max="14594" width="10" style="192" bestFit="1" customWidth="1"/>
    <col min="14595" max="14595" width="8.81640625" style="192" bestFit="1" customWidth="1"/>
    <col min="14596" max="14596" width="22.81640625" style="192" customWidth="1"/>
    <col min="14597" max="14597" width="59.7265625" style="192" bestFit="1" customWidth="1"/>
    <col min="14598" max="14598" width="57.81640625" style="192" bestFit="1" customWidth="1"/>
    <col min="14599" max="14599" width="35.26953125" style="192" bestFit="1" customWidth="1"/>
    <col min="14600" max="14600" width="28.1796875" style="192" bestFit="1" customWidth="1"/>
    <col min="14601" max="14601" width="33.1796875" style="192" bestFit="1" customWidth="1"/>
    <col min="14602" max="14602" width="26" style="192" bestFit="1" customWidth="1"/>
    <col min="14603" max="14603" width="19.1796875" style="192" bestFit="1" customWidth="1"/>
    <col min="14604" max="14604" width="10.453125" style="192" customWidth="1"/>
    <col min="14605" max="14605" width="11.81640625" style="192" customWidth="1"/>
    <col min="14606" max="14606" width="14.7265625" style="192" customWidth="1"/>
    <col min="14607" max="14607" width="9" style="192" bestFit="1" customWidth="1"/>
    <col min="14608" max="14847" width="9.1796875" style="192"/>
    <col min="14848" max="14848" width="4.7265625" style="192" bestFit="1" customWidth="1"/>
    <col min="14849" max="14849" width="9.7265625" style="192" bestFit="1" customWidth="1"/>
    <col min="14850" max="14850" width="10" style="192" bestFit="1" customWidth="1"/>
    <col min="14851" max="14851" width="8.81640625" style="192" bestFit="1" customWidth="1"/>
    <col min="14852" max="14852" width="22.81640625" style="192" customWidth="1"/>
    <col min="14853" max="14853" width="59.7265625" style="192" bestFit="1" customWidth="1"/>
    <col min="14854" max="14854" width="57.81640625" style="192" bestFit="1" customWidth="1"/>
    <col min="14855" max="14855" width="35.26953125" style="192" bestFit="1" customWidth="1"/>
    <col min="14856" max="14856" width="28.1796875" style="192" bestFit="1" customWidth="1"/>
    <col min="14857" max="14857" width="33.1796875" style="192" bestFit="1" customWidth="1"/>
    <col min="14858" max="14858" width="26" style="192" bestFit="1" customWidth="1"/>
    <col min="14859" max="14859" width="19.1796875" style="192" bestFit="1" customWidth="1"/>
    <col min="14860" max="14860" width="10.453125" style="192" customWidth="1"/>
    <col min="14861" max="14861" width="11.81640625" style="192" customWidth="1"/>
    <col min="14862" max="14862" width="14.7265625" style="192" customWidth="1"/>
    <col min="14863" max="14863" width="9" style="192" bestFit="1" customWidth="1"/>
    <col min="14864" max="15103" width="9.1796875" style="192"/>
    <col min="15104" max="15104" width="4.7265625" style="192" bestFit="1" customWidth="1"/>
    <col min="15105" max="15105" width="9.7265625" style="192" bestFit="1" customWidth="1"/>
    <col min="15106" max="15106" width="10" style="192" bestFit="1" customWidth="1"/>
    <col min="15107" max="15107" width="8.81640625" style="192" bestFit="1" customWidth="1"/>
    <col min="15108" max="15108" width="22.81640625" style="192" customWidth="1"/>
    <col min="15109" max="15109" width="59.7265625" style="192" bestFit="1" customWidth="1"/>
    <col min="15110" max="15110" width="57.81640625" style="192" bestFit="1" customWidth="1"/>
    <col min="15111" max="15111" width="35.26953125" style="192" bestFit="1" customWidth="1"/>
    <col min="15112" max="15112" width="28.1796875" style="192" bestFit="1" customWidth="1"/>
    <col min="15113" max="15113" width="33.1796875" style="192" bestFit="1" customWidth="1"/>
    <col min="15114" max="15114" width="26" style="192" bestFit="1" customWidth="1"/>
    <col min="15115" max="15115" width="19.1796875" style="192" bestFit="1" customWidth="1"/>
    <col min="15116" max="15116" width="10.453125" style="192" customWidth="1"/>
    <col min="15117" max="15117" width="11.81640625" style="192" customWidth="1"/>
    <col min="15118" max="15118" width="14.7265625" style="192" customWidth="1"/>
    <col min="15119" max="15119" width="9" style="192" bestFit="1" customWidth="1"/>
    <col min="15120" max="15359" width="9.1796875" style="192"/>
    <col min="15360" max="15360" width="4.7265625" style="192" bestFit="1" customWidth="1"/>
    <col min="15361" max="15361" width="9.7265625" style="192" bestFit="1" customWidth="1"/>
    <col min="15362" max="15362" width="10" style="192" bestFit="1" customWidth="1"/>
    <col min="15363" max="15363" width="8.81640625" style="192" bestFit="1" customWidth="1"/>
    <col min="15364" max="15364" width="22.81640625" style="192" customWidth="1"/>
    <col min="15365" max="15365" width="59.7265625" style="192" bestFit="1" customWidth="1"/>
    <col min="15366" max="15366" width="57.81640625" style="192" bestFit="1" customWidth="1"/>
    <col min="15367" max="15367" width="35.26953125" style="192" bestFit="1" customWidth="1"/>
    <col min="15368" max="15368" width="28.1796875" style="192" bestFit="1" customWidth="1"/>
    <col min="15369" max="15369" width="33.1796875" style="192" bestFit="1" customWidth="1"/>
    <col min="15370" max="15370" width="26" style="192" bestFit="1" customWidth="1"/>
    <col min="15371" max="15371" width="19.1796875" style="192" bestFit="1" customWidth="1"/>
    <col min="15372" max="15372" width="10.453125" style="192" customWidth="1"/>
    <col min="15373" max="15373" width="11.81640625" style="192" customWidth="1"/>
    <col min="15374" max="15374" width="14.7265625" style="192" customWidth="1"/>
    <col min="15375" max="15375" width="9" style="192" bestFit="1" customWidth="1"/>
    <col min="15376" max="15615" width="9.1796875" style="192"/>
    <col min="15616" max="15616" width="4.7265625" style="192" bestFit="1" customWidth="1"/>
    <col min="15617" max="15617" width="9.7265625" style="192" bestFit="1" customWidth="1"/>
    <col min="15618" max="15618" width="10" style="192" bestFit="1" customWidth="1"/>
    <col min="15619" max="15619" width="8.81640625" style="192" bestFit="1" customWidth="1"/>
    <col min="15620" max="15620" width="22.81640625" style="192" customWidth="1"/>
    <col min="15621" max="15621" width="59.7265625" style="192" bestFit="1" customWidth="1"/>
    <col min="15622" max="15622" width="57.81640625" style="192" bestFit="1" customWidth="1"/>
    <col min="15623" max="15623" width="35.26953125" style="192" bestFit="1" customWidth="1"/>
    <col min="15624" max="15624" width="28.1796875" style="192" bestFit="1" customWidth="1"/>
    <col min="15625" max="15625" width="33.1796875" style="192" bestFit="1" customWidth="1"/>
    <col min="15626" max="15626" width="26" style="192" bestFit="1" customWidth="1"/>
    <col min="15627" max="15627" width="19.1796875" style="192" bestFit="1" customWidth="1"/>
    <col min="15628" max="15628" width="10.453125" style="192" customWidth="1"/>
    <col min="15629" max="15629" width="11.81640625" style="192" customWidth="1"/>
    <col min="15630" max="15630" width="14.7265625" style="192" customWidth="1"/>
    <col min="15631" max="15631" width="9" style="192" bestFit="1" customWidth="1"/>
    <col min="15632" max="15871" width="9.1796875" style="192"/>
    <col min="15872" max="15872" width="4.7265625" style="192" bestFit="1" customWidth="1"/>
    <col min="15873" max="15873" width="9.7265625" style="192" bestFit="1" customWidth="1"/>
    <col min="15874" max="15874" width="10" style="192" bestFit="1" customWidth="1"/>
    <col min="15875" max="15875" width="8.81640625" style="192" bestFit="1" customWidth="1"/>
    <col min="15876" max="15876" width="22.81640625" style="192" customWidth="1"/>
    <col min="15877" max="15877" width="59.7265625" style="192" bestFit="1" customWidth="1"/>
    <col min="15878" max="15878" width="57.81640625" style="192" bestFit="1" customWidth="1"/>
    <col min="15879" max="15879" width="35.26953125" style="192" bestFit="1" customWidth="1"/>
    <col min="15880" max="15880" width="28.1796875" style="192" bestFit="1" customWidth="1"/>
    <col min="15881" max="15881" width="33.1796875" style="192" bestFit="1" customWidth="1"/>
    <col min="15882" max="15882" width="26" style="192" bestFit="1" customWidth="1"/>
    <col min="15883" max="15883" width="19.1796875" style="192" bestFit="1" customWidth="1"/>
    <col min="15884" max="15884" width="10.453125" style="192" customWidth="1"/>
    <col min="15885" max="15885" width="11.81640625" style="192" customWidth="1"/>
    <col min="15886" max="15886" width="14.7265625" style="192" customWidth="1"/>
    <col min="15887" max="15887" width="9" style="192" bestFit="1" customWidth="1"/>
    <col min="15888" max="16127" width="9.1796875" style="192"/>
    <col min="16128" max="16128" width="4.7265625" style="192" bestFit="1" customWidth="1"/>
    <col min="16129" max="16129" width="9.7265625" style="192" bestFit="1" customWidth="1"/>
    <col min="16130" max="16130" width="10" style="192" bestFit="1" customWidth="1"/>
    <col min="16131" max="16131" width="8.81640625" style="192" bestFit="1" customWidth="1"/>
    <col min="16132" max="16132" width="22.81640625" style="192" customWidth="1"/>
    <col min="16133" max="16133" width="59.7265625" style="192" bestFit="1" customWidth="1"/>
    <col min="16134" max="16134" width="57.81640625" style="192" bestFit="1" customWidth="1"/>
    <col min="16135" max="16135" width="35.26953125" style="192" bestFit="1" customWidth="1"/>
    <col min="16136" max="16136" width="28.1796875" style="192" bestFit="1" customWidth="1"/>
    <col min="16137" max="16137" width="33.1796875" style="192" bestFit="1" customWidth="1"/>
    <col min="16138" max="16138" width="26" style="192" bestFit="1" customWidth="1"/>
    <col min="16139" max="16139" width="19.1796875" style="192" bestFit="1" customWidth="1"/>
    <col min="16140" max="16140" width="10.453125" style="192" customWidth="1"/>
    <col min="16141" max="16141" width="11.81640625" style="192" customWidth="1"/>
    <col min="16142" max="16142" width="14.7265625" style="192" customWidth="1"/>
    <col min="16143" max="16143" width="9" style="192" bestFit="1" customWidth="1"/>
    <col min="16144" max="16384" width="9.1796875" style="192"/>
  </cols>
  <sheetData>
    <row r="2" spans="1:19" s="88" customFormat="1" ht="18.5" x14ac:dyDescent="0.45">
      <c r="A2" s="87" t="s">
        <v>1278</v>
      </c>
      <c r="E2" s="89"/>
      <c r="F2" s="382"/>
      <c r="G2" s="89"/>
      <c r="H2" s="89"/>
      <c r="I2" s="89"/>
    </row>
    <row r="3" spans="1:19" x14ac:dyDescent="0.35">
      <c r="M3" s="2"/>
      <c r="N3" s="2"/>
      <c r="O3" s="2"/>
      <c r="P3" s="2"/>
    </row>
    <row r="4" spans="1:19" s="3" customFormat="1" ht="56.25" customHeight="1" x14ac:dyDescent="0.35">
      <c r="A4" s="1026" t="s">
        <v>0</v>
      </c>
      <c r="B4" s="1028" t="s">
        <v>1</v>
      </c>
      <c r="C4" s="1028" t="s">
        <v>2</v>
      </c>
      <c r="D4" s="1028" t="s">
        <v>3</v>
      </c>
      <c r="E4" s="1026" t="s">
        <v>4</v>
      </c>
      <c r="F4" s="1026" t="s">
        <v>5</v>
      </c>
      <c r="G4" s="1026" t="s">
        <v>6</v>
      </c>
      <c r="H4" s="1031" t="s">
        <v>7</v>
      </c>
      <c r="I4" s="1031"/>
      <c r="J4" s="1026" t="s">
        <v>8</v>
      </c>
      <c r="K4" s="1032" t="s">
        <v>214</v>
      </c>
      <c r="L4" s="1033"/>
      <c r="M4" s="1030" t="s">
        <v>215</v>
      </c>
      <c r="N4" s="1030"/>
      <c r="O4" s="1030" t="s">
        <v>9</v>
      </c>
      <c r="P4" s="1030"/>
      <c r="Q4" s="1026" t="s">
        <v>216</v>
      </c>
      <c r="R4" s="1028" t="s">
        <v>10</v>
      </c>
    </row>
    <row r="5" spans="1:19" s="3" customFormat="1" x14ac:dyDescent="0.25">
      <c r="A5" s="1027"/>
      <c r="B5" s="1029"/>
      <c r="C5" s="1029"/>
      <c r="D5" s="1029"/>
      <c r="E5" s="1027"/>
      <c r="F5" s="1027"/>
      <c r="G5" s="1027"/>
      <c r="H5" s="384" t="s">
        <v>11</v>
      </c>
      <c r="I5" s="384" t="s">
        <v>12</v>
      </c>
      <c r="J5" s="1027"/>
      <c r="K5" s="385">
        <v>2020</v>
      </c>
      <c r="L5" s="385">
        <v>2021</v>
      </c>
      <c r="M5" s="386">
        <v>2020</v>
      </c>
      <c r="N5" s="386">
        <v>2021</v>
      </c>
      <c r="O5" s="386">
        <v>2020</v>
      </c>
      <c r="P5" s="386">
        <v>2021</v>
      </c>
      <c r="Q5" s="1027"/>
      <c r="R5" s="1029"/>
    </row>
    <row r="6" spans="1:19" s="3" customFormat="1" x14ac:dyDescent="0.25">
      <c r="A6" s="387" t="s">
        <v>13</v>
      </c>
      <c r="B6" s="384" t="s">
        <v>14</v>
      </c>
      <c r="C6" s="384" t="s">
        <v>15</v>
      </c>
      <c r="D6" s="384" t="s">
        <v>16</v>
      </c>
      <c r="E6" s="387" t="s">
        <v>17</v>
      </c>
      <c r="F6" s="387" t="s">
        <v>18</v>
      </c>
      <c r="G6" s="387" t="s">
        <v>19</v>
      </c>
      <c r="H6" s="384" t="s">
        <v>20</v>
      </c>
      <c r="I6" s="384" t="s">
        <v>21</v>
      </c>
      <c r="J6" s="387" t="s">
        <v>22</v>
      </c>
      <c r="K6" s="385" t="s">
        <v>23</v>
      </c>
      <c r="L6" s="385" t="s">
        <v>24</v>
      </c>
      <c r="M6" s="388" t="s">
        <v>25</v>
      </c>
      <c r="N6" s="388" t="s">
        <v>26</v>
      </c>
      <c r="O6" s="388" t="s">
        <v>27</v>
      </c>
      <c r="P6" s="388" t="s">
        <v>28</v>
      </c>
      <c r="Q6" s="387" t="s">
        <v>573</v>
      </c>
      <c r="R6" s="384" t="s">
        <v>29</v>
      </c>
    </row>
    <row r="7" spans="1:19" s="3" customFormat="1" ht="159.5" x14ac:dyDescent="0.25">
      <c r="A7" s="198">
        <v>1</v>
      </c>
      <c r="B7" s="198">
        <v>1</v>
      </c>
      <c r="C7" s="198">
        <v>4</v>
      </c>
      <c r="D7" s="198">
        <v>2</v>
      </c>
      <c r="E7" s="389" t="s">
        <v>574</v>
      </c>
      <c r="F7" s="226" t="s">
        <v>575</v>
      </c>
      <c r="G7" s="198" t="s">
        <v>1279</v>
      </c>
      <c r="H7" s="196" t="s">
        <v>957</v>
      </c>
      <c r="I7" s="196" t="s">
        <v>958</v>
      </c>
      <c r="J7" s="196" t="s">
        <v>576</v>
      </c>
      <c r="K7" s="198" t="s">
        <v>577</v>
      </c>
      <c r="L7" s="198" t="s">
        <v>264</v>
      </c>
      <c r="M7" s="107">
        <v>10935</v>
      </c>
      <c r="N7" s="303" t="s">
        <v>264</v>
      </c>
      <c r="O7" s="107">
        <v>10935</v>
      </c>
      <c r="P7" s="107" t="s">
        <v>264</v>
      </c>
      <c r="Q7" s="196" t="s">
        <v>578</v>
      </c>
      <c r="R7" s="196" t="s">
        <v>579</v>
      </c>
      <c r="S7" s="90"/>
    </row>
    <row r="8" spans="1:19" s="3" customFormat="1" ht="116" x14ac:dyDescent="0.25">
      <c r="A8" s="198">
        <v>2</v>
      </c>
      <c r="B8" s="198">
        <v>1</v>
      </c>
      <c r="C8" s="198">
        <v>4</v>
      </c>
      <c r="D8" s="198">
        <v>2</v>
      </c>
      <c r="E8" s="389" t="s">
        <v>580</v>
      </c>
      <c r="F8" s="226" t="s">
        <v>581</v>
      </c>
      <c r="G8" s="196" t="s">
        <v>325</v>
      </c>
      <c r="H8" s="196" t="s">
        <v>959</v>
      </c>
      <c r="I8" s="196" t="s">
        <v>960</v>
      </c>
      <c r="J8" s="196" t="s">
        <v>582</v>
      </c>
      <c r="K8" s="198" t="s">
        <v>577</v>
      </c>
      <c r="L8" s="198" t="s">
        <v>264</v>
      </c>
      <c r="M8" s="107">
        <v>5362.5</v>
      </c>
      <c r="N8" s="107" t="s">
        <v>264</v>
      </c>
      <c r="O8" s="107">
        <v>5362.5</v>
      </c>
      <c r="P8" s="107" t="s">
        <v>264</v>
      </c>
      <c r="Q8" s="196" t="s">
        <v>578</v>
      </c>
      <c r="R8" s="196" t="s">
        <v>579</v>
      </c>
    </row>
    <row r="9" spans="1:19" s="6" customFormat="1" ht="159.5" x14ac:dyDescent="0.35">
      <c r="A9" s="198">
        <v>3</v>
      </c>
      <c r="B9" s="196">
        <v>1</v>
      </c>
      <c r="C9" s="198">
        <v>4</v>
      </c>
      <c r="D9" s="196">
        <v>5</v>
      </c>
      <c r="E9" s="389" t="s">
        <v>583</v>
      </c>
      <c r="F9" s="226" t="s">
        <v>584</v>
      </c>
      <c r="G9" s="196" t="s">
        <v>585</v>
      </c>
      <c r="H9" s="197" t="s">
        <v>961</v>
      </c>
      <c r="I9" s="197" t="s">
        <v>962</v>
      </c>
      <c r="J9" s="196" t="s">
        <v>586</v>
      </c>
      <c r="K9" s="229" t="s">
        <v>48</v>
      </c>
      <c r="L9" s="229" t="s">
        <v>264</v>
      </c>
      <c r="M9" s="107">
        <v>40000</v>
      </c>
      <c r="N9" s="198" t="s">
        <v>264</v>
      </c>
      <c r="O9" s="107">
        <v>40000</v>
      </c>
      <c r="P9" s="107" t="s">
        <v>264</v>
      </c>
      <c r="Q9" s="196" t="s">
        <v>578</v>
      </c>
      <c r="R9" s="196" t="s">
        <v>587</v>
      </c>
    </row>
    <row r="10" spans="1:19" s="6" customFormat="1" ht="72.5" x14ac:dyDescent="0.35">
      <c r="A10" s="198">
        <v>4</v>
      </c>
      <c r="B10" s="196">
        <v>1</v>
      </c>
      <c r="C10" s="198">
        <v>4</v>
      </c>
      <c r="D10" s="196">
        <v>2</v>
      </c>
      <c r="E10" s="389" t="s">
        <v>588</v>
      </c>
      <c r="F10" s="226" t="s">
        <v>589</v>
      </c>
      <c r="G10" s="196" t="s">
        <v>1280</v>
      </c>
      <c r="H10" s="196" t="s">
        <v>1281</v>
      </c>
      <c r="I10" s="197" t="s">
        <v>963</v>
      </c>
      <c r="J10" s="196" t="s">
        <v>590</v>
      </c>
      <c r="K10" s="229" t="s">
        <v>167</v>
      </c>
      <c r="L10" s="229" t="s">
        <v>264</v>
      </c>
      <c r="M10" s="107">
        <v>18000</v>
      </c>
      <c r="N10" s="198" t="s">
        <v>264</v>
      </c>
      <c r="O10" s="107">
        <v>18000</v>
      </c>
      <c r="P10" s="107"/>
      <c r="Q10" s="196" t="s">
        <v>591</v>
      </c>
      <c r="R10" s="196" t="s">
        <v>587</v>
      </c>
    </row>
    <row r="11" spans="1:19" s="6" customFormat="1" ht="72.5" x14ac:dyDescent="0.35">
      <c r="A11" s="155">
        <v>4</v>
      </c>
      <c r="B11" s="153">
        <v>1</v>
      </c>
      <c r="C11" s="155">
        <v>4</v>
      </c>
      <c r="D11" s="153">
        <v>2</v>
      </c>
      <c r="E11" s="16" t="s">
        <v>588</v>
      </c>
      <c r="F11" s="170" t="s">
        <v>589</v>
      </c>
      <c r="G11" s="153" t="s">
        <v>1327</v>
      </c>
      <c r="H11" s="153" t="s">
        <v>1328</v>
      </c>
      <c r="I11" s="50" t="s">
        <v>1282</v>
      </c>
      <c r="J11" s="153" t="s">
        <v>590</v>
      </c>
      <c r="K11" s="152" t="s">
        <v>167</v>
      </c>
      <c r="L11" s="152" t="s">
        <v>264</v>
      </c>
      <c r="M11" s="26">
        <v>18000</v>
      </c>
      <c r="N11" s="155" t="s">
        <v>264</v>
      </c>
      <c r="O11" s="26">
        <v>18000</v>
      </c>
      <c r="P11" s="26"/>
      <c r="Q11" s="153" t="s">
        <v>591</v>
      </c>
      <c r="R11" s="153" t="s">
        <v>587</v>
      </c>
    </row>
    <row r="12" spans="1:19" s="6" customFormat="1" ht="26.25" customHeight="1" x14ac:dyDescent="0.35">
      <c r="A12" s="903" t="s">
        <v>1283</v>
      </c>
      <c r="B12" s="1024"/>
      <c r="C12" s="1024"/>
      <c r="D12" s="1024"/>
      <c r="E12" s="1024"/>
      <c r="F12" s="1024"/>
      <c r="G12" s="1024"/>
      <c r="H12" s="1024"/>
      <c r="I12" s="1024"/>
      <c r="J12" s="1024"/>
      <c r="K12" s="1024"/>
      <c r="L12" s="1024"/>
      <c r="M12" s="1024"/>
      <c r="N12" s="1024"/>
      <c r="O12" s="1024"/>
      <c r="P12" s="1024"/>
      <c r="Q12" s="1024"/>
      <c r="R12" s="1025"/>
    </row>
    <row r="13" spans="1:19" s="6" customFormat="1" ht="72.5" x14ac:dyDescent="0.35">
      <c r="A13" s="198">
        <v>5</v>
      </c>
      <c r="B13" s="198">
        <v>1</v>
      </c>
      <c r="C13" s="198">
        <v>4</v>
      </c>
      <c r="D13" s="196">
        <v>2</v>
      </c>
      <c r="E13" s="389" t="s">
        <v>592</v>
      </c>
      <c r="F13" s="226" t="s">
        <v>593</v>
      </c>
      <c r="G13" s="196" t="s">
        <v>1284</v>
      </c>
      <c r="H13" s="196" t="s">
        <v>1285</v>
      </c>
      <c r="I13" s="197" t="s">
        <v>956</v>
      </c>
      <c r="J13" s="196" t="s">
        <v>1286</v>
      </c>
      <c r="K13" s="229" t="s">
        <v>167</v>
      </c>
      <c r="L13" s="229" t="s">
        <v>264</v>
      </c>
      <c r="M13" s="107">
        <v>15000</v>
      </c>
      <c r="N13" s="198" t="s">
        <v>264</v>
      </c>
      <c r="O13" s="107">
        <v>15000</v>
      </c>
      <c r="P13" s="107"/>
      <c r="Q13" s="196" t="s">
        <v>591</v>
      </c>
      <c r="R13" s="196" t="s">
        <v>587</v>
      </c>
    </row>
    <row r="14" spans="1:19" s="6" customFormat="1" ht="87" x14ac:dyDescent="0.35">
      <c r="A14" s="155">
        <v>5</v>
      </c>
      <c r="B14" s="155">
        <v>1</v>
      </c>
      <c r="C14" s="155">
        <v>4</v>
      </c>
      <c r="D14" s="153">
        <v>2</v>
      </c>
      <c r="E14" s="16" t="s">
        <v>592</v>
      </c>
      <c r="F14" s="170" t="s">
        <v>593</v>
      </c>
      <c r="G14" s="153" t="s">
        <v>1284</v>
      </c>
      <c r="H14" s="153" t="s">
        <v>1285</v>
      </c>
      <c r="I14" s="50" t="s">
        <v>956</v>
      </c>
      <c r="J14" s="153" t="s">
        <v>1329</v>
      </c>
      <c r="K14" s="152" t="s">
        <v>167</v>
      </c>
      <c r="L14" s="152" t="s">
        <v>264</v>
      </c>
      <c r="M14" s="26">
        <v>15000</v>
      </c>
      <c r="N14" s="155" t="s">
        <v>264</v>
      </c>
      <c r="O14" s="26">
        <v>15000</v>
      </c>
      <c r="P14" s="26"/>
      <c r="Q14" s="153" t="s">
        <v>591</v>
      </c>
      <c r="R14" s="153" t="s">
        <v>587</v>
      </c>
    </row>
    <row r="15" spans="1:19" s="6" customFormat="1" ht="26.25" customHeight="1" x14ac:dyDescent="0.35">
      <c r="A15" s="628" t="s">
        <v>1287</v>
      </c>
      <c r="B15" s="629"/>
      <c r="C15" s="629"/>
      <c r="D15" s="629"/>
      <c r="E15" s="629"/>
      <c r="F15" s="629"/>
      <c r="G15" s="629"/>
      <c r="H15" s="629"/>
      <c r="I15" s="629"/>
      <c r="J15" s="629"/>
      <c r="K15" s="629"/>
      <c r="L15" s="629"/>
      <c r="M15" s="629"/>
      <c r="N15" s="629"/>
      <c r="O15" s="629"/>
      <c r="P15" s="629"/>
      <c r="Q15" s="629"/>
      <c r="R15" s="630"/>
    </row>
    <row r="16" spans="1:19" ht="101.5" x14ac:dyDescent="0.35">
      <c r="A16" s="198">
        <v>6</v>
      </c>
      <c r="B16" s="198">
        <v>1</v>
      </c>
      <c r="C16" s="198">
        <v>4</v>
      </c>
      <c r="D16" s="198">
        <v>2</v>
      </c>
      <c r="E16" s="389" t="s">
        <v>594</v>
      </c>
      <c r="F16" s="226" t="s">
        <v>595</v>
      </c>
      <c r="G16" s="198" t="s">
        <v>1288</v>
      </c>
      <c r="H16" s="196" t="s">
        <v>961</v>
      </c>
      <c r="I16" s="196" t="s">
        <v>964</v>
      </c>
      <c r="J16" s="196" t="s">
        <v>596</v>
      </c>
      <c r="K16" s="198" t="s">
        <v>48</v>
      </c>
      <c r="L16" s="196" t="s">
        <v>264</v>
      </c>
      <c r="M16" s="107">
        <v>20000</v>
      </c>
      <c r="N16" s="390"/>
      <c r="O16" s="107">
        <v>20000</v>
      </c>
      <c r="P16" s="107"/>
      <c r="Q16" s="196" t="s">
        <v>591</v>
      </c>
      <c r="R16" s="321" t="s">
        <v>587</v>
      </c>
    </row>
    <row r="17" spans="1:18" ht="116" x14ac:dyDescent="0.35">
      <c r="A17" s="155">
        <v>6</v>
      </c>
      <c r="B17" s="155">
        <v>1</v>
      </c>
      <c r="C17" s="155">
        <v>4</v>
      </c>
      <c r="D17" s="155">
        <v>2</v>
      </c>
      <c r="E17" s="16" t="s">
        <v>594</v>
      </c>
      <c r="F17" s="170" t="s">
        <v>1289</v>
      </c>
      <c r="G17" s="168" t="s">
        <v>1290</v>
      </c>
      <c r="H17" s="168" t="s">
        <v>1291</v>
      </c>
      <c r="I17" s="168" t="s">
        <v>1292</v>
      </c>
      <c r="J17" s="153" t="s">
        <v>1330</v>
      </c>
      <c r="K17" s="155" t="s">
        <v>48</v>
      </c>
      <c r="L17" s="153" t="s">
        <v>264</v>
      </c>
      <c r="M17" s="25">
        <v>40000</v>
      </c>
      <c r="N17" s="391"/>
      <c r="O17" s="25">
        <v>40000</v>
      </c>
      <c r="P17" s="26"/>
      <c r="Q17" s="153" t="s">
        <v>591</v>
      </c>
      <c r="R17" s="392" t="s">
        <v>587</v>
      </c>
    </row>
    <row r="18" spans="1:18" ht="39.75" customHeight="1" x14ac:dyDescent="0.35">
      <c r="A18" s="604" t="s">
        <v>1293</v>
      </c>
      <c r="B18" s="605"/>
      <c r="C18" s="605"/>
      <c r="D18" s="605"/>
      <c r="E18" s="605"/>
      <c r="F18" s="605"/>
      <c r="G18" s="605"/>
      <c r="H18" s="605"/>
      <c r="I18" s="605"/>
      <c r="J18" s="605"/>
      <c r="K18" s="605"/>
      <c r="L18" s="605"/>
      <c r="M18" s="605"/>
      <c r="N18" s="605"/>
      <c r="O18" s="605"/>
      <c r="P18" s="605"/>
      <c r="Q18" s="605"/>
      <c r="R18" s="606"/>
    </row>
    <row r="19" spans="1:18" ht="90" customHeight="1" x14ac:dyDescent="0.35">
      <c r="A19" s="196">
        <v>7</v>
      </c>
      <c r="B19" s="196">
        <v>1</v>
      </c>
      <c r="C19" s="196">
        <v>4</v>
      </c>
      <c r="D19" s="196">
        <v>5</v>
      </c>
      <c r="E19" s="389" t="s">
        <v>597</v>
      </c>
      <c r="F19" s="226" t="s">
        <v>598</v>
      </c>
      <c r="G19" s="196" t="s">
        <v>599</v>
      </c>
      <c r="H19" s="196" t="s">
        <v>965</v>
      </c>
      <c r="I19" s="196" t="s">
        <v>966</v>
      </c>
      <c r="J19" s="196" t="s">
        <v>586</v>
      </c>
      <c r="K19" s="196" t="s">
        <v>43</v>
      </c>
      <c r="L19" s="196"/>
      <c r="M19" s="107">
        <v>9000</v>
      </c>
      <c r="N19" s="196"/>
      <c r="O19" s="107">
        <v>9000</v>
      </c>
      <c r="P19" s="196"/>
      <c r="Q19" s="196" t="s">
        <v>591</v>
      </c>
      <c r="R19" s="196" t="s">
        <v>587</v>
      </c>
    </row>
    <row r="20" spans="1:18" ht="120" customHeight="1" x14ac:dyDescent="0.35">
      <c r="A20" s="153">
        <v>7</v>
      </c>
      <c r="B20" s="153">
        <v>1</v>
      </c>
      <c r="C20" s="153">
        <v>4</v>
      </c>
      <c r="D20" s="153">
        <v>5</v>
      </c>
      <c r="E20" s="16" t="s">
        <v>597</v>
      </c>
      <c r="F20" s="170" t="s">
        <v>598</v>
      </c>
      <c r="G20" s="153" t="s">
        <v>599</v>
      </c>
      <c r="H20" s="153" t="s">
        <v>965</v>
      </c>
      <c r="I20" s="153" t="s">
        <v>1331</v>
      </c>
      <c r="J20" s="153" t="s">
        <v>586</v>
      </c>
      <c r="K20" s="153" t="s">
        <v>43</v>
      </c>
      <c r="L20" s="153"/>
      <c r="M20" s="25">
        <v>5860.12</v>
      </c>
      <c r="N20" s="153"/>
      <c r="O20" s="25">
        <v>5860.12</v>
      </c>
      <c r="P20" s="153"/>
      <c r="Q20" s="153" t="s">
        <v>591</v>
      </c>
      <c r="R20" s="153" t="s">
        <v>587</v>
      </c>
    </row>
    <row r="21" spans="1:18" ht="24" customHeight="1" x14ac:dyDescent="0.35">
      <c r="A21" s="604" t="s">
        <v>1294</v>
      </c>
      <c r="B21" s="605"/>
      <c r="C21" s="605"/>
      <c r="D21" s="605"/>
      <c r="E21" s="605"/>
      <c r="F21" s="605"/>
      <c r="G21" s="605"/>
      <c r="H21" s="605"/>
      <c r="I21" s="605"/>
      <c r="J21" s="605"/>
      <c r="K21" s="605"/>
      <c r="L21" s="605"/>
      <c r="M21" s="605"/>
      <c r="N21" s="605"/>
      <c r="O21" s="605"/>
      <c r="P21" s="605"/>
      <c r="Q21" s="605"/>
      <c r="R21" s="606"/>
    </row>
    <row r="22" spans="1:18" ht="217.5" x14ac:dyDescent="0.35">
      <c r="A22" s="198">
        <v>8</v>
      </c>
      <c r="B22" s="198">
        <v>1</v>
      </c>
      <c r="C22" s="198">
        <v>4</v>
      </c>
      <c r="D22" s="198">
        <v>2</v>
      </c>
      <c r="E22" s="389" t="s">
        <v>600</v>
      </c>
      <c r="F22" s="226" t="s">
        <v>601</v>
      </c>
      <c r="G22" s="198" t="s">
        <v>602</v>
      </c>
      <c r="H22" s="196" t="s">
        <v>967</v>
      </c>
      <c r="I22" s="196" t="s">
        <v>968</v>
      </c>
      <c r="J22" s="196" t="s">
        <v>603</v>
      </c>
      <c r="K22" s="198" t="s">
        <v>40</v>
      </c>
      <c r="L22" s="198"/>
      <c r="M22" s="107">
        <v>11800</v>
      </c>
      <c r="N22" s="303"/>
      <c r="O22" s="107">
        <v>11800</v>
      </c>
      <c r="P22" s="198"/>
      <c r="Q22" s="196" t="s">
        <v>578</v>
      </c>
      <c r="R22" s="196" t="s">
        <v>579</v>
      </c>
    </row>
    <row r="23" spans="1:18" ht="112.5" customHeight="1" x14ac:dyDescent="0.35">
      <c r="A23" s="198">
        <v>9</v>
      </c>
      <c r="B23" s="198">
        <v>1</v>
      </c>
      <c r="C23" s="198">
        <v>4</v>
      </c>
      <c r="D23" s="198">
        <v>2</v>
      </c>
      <c r="E23" s="389" t="s">
        <v>604</v>
      </c>
      <c r="F23" s="226" t="s">
        <v>605</v>
      </c>
      <c r="G23" s="198" t="s">
        <v>44</v>
      </c>
      <c r="H23" s="196" t="s">
        <v>969</v>
      </c>
      <c r="I23" s="196" t="s">
        <v>958</v>
      </c>
      <c r="J23" s="393" t="s">
        <v>606</v>
      </c>
      <c r="K23" s="198" t="s">
        <v>156</v>
      </c>
      <c r="L23" s="198"/>
      <c r="M23" s="107">
        <v>13000</v>
      </c>
      <c r="N23" s="107"/>
      <c r="O23" s="107">
        <v>13000</v>
      </c>
      <c r="P23" s="107"/>
      <c r="Q23" s="196" t="s">
        <v>578</v>
      </c>
      <c r="R23" s="196" t="s">
        <v>579</v>
      </c>
    </row>
    <row r="24" spans="1:18" s="383" customFormat="1" ht="87" x14ac:dyDescent="0.45">
      <c r="A24" s="394">
        <v>9</v>
      </c>
      <c r="B24" s="394">
        <v>1</v>
      </c>
      <c r="C24" s="394">
        <v>4</v>
      </c>
      <c r="D24" s="394">
        <v>2</v>
      </c>
      <c r="E24" s="186" t="s">
        <v>604</v>
      </c>
      <c r="F24" s="395" t="s">
        <v>1295</v>
      </c>
      <c r="G24" s="52" t="s">
        <v>1296</v>
      </c>
      <c r="H24" s="292" t="s">
        <v>1341</v>
      </c>
      <c r="I24" s="164" t="s">
        <v>1297</v>
      </c>
      <c r="J24" s="396" t="s">
        <v>1298</v>
      </c>
      <c r="K24" s="394" t="s">
        <v>156</v>
      </c>
      <c r="L24" s="394"/>
      <c r="M24" s="179">
        <v>14000</v>
      </c>
      <c r="N24" s="397"/>
      <c r="O24" s="179">
        <v>14000</v>
      </c>
      <c r="P24" s="397"/>
      <c r="Q24" s="292" t="s">
        <v>578</v>
      </c>
      <c r="R24" s="292" t="s">
        <v>579</v>
      </c>
    </row>
    <row r="25" spans="1:18" ht="69.75" customHeight="1" x14ac:dyDescent="0.35">
      <c r="A25" s="671" t="s">
        <v>1342</v>
      </c>
      <c r="B25" s="671"/>
      <c r="C25" s="671"/>
      <c r="D25" s="671"/>
      <c r="E25" s="671"/>
      <c r="F25" s="671"/>
      <c r="G25" s="671"/>
      <c r="H25" s="671"/>
      <c r="I25" s="671"/>
      <c r="J25" s="671"/>
      <c r="K25" s="671"/>
      <c r="L25" s="671"/>
      <c r="M25" s="671"/>
      <c r="N25" s="671"/>
      <c r="O25" s="671"/>
      <c r="P25" s="671"/>
      <c r="Q25" s="671"/>
      <c r="R25" s="671"/>
    </row>
    <row r="26" spans="1:18" ht="174" x14ac:dyDescent="0.35">
      <c r="A26" s="198">
        <v>10</v>
      </c>
      <c r="B26" s="198">
        <v>1</v>
      </c>
      <c r="C26" s="198">
        <v>4</v>
      </c>
      <c r="D26" s="198">
        <v>2</v>
      </c>
      <c r="E26" s="389" t="s">
        <v>607</v>
      </c>
      <c r="F26" s="227" t="s">
        <v>608</v>
      </c>
      <c r="G26" s="198" t="s">
        <v>44</v>
      </c>
      <c r="H26" s="196" t="s">
        <v>970</v>
      </c>
      <c r="I26" s="196" t="s">
        <v>958</v>
      </c>
      <c r="J26" s="196" t="s">
        <v>609</v>
      </c>
      <c r="K26" s="196" t="s">
        <v>156</v>
      </c>
      <c r="L26" s="198"/>
      <c r="M26" s="107">
        <v>13000</v>
      </c>
      <c r="N26" s="107"/>
      <c r="O26" s="107">
        <v>13000</v>
      </c>
      <c r="P26" s="107"/>
      <c r="Q26" s="196" t="s">
        <v>578</v>
      </c>
      <c r="R26" s="196" t="s">
        <v>579</v>
      </c>
    </row>
    <row r="27" spans="1:18" ht="145" x14ac:dyDescent="0.35">
      <c r="A27" s="341">
        <v>10</v>
      </c>
      <c r="B27" s="341">
        <v>1</v>
      </c>
      <c r="C27" s="341">
        <v>4</v>
      </c>
      <c r="D27" s="341">
        <v>2</v>
      </c>
      <c r="E27" s="398" t="s">
        <v>607</v>
      </c>
      <c r="F27" s="230" t="s">
        <v>1299</v>
      </c>
      <c r="G27" s="52" t="s">
        <v>1296</v>
      </c>
      <c r="H27" s="163" t="s">
        <v>1300</v>
      </c>
      <c r="I27" s="164" t="s">
        <v>1297</v>
      </c>
      <c r="J27" s="294" t="s">
        <v>1301</v>
      </c>
      <c r="K27" s="294" t="s">
        <v>156</v>
      </c>
      <c r="L27" s="51"/>
      <c r="M27" s="25">
        <v>14000</v>
      </c>
      <c r="N27" s="399"/>
      <c r="O27" s="25">
        <v>14000</v>
      </c>
      <c r="P27" s="399"/>
      <c r="Q27" s="294" t="s">
        <v>578</v>
      </c>
      <c r="R27" s="294" t="s">
        <v>579</v>
      </c>
    </row>
    <row r="28" spans="1:18" ht="80.25" customHeight="1" x14ac:dyDescent="0.35">
      <c r="A28" s="671" t="s">
        <v>1326</v>
      </c>
      <c r="B28" s="671"/>
      <c r="C28" s="671"/>
      <c r="D28" s="671"/>
      <c r="E28" s="671"/>
      <c r="F28" s="671"/>
      <c r="G28" s="671"/>
      <c r="H28" s="671"/>
      <c r="I28" s="671"/>
      <c r="J28" s="671"/>
      <c r="K28" s="671"/>
      <c r="L28" s="671"/>
      <c r="M28" s="671"/>
      <c r="N28" s="671"/>
      <c r="O28" s="671"/>
      <c r="P28" s="671"/>
      <c r="Q28" s="671"/>
      <c r="R28" s="671"/>
    </row>
    <row r="29" spans="1:18" s="91" customFormat="1" ht="290" x14ac:dyDescent="0.35">
      <c r="A29" s="198">
        <v>11</v>
      </c>
      <c r="B29" s="198">
        <v>1</v>
      </c>
      <c r="C29" s="198">
        <v>4</v>
      </c>
      <c r="D29" s="198">
        <v>2</v>
      </c>
      <c r="E29" s="389" t="s">
        <v>610</v>
      </c>
      <c r="F29" s="226" t="s">
        <v>611</v>
      </c>
      <c r="G29" s="198" t="s">
        <v>602</v>
      </c>
      <c r="H29" s="196" t="s">
        <v>971</v>
      </c>
      <c r="I29" s="196" t="s">
        <v>972</v>
      </c>
      <c r="J29" s="196" t="s">
        <v>612</v>
      </c>
      <c r="K29" s="198" t="s">
        <v>402</v>
      </c>
      <c r="L29" s="198"/>
      <c r="M29" s="107">
        <v>10714</v>
      </c>
      <c r="N29" s="303"/>
      <c r="O29" s="107">
        <v>10714</v>
      </c>
      <c r="P29" s="107"/>
      <c r="Q29" s="196" t="s">
        <v>578</v>
      </c>
      <c r="R29" s="196" t="s">
        <v>579</v>
      </c>
    </row>
    <row r="30" spans="1:18" ht="159.5" x14ac:dyDescent="0.35">
      <c r="A30" s="165">
        <v>12</v>
      </c>
      <c r="B30" s="165">
        <v>1</v>
      </c>
      <c r="C30" s="165">
        <v>4</v>
      </c>
      <c r="D30" s="165">
        <v>2</v>
      </c>
      <c r="E30" s="409" t="s">
        <v>613</v>
      </c>
      <c r="F30" s="410" t="s">
        <v>614</v>
      </c>
      <c r="G30" s="166" t="s">
        <v>1302</v>
      </c>
      <c r="H30" s="166" t="s">
        <v>615</v>
      </c>
      <c r="I30" s="166" t="s">
        <v>616</v>
      </c>
      <c r="J30" s="166" t="s">
        <v>617</v>
      </c>
      <c r="K30" s="165" t="s">
        <v>35</v>
      </c>
      <c r="L30" s="165"/>
      <c r="M30" s="167">
        <v>40000</v>
      </c>
      <c r="N30" s="167"/>
      <c r="O30" s="167">
        <v>40000</v>
      </c>
      <c r="P30" s="167"/>
      <c r="Q30" s="166" t="s">
        <v>578</v>
      </c>
      <c r="R30" s="166" t="s">
        <v>587</v>
      </c>
    </row>
    <row r="31" spans="1:18" ht="20.25" customHeight="1" x14ac:dyDescent="0.35">
      <c r="A31" s="725" t="s">
        <v>1303</v>
      </c>
      <c r="B31" s="726"/>
      <c r="C31" s="726"/>
      <c r="D31" s="726"/>
      <c r="E31" s="726"/>
      <c r="F31" s="726"/>
      <c r="G31" s="726"/>
      <c r="H31" s="726"/>
      <c r="I31" s="726"/>
      <c r="J31" s="726"/>
      <c r="K31" s="726"/>
      <c r="L31" s="726"/>
      <c r="M31" s="726"/>
      <c r="N31" s="726"/>
      <c r="O31" s="726"/>
      <c r="P31" s="726"/>
      <c r="Q31" s="726"/>
      <c r="R31" s="727"/>
    </row>
    <row r="32" spans="1:18" ht="110.25" customHeight="1" x14ac:dyDescent="0.35">
      <c r="A32" s="198">
        <v>13</v>
      </c>
      <c r="B32" s="198">
        <v>1</v>
      </c>
      <c r="C32" s="198">
        <v>4</v>
      </c>
      <c r="D32" s="198">
        <v>2</v>
      </c>
      <c r="E32" s="389" t="s">
        <v>618</v>
      </c>
      <c r="F32" s="226" t="s">
        <v>619</v>
      </c>
      <c r="G32" s="196" t="s">
        <v>620</v>
      </c>
      <c r="H32" s="196" t="s">
        <v>621</v>
      </c>
      <c r="I32" s="196" t="s">
        <v>622</v>
      </c>
      <c r="J32" s="196" t="s">
        <v>623</v>
      </c>
      <c r="K32" s="198" t="s">
        <v>35</v>
      </c>
      <c r="L32" s="400"/>
      <c r="M32" s="107">
        <v>30000</v>
      </c>
      <c r="N32" s="401"/>
      <c r="O32" s="107">
        <v>30000</v>
      </c>
      <c r="P32" s="401"/>
      <c r="Q32" s="196" t="s">
        <v>578</v>
      </c>
      <c r="R32" s="196" t="s">
        <v>587</v>
      </c>
    </row>
    <row r="33" spans="1:18" ht="114.75" customHeight="1" x14ac:dyDescent="0.35">
      <c r="A33" s="155">
        <v>13</v>
      </c>
      <c r="B33" s="155">
        <v>1</v>
      </c>
      <c r="C33" s="155">
        <v>4</v>
      </c>
      <c r="D33" s="155">
        <v>2</v>
      </c>
      <c r="E33" s="16" t="s">
        <v>618</v>
      </c>
      <c r="F33" s="170" t="s">
        <v>619</v>
      </c>
      <c r="G33" s="153" t="s">
        <v>620</v>
      </c>
      <c r="H33" s="153" t="s">
        <v>621</v>
      </c>
      <c r="I33" s="153" t="s">
        <v>622</v>
      </c>
      <c r="J33" s="153" t="s">
        <v>623</v>
      </c>
      <c r="K33" s="51" t="s">
        <v>156</v>
      </c>
      <c r="L33" s="51" t="s">
        <v>31</v>
      </c>
      <c r="M33" s="25">
        <v>4301</v>
      </c>
      <c r="N33" s="25">
        <v>25500</v>
      </c>
      <c r="O33" s="25">
        <v>4301</v>
      </c>
      <c r="P33" s="25">
        <v>25500</v>
      </c>
      <c r="Q33" s="153" t="s">
        <v>578</v>
      </c>
      <c r="R33" s="153" t="s">
        <v>587</v>
      </c>
    </row>
    <row r="34" spans="1:18" ht="26.25" customHeight="1" x14ac:dyDescent="0.35">
      <c r="A34" s="604" t="s">
        <v>1304</v>
      </c>
      <c r="B34" s="605"/>
      <c r="C34" s="605"/>
      <c r="D34" s="605"/>
      <c r="E34" s="605"/>
      <c r="F34" s="605"/>
      <c r="G34" s="605"/>
      <c r="H34" s="605"/>
      <c r="I34" s="605"/>
      <c r="J34" s="605"/>
      <c r="K34" s="605"/>
      <c r="L34" s="605"/>
      <c r="M34" s="605"/>
      <c r="N34" s="605"/>
      <c r="O34" s="605"/>
      <c r="P34" s="605"/>
      <c r="Q34" s="605"/>
      <c r="R34" s="606"/>
    </row>
    <row r="35" spans="1:18" s="6" customFormat="1" ht="145" x14ac:dyDescent="0.35">
      <c r="A35" s="198">
        <v>14</v>
      </c>
      <c r="B35" s="198">
        <v>1</v>
      </c>
      <c r="C35" s="198">
        <v>4</v>
      </c>
      <c r="D35" s="198">
        <v>5</v>
      </c>
      <c r="E35" s="389" t="s">
        <v>624</v>
      </c>
      <c r="F35" s="226" t="s">
        <v>625</v>
      </c>
      <c r="G35" s="198" t="s">
        <v>626</v>
      </c>
      <c r="H35" s="196" t="s">
        <v>973</v>
      </c>
      <c r="I35" s="196" t="s">
        <v>974</v>
      </c>
      <c r="J35" s="196" t="s">
        <v>627</v>
      </c>
      <c r="K35" s="301" t="s">
        <v>35</v>
      </c>
      <c r="L35" s="301"/>
      <c r="M35" s="107">
        <v>40000</v>
      </c>
      <c r="N35" s="402"/>
      <c r="O35" s="107">
        <v>40000</v>
      </c>
      <c r="P35" s="402"/>
      <c r="Q35" s="321" t="s">
        <v>578</v>
      </c>
      <c r="R35" s="321" t="s">
        <v>587</v>
      </c>
    </row>
    <row r="36" spans="1:18" s="6" customFormat="1" ht="145" x14ac:dyDescent="0.35">
      <c r="A36" s="155">
        <v>14</v>
      </c>
      <c r="B36" s="155">
        <v>1</v>
      </c>
      <c r="C36" s="155">
        <v>4</v>
      </c>
      <c r="D36" s="155">
        <v>5</v>
      </c>
      <c r="E36" s="16" t="s">
        <v>624</v>
      </c>
      <c r="F36" s="170" t="s">
        <v>625</v>
      </c>
      <c r="G36" s="155" t="s">
        <v>626</v>
      </c>
      <c r="H36" s="153" t="s">
        <v>973</v>
      </c>
      <c r="I36" s="153" t="s">
        <v>974</v>
      </c>
      <c r="J36" s="153" t="s">
        <v>627</v>
      </c>
      <c r="K36" s="302" t="s">
        <v>35</v>
      </c>
      <c r="L36" s="302"/>
      <c r="M36" s="25">
        <v>36542.97</v>
      </c>
      <c r="N36" s="403"/>
      <c r="O36" s="25">
        <v>36542.97</v>
      </c>
      <c r="P36" s="403"/>
      <c r="Q36" s="392" t="s">
        <v>578</v>
      </c>
      <c r="R36" s="392" t="s">
        <v>587</v>
      </c>
    </row>
    <row r="37" spans="1:18" s="6" customFormat="1" ht="24" customHeight="1" x14ac:dyDescent="0.35">
      <c r="A37" s="628" t="s">
        <v>1305</v>
      </c>
      <c r="B37" s="629"/>
      <c r="C37" s="629"/>
      <c r="D37" s="629"/>
      <c r="E37" s="629"/>
      <c r="F37" s="629"/>
      <c r="G37" s="629"/>
      <c r="H37" s="629"/>
      <c r="I37" s="629"/>
      <c r="J37" s="629"/>
      <c r="K37" s="629"/>
      <c r="L37" s="629"/>
      <c r="M37" s="629"/>
      <c r="N37" s="629"/>
      <c r="O37" s="629"/>
      <c r="P37" s="629"/>
      <c r="Q37" s="629"/>
      <c r="R37" s="630"/>
    </row>
    <row r="38" spans="1:18" ht="163.5" customHeight="1" x14ac:dyDescent="0.35">
      <c r="A38" s="198">
        <v>15</v>
      </c>
      <c r="B38" s="198">
        <v>1</v>
      </c>
      <c r="C38" s="198">
        <v>4</v>
      </c>
      <c r="D38" s="198">
        <v>2</v>
      </c>
      <c r="E38" s="389" t="s">
        <v>628</v>
      </c>
      <c r="F38" s="227" t="s">
        <v>629</v>
      </c>
      <c r="G38" s="198" t="s">
        <v>630</v>
      </c>
      <c r="H38" s="196" t="s">
        <v>975</v>
      </c>
      <c r="I38" s="196" t="s">
        <v>976</v>
      </c>
      <c r="J38" s="196" t="s">
        <v>631</v>
      </c>
      <c r="K38" s="198" t="s">
        <v>43</v>
      </c>
      <c r="L38" s="198"/>
      <c r="M38" s="107">
        <v>25000</v>
      </c>
      <c r="N38" s="107"/>
      <c r="O38" s="107">
        <v>25000</v>
      </c>
      <c r="P38" s="303"/>
      <c r="Q38" s="196" t="s">
        <v>578</v>
      </c>
      <c r="R38" s="196" t="s">
        <v>587</v>
      </c>
    </row>
    <row r="39" spans="1:18" ht="145" x14ac:dyDescent="0.35">
      <c r="A39" s="155">
        <v>15</v>
      </c>
      <c r="B39" s="155">
        <v>1</v>
      </c>
      <c r="C39" s="155">
        <v>4</v>
      </c>
      <c r="D39" s="155">
        <v>2</v>
      </c>
      <c r="E39" s="16" t="s">
        <v>628</v>
      </c>
      <c r="F39" s="23" t="s">
        <v>629</v>
      </c>
      <c r="G39" s="155" t="s">
        <v>630</v>
      </c>
      <c r="H39" s="153" t="s">
        <v>975</v>
      </c>
      <c r="I39" s="153" t="s">
        <v>1332</v>
      </c>
      <c r="J39" s="153" t="s">
        <v>631</v>
      </c>
      <c r="K39" s="155" t="s">
        <v>43</v>
      </c>
      <c r="L39" s="51" t="s">
        <v>31</v>
      </c>
      <c r="M39" s="25">
        <v>18700</v>
      </c>
      <c r="N39" s="25">
        <v>12900</v>
      </c>
      <c r="O39" s="25">
        <v>18700</v>
      </c>
      <c r="P39" s="151">
        <v>12900</v>
      </c>
      <c r="Q39" s="153" t="s">
        <v>578</v>
      </c>
      <c r="R39" s="153" t="s">
        <v>587</v>
      </c>
    </row>
    <row r="40" spans="1:18" ht="54.75" customHeight="1" x14ac:dyDescent="0.35">
      <c r="A40" s="604" t="s">
        <v>1306</v>
      </c>
      <c r="B40" s="605"/>
      <c r="C40" s="605"/>
      <c r="D40" s="605"/>
      <c r="E40" s="605"/>
      <c r="F40" s="605"/>
      <c r="G40" s="605"/>
      <c r="H40" s="605"/>
      <c r="I40" s="605"/>
      <c r="J40" s="605"/>
      <c r="K40" s="605"/>
      <c r="L40" s="605"/>
      <c r="M40" s="605"/>
      <c r="N40" s="605"/>
      <c r="O40" s="605"/>
      <c r="P40" s="605"/>
      <c r="Q40" s="605"/>
      <c r="R40" s="606"/>
    </row>
    <row r="41" spans="1:18" ht="116" x14ac:dyDescent="0.35">
      <c r="A41" s="198">
        <v>16</v>
      </c>
      <c r="B41" s="198">
        <v>1</v>
      </c>
      <c r="C41" s="198">
        <v>4</v>
      </c>
      <c r="D41" s="198">
        <v>2</v>
      </c>
      <c r="E41" s="389" t="s">
        <v>632</v>
      </c>
      <c r="F41" s="227" t="s">
        <v>633</v>
      </c>
      <c r="G41" s="196" t="s">
        <v>634</v>
      </c>
      <c r="H41" s="196" t="s">
        <v>977</v>
      </c>
      <c r="I41" s="196" t="s">
        <v>978</v>
      </c>
      <c r="J41" s="196" t="s">
        <v>635</v>
      </c>
      <c r="K41" s="198" t="s">
        <v>35</v>
      </c>
      <c r="L41" s="229"/>
      <c r="M41" s="107">
        <v>38000</v>
      </c>
      <c r="N41" s="198"/>
      <c r="O41" s="107">
        <v>38000</v>
      </c>
      <c r="P41" s="107"/>
      <c r="Q41" s="196" t="s">
        <v>578</v>
      </c>
      <c r="R41" s="196" t="s">
        <v>587</v>
      </c>
    </row>
    <row r="42" spans="1:18" ht="116" x14ac:dyDescent="0.35">
      <c r="A42" s="155">
        <v>16</v>
      </c>
      <c r="B42" s="394">
        <v>1</v>
      </c>
      <c r="C42" s="394">
        <v>4</v>
      </c>
      <c r="D42" s="394">
        <v>2</v>
      </c>
      <c r="E42" s="404" t="s">
        <v>632</v>
      </c>
      <c r="F42" s="405" t="s">
        <v>1307</v>
      </c>
      <c r="G42" s="52" t="s">
        <v>1296</v>
      </c>
      <c r="H42" s="292" t="s">
        <v>1333</v>
      </c>
      <c r="I42" s="163" t="s">
        <v>1308</v>
      </c>
      <c r="J42" s="292" t="s">
        <v>635</v>
      </c>
      <c r="K42" s="52" t="s">
        <v>156</v>
      </c>
      <c r="L42" s="152"/>
      <c r="M42" s="179">
        <v>15000</v>
      </c>
      <c r="N42" s="155"/>
      <c r="O42" s="179">
        <v>15000</v>
      </c>
      <c r="P42" s="26"/>
      <c r="Q42" s="292" t="s">
        <v>578</v>
      </c>
      <c r="R42" s="292" t="s">
        <v>587</v>
      </c>
    </row>
    <row r="43" spans="1:18" ht="68.25" customHeight="1" x14ac:dyDescent="0.35">
      <c r="A43" s="671" t="s">
        <v>1309</v>
      </c>
      <c r="B43" s="671"/>
      <c r="C43" s="671"/>
      <c r="D43" s="671"/>
      <c r="E43" s="671"/>
      <c r="F43" s="671"/>
      <c r="G43" s="671"/>
      <c r="H43" s="671"/>
      <c r="I43" s="671"/>
      <c r="J43" s="671"/>
      <c r="K43" s="671"/>
      <c r="L43" s="671"/>
      <c r="M43" s="671"/>
      <c r="N43" s="671"/>
      <c r="O43" s="671"/>
      <c r="P43" s="671"/>
      <c r="Q43" s="671"/>
      <c r="R43" s="671"/>
    </row>
    <row r="44" spans="1:18" ht="105" customHeight="1" x14ac:dyDescent="0.35">
      <c r="A44" s="198">
        <v>17</v>
      </c>
      <c r="B44" s="198">
        <v>1</v>
      </c>
      <c r="C44" s="198">
        <v>4</v>
      </c>
      <c r="D44" s="198">
        <v>2</v>
      </c>
      <c r="E44" s="389" t="s">
        <v>636</v>
      </c>
      <c r="F44" s="227" t="s">
        <v>637</v>
      </c>
      <c r="G44" s="196" t="s">
        <v>638</v>
      </c>
      <c r="H44" s="196" t="s">
        <v>639</v>
      </c>
      <c r="I44" s="196">
        <v>1</v>
      </c>
      <c r="J44" s="196" t="s">
        <v>640</v>
      </c>
      <c r="K44" s="198" t="s">
        <v>35</v>
      </c>
      <c r="L44" s="229"/>
      <c r="M44" s="107">
        <v>5300</v>
      </c>
      <c r="N44" s="198"/>
      <c r="O44" s="107">
        <v>5300</v>
      </c>
      <c r="P44" s="107"/>
      <c r="Q44" s="196" t="s">
        <v>578</v>
      </c>
      <c r="R44" s="196" t="s">
        <v>587</v>
      </c>
    </row>
    <row r="45" spans="1:18" ht="102.75" customHeight="1" x14ac:dyDescent="0.35">
      <c r="A45" s="155">
        <v>17</v>
      </c>
      <c r="B45" s="155">
        <v>1</v>
      </c>
      <c r="C45" s="155">
        <v>4</v>
      </c>
      <c r="D45" s="155">
        <v>2</v>
      </c>
      <c r="E45" s="16" t="s">
        <v>636</v>
      </c>
      <c r="F45" s="23" t="s">
        <v>1334</v>
      </c>
      <c r="G45" s="153" t="s">
        <v>638</v>
      </c>
      <c r="H45" s="153" t="s">
        <v>639</v>
      </c>
      <c r="I45" s="153">
        <v>1</v>
      </c>
      <c r="J45" s="153" t="s">
        <v>640</v>
      </c>
      <c r="K45" s="155" t="s">
        <v>35</v>
      </c>
      <c r="L45" s="152"/>
      <c r="M45" s="25">
        <v>5092.6000000000004</v>
      </c>
      <c r="N45" s="155"/>
      <c r="O45" s="25">
        <v>5092.6000000000004</v>
      </c>
      <c r="P45" s="26"/>
      <c r="Q45" s="153" t="s">
        <v>578</v>
      </c>
      <c r="R45" s="153" t="s">
        <v>587</v>
      </c>
    </row>
    <row r="46" spans="1:18" ht="33.75" customHeight="1" x14ac:dyDescent="0.35">
      <c r="A46" s="628" t="s">
        <v>1305</v>
      </c>
      <c r="B46" s="629"/>
      <c r="C46" s="629"/>
      <c r="D46" s="629"/>
      <c r="E46" s="629"/>
      <c r="F46" s="629"/>
      <c r="G46" s="629"/>
      <c r="H46" s="629"/>
      <c r="I46" s="629"/>
      <c r="J46" s="629"/>
      <c r="K46" s="629"/>
      <c r="L46" s="629"/>
      <c r="M46" s="629"/>
      <c r="N46" s="629"/>
      <c r="O46" s="629"/>
      <c r="P46" s="629"/>
      <c r="Q46" s="629"/>
      <c r="R46" s="630"/>
    </row>
    <row r="47" spans="1:18" ht="87" x14ac:dyDescent="0.35">
      <c r="A47" s="198">
        <v>18</v>
      </c>
      <c r="B47" s="198">
        <v>1</v>
      </c>
      <c r="C47" s="198">
        <v>4</v>
      </c>
      <c r="D47" s="198">
        <v>2</v>
      </c>
      <c r="E47" s="389" t="s">
        <v>641</v>
      </c>
      <c r="F47" s="226" t="s">
        <v>642</v>
      </c>
      <c r="G47" s="198" t="s">
        <v>56</v>
      </c>
      <c r="H47" s="196" t="s">
        <v>979</v>
      </c>
      <c r="I47" s="196" t="s">
        <v>980</v>
      </c>
      <c r="J47" s="196" t="s">
        <v>643</v>
      </c>
      <c r="K47" s="198" t="s">
        <v>35</v>
      </c>
      <c r="L47" s="229"/>
      <c r="M47" s="107">
        <v>6000</v>
      </c>
      <c r="N47" s="198"/>
      <c r="O47" s="107">
        <v>6000</v>
      </c>
      <c r="P47" s="107"/>
      <c r="Q47" s="196" t="s">
        <v>578</v>
      </c>
      <c r="R47" s="196" t="s">
        <v>587</v>
      </c>
    </row>
    <row r="48" spans="1:18" ht="118.5" customHeight="1" x14ac:dyDescent="0.35">
      <c r="A48" s="155">
        <v>18</v>
      </c>
      <c r="B48" s="155">
        <v>1</v>
      </c>
      <c r="C48" s="155">
        <v>4</v>
      </c>
      <c r="D48" s="155">
        <v>2</v>
      </c>
      <c r="E48" s="16" t="s">
        <v>641</v>
      </c>
      <c r="F48" s="411" t="s">
        <v>1310</v>
      </c>
      <c r="G48" s="168" t="s">
        <v>1311</v>
      </c>
      <c r="H48" s="163" t="s">
        <v>1343</v>
      </c>
      <c r="I48" s="164" t="s">
        <v>1312</v>
      </c>
      <c r="J48" s="153" t="s">
        <v>643</v>
      </c>
      <c r="K48" s="155" t="s">
        <v>35</v>
      </c>
      <c r="L48" s="152"/>
      <c r="M48" s="25">
        <v>8000</v>
      </c>
      <c r="N48" s="51"/>
      <c r="O48" s="25">
        <v>8000</v>
      </c>
      <c r="P48" s="26"/>
      <c r="Q48" s="153" t="s">
        <v>578</v>
      </c>
      <c r="R48" s="153" t="s">
        <v>587</v>
      </c>
    </row>
    <row r="49" spans="1:19" ht="54.75" customHeight="1" x14ac:dyDescent="0.35">
      <c r="A49" s="604" t="s">
        <v>1313</v>
      </c>
      <c r="B49" s="605"/>
      <c r="C49" s="605"/>
      <c r="D49" s="605"/>
      <c r="E49" s="605"/>
      <c r="F49" s="605"/>
      <c r="G49" s="605"/>
      <c r="H49" s="605"/>
      <c r="I49" s="605"/>
      <c r="J49" s="605"/>
      <c r="K49" s="605"/>
      <c r="L49" s="605"/>
      <c r="M49" s="605"/>
      <c r="N49" s="605"/>
      <c r="O49" s="605"/>
      <c r="P49" s="605"/>
      <c r="Q49" s="605"/>
      <c r="R49" s="606"/>
    </row>
    <row r="50" spans="1:19" ht="101.5" x14ac:dyDescent="0.35">
      <c r="A50" s="198">
        <v>19</v>
      </c>
      <c r="B50" s="198">
        <v>1</v>
      </c>
      <c r="C50" s="198">
        <v>4</v>
      </c>
      <c r="D50" s="198">
        <v>2</v>
      </c>
      <c r="E50" s="389" t="s">
        <v>644</v>
      </c>
      <c r="F50" s="226" t="s">
        <v>645</v>
      </c>
      <c r="G50" s="198" t="s">
        <v>646</v>
      </c>
      <c r="H50" s="196" t="s">
        <v>646</v>
      </c>
      <c r="I50" s="198">
        <v>1</v>
      </c>
      <c r="J50" s="196" t="s">
        <v>647</v>
      </c>
      <c r="K50" s="198" t="s">
        <v>36</v>
      </c>
      <c r="L50" s="301"/>
      <c r="M50" s="107">
        <v>4700</v>
      </c>
      <c r="N50" s="301"/>
      <c r="O50" s="107">
        <v>4700</v>
      </c>
      <c r="P50" s="390"/>
      <c r="Q50" s="196" t="s">
        <v>578</v>
      </c>
      <c r="R50" s="196" t="s">
        <v>587</v>
      </c>
    </row>
    <row r="51" spans="1:19" ht="140.25" customHeight="1" x14ac:dyDescent="0.35">
      <c r="A51" s="198">
        <v>20</v>
      </c>
      <c r="B51" s="198">
        <v>1</v>
      </c>
      <c r="C51" s="198">
        <v>4</v>
      </c>
      <c r="D51" s="198">
        <v>2</v>
      </c>
      <c r="E51" s="389" t="s">
        <v>648</v>
      </c>
      <c r="F51" s="226" t="s">
        <v>649</v>
      </c>
      <c r="G51" s="198" t="s">
        <v>650</v>
      </c>
      <c r="H51" s="196" t="s">
        <v>981</v>
      </c>
      <c r="I51" s="196" t="s">
        <v>982</v>
      </c>
      <c r="J51" s="196" t="s">
        <v>647</v>
      </c>
      <c r="K51" s="198" t="s">
        <v>167</v>
      </c>
      <c r="L51" s="301"/>
      <c r="M51" s="107">
        <v>11500</v>
      </c>
      <c r="N51" s="198"/>
      <c r="O51" s="107">
        <v>11500</v>
      </c>
      <c r="P51" s="390"/>
      <c r="Q51" s="196" t="s">
        <v>578</v>
      </c>
      <c r="R51" s="196" t="s">
        <v>587</v>
      </c>
    </row>
    <row r="52" spans="1:19" ht="187.5" customHeight="1" x14ac:dyDescent="0.35">
      <c r="A52" s="155">
        <v>20</v>
      </c>
      <c r="B52" s="155">
        <v>1</v>
      </c>
      <c r="C52" s="155">
        <v>4</v>
      </c>
      <c r="D52" s="155">
        <v>2</v>
      </c>
      <c r="E52" s="16" t="s">
        <v>648</v>
      </c>
      <c r="F52" s="170" t="s">
        <v>1335</v>
      </c>
      <c r="G52" s="51" t="s">
        <v>1314</v>
      </c>
      <c r="H52" s="153" t="s">
        <v>981</v>
      </c>
      <c r="I52" s="168" t="s">
        <v>1315</v>
      </c>
      <c r="J52" s="153" t="s">
        <v>647</v>
      </c>
      <c r="K52" s="51" t="s">
        <v>35</v>
      </c>
      <c r="L52" s="302"/>
      <c r="M52" s="25">
        <v>25000</v>
      </c>
      <c r="N52" s="155"/>
      <c r="O52" s="25">
        <v>25000</v>
      </c>
      <c r="P52" s="391"/>
      <c r="Q52" s="153" t="s">
        <v>578</v>
      </c>
      <c r="R52" s="153" t="s">
        <v>587</v>
      </c>
    </row>
    <row r="53" spans="1:19" ht="45" customHeight="1" x14ac:dyDescent="0.35">
      <c r="A53" s="604" t="s">
        <v>1344</v>
      </c>
      <c r="B53" s="629"/>
      <c r="C53" s="629"/>
      <c r="D53" s="629"/>
      <c r="E53" s="629"/>
      <c r="F53" s="629"/>
      <c r="G53" s="629"/>
      <c r="H53" s="629"/>
      <c r="I53" s="629"/>
      <c r="J53" s="629"/>
      <c r="K53" s="629"/>
      <c r="L53" s="629"/>
      <c r="M53" s="629"/>
      <c r="N53" s="629"/>
      <c r="O53" s="629"/>
      <c r="P53" s="629"/>
      <c r="Q53" s="629"/>
      <c r="R53" s="630"/>
    </row>
    <row r="54" spans="1:19" ht="145" x14ac:dyDescent="0.35">
      <c r="A54" s="198">
        <v>21</v>
      </c>
      <c r="B54" s="198">
        <v>1</v>
      </c>
      <c r="C54" s="198">
        <v>4</v>
      </c>
      <c r="D54" s="198">
        <v>2</v>
      </c>
      <c r="E54" s="389" t="s">
        <v>651</v>
      </c>
      <c r="F54" s="226" t="s">
        <v>652</v>
      </c>
      <c r="G54" s="198" t="s">
        <v>57</v>
      </c>
      <c r="H54" s="196" t="s">
        <v>983</v>
      </c>
      <c r="I54" s="196" t="s">
        <v>1316</v>
      </c>
      <c r="J54" s="196" t="s">
        <v>647</v>
      </c>
      <c r="K54" s="198" t="s">
        <v>35</v>
      </c>
      <c r="L54" s="198"/>
      <c r="M54" s="107">
        <v>16000</v>
      </c>
      <c r="N54" s="107"/>
      <c r="O54" s="107">
        <v>16000</v>
      </c>
      <c r="P54" s="406"/>
      <c r="Q54" s="196" t="s">
        <v>578</v>
      </c>
      <c r="R54" s="196" t="s">
        <v>587</v>
      </c>
    </row>
    <row r="55" spans="1:19" s="383" customFormat="1" ht="270.75" customHeight="1" x14ac:dyDescent="0.45">
      <c r="A55" s="155">
        <v>21</v>
      </c>
      <c r="B55" s="155">
        <v>1</v>
      </c>
      <c r="C55" s="155">
        <v>4</v>
      </c>
      <c r="D55" s="155">
        <v>2</v>
      </c>
      <c r="E55" s="16" t="s">
        <v>651</v>
      </c>
      <c r="F55" s="170" t="s">
        <v>1336</v>
      </c>
      <c r="G55" s="155" t="s">
        <v>57</v>
      </c>
      <c r="H55" s="153" t="s">
        <v>983</v>
      </c>
      <c r="I55" s="168" t="s">
        <v>1317</v>
      </c>
      <c r="J55" s="153" t="s">
        <v>647</v>
      </c>
      <c r="K55" s="51" t="s">
        <v>35</v>
      </c>
      <c r="L55" s="51" t="s">
        <v>1136</v>
      </c>
      <c r="M55" s="25">
        <v>22000</v>
      </c>
      <c r="N55" s="25">
        <v>14000</v>
      </c>
      <c r="O55" s="25">
        <v>22000</v>
      </c>
      <c r="P55" s="25">
        <v>14000</v>
      </c>
      <c r="Q55" s="153" t="s">
        <v>578</v>
      </c>
      <c r="R55" s="153" t="s">
        <v>587</v>
      </c>
    </row>
    <row r="56" spans="1:19" ht="31.5" customHeight="1" x14ac:dyDescent="0.35">
      <c r="A56" s="628" t="s">
        <v>1318</v>
      </c>
      <c r="B56" s="629"/>
      <c r="C56" s="629"/>
      <c r="D56" s="629"/>
      <c r="E56" s="629"/>
      <c r="F56" s="629"/>
      <c r="G56" s="629"/>
      <c r="H56" s="629"/>
      <c r="I56" s="629"/>
      <c r="J56" s="629"/>
      <c r="K56" s="629"/>
      <c r="L56" s="629"/>
      <c r="M56" s="629"/>
      <c r="N56" s="629"/>
      <c r="O56" s="629"/>
      <c r="P56" s="629"/>
      <c r="Q56" s="629"/>
      <c r="R56" s="630"/>
    </row>
    <row r="57" spans="1:19" ht="144" customHeight="1" x14ac:dyDescent="0.35">
      <c r="A57" s="297">
        <v>22</v>
      </c>
      <c r="B57" s="297">
        <v>1</v>
      </c>
      <c r="C57" s="297">
        <v>4</v>
      </c>
      <c r="D57" s="297">
        <v>5</v>
      </c>
      <c r="E57" s="407" t="s">
        <v>653</v>
      </c>
      <c r="F57" s="318" t="s">
        <v>1319</v>
      </c>
      <c r="G57" s="297" t="s">
        <v>654</v>
      </c>
      <c r="H57" s="210" t="s">
        <v>973</v>
      </c>
      <c r="I57" s="300" t="s">
        <v>960</v>
      </c>
      <c r="J57" s="210" t="s">
        <v>647</v>
      </c>
      <c r="K57" s="297" t="s">
        <v>35</v>
      </c>
      <c r="L57" s="408"/>
      <c r="M57" s="338">
        <v>14000</v>
      </c>
      <c r="N57" s="408"/>
      <c r="O57" s="338">
        <v>14000</v>
      </c>
      <c r="P57" s="408"/>
      <c r="Q57" s="210" t="s">
        <v>578</v>
      </c>
      <c r="R57" s="210" t="s">
        <v>587</v>
      </c>
    </row>
    <row r="58" spans="1:19" ht="145" x14ac:dyDescent="0.35">
      <c r="A58" s="198">
        <v>23</v>
      </c>
      <c r="B58" s="198">
        <v>1</v>
      </c>
      <c r="C58" s="198">
        <v>4</v>
      </c>
      <c r="D58" s="198">
        <v>2</v>
      </c>
      <c r="E58" s="389" t="s">
        <v>655</v>
      </c>
      <c r="F58" s="226" t="s">
        <v>656</v>
      </c>
      <c r="G58" s="196" t="s">
        <v>657</v>
      </c>
      <c r="H58" s="196" t="s">
        <v>984</v>
      </c>
      <c r="I58" s="196" t="s">
        <v>985</v>
      </c>
      <c r="J58" s="196" t="s">
        <v>658</v>
      </c>
      <c r="K58" s="196" t="s">
        <v>43</v>
      </c>
      <c r="L58" s="196"/>
      <c r="M58" s="107">
        <v>54700</v>
      </c>
      <c r="N58" s="196"/>
      <c r="O58" s="107">
        <v>54700</v>
      </c>
      <c r="P58" s="196"/>
      <c r="Q58" s="196" t="s">
        <v>591</v>
      </c>
      <c r="R58" s="196" t="s">
        <v>587</v>
      </c>
    </row>
    <row r="59" spans="1:19" ht="145" x14ac:dyDescent="0.35">
      <c r="A59" s="155">
        <v>23</v>
      </c>
      <c r="B59" s="155">
        <v>1</v>
      </c>
      <c r="C59" s="155">
        <v>4</v>
      </c>
      <c r="D59" s="155">
        <v>2</v>
      </c>
      <c r="E59" s="16" t="s">
        <v>655</v>
      </c>
      <c r="F59" s="170" t="s">
        <v>656</v>
      </c>
      <c r="G59" s="153" t="s">
        <v>1337</v>
      </c>
      <c r="H59" s="153" t="s">
        <v>1338</v>
      </c>
      <c r="I59" s="153" t="s">
        <v>1339</v>
      </c>
      <c r="J59" s="153" t="s">
        <v>1340</v>
      </c>
      <c r="K59" s="153" t="s">
        <v>43</v>
      </c>
      <c r="L59" s="153"/>
      <c r="M59" s="26">
        <v>54700</v>
      </c>
      <c r="N59" s="153"/>
      <c r="O59" s="26">
        <v>54700</v>
      </c>
      <c r="P59" s="153"/>
      <c r="Q59" s="153" t="s">
        <v>591</v>
      </c>
      <c r="R59" s="153" t="s">
        <v>587</v>
      </c>
    </row>
    <row r="60" spans="1:19" ht="36" customHeight="1" x14ac:dyDescent="0.35">
      <c r="A60" s="722" t="s">
        <v>1320</v>
      </c>
      <c r="B60" s="1024"/>
      <c r="C60" s="1024"/>
      <c r="D60" s="1024"/>
      <c r="E60" s="1024"/>
      <c r="F60" s="1024"/>
      <c r="G60" s="1024"/>
      <c r="H60" s="1024"/>
      <c r="I60" s="1024"/>
      <c r="J60" s="1024"/>
      <c r="K60" s="1024"/>
      <c r="L60" s="1024"/>
      <c r="M60" s="1024"/>
      <c r="N60" s="1024"/>
      <c r="O60" s="1024"/>
      <c r="P60" s="1024"/>
      <c r="Q60" s="1024"/>
      <c r="R60" s="1025"/>
    </row>
    <row r="61" spans="1:19" ht="96" customHeight="1" x14ac:dyDescent="0.35">
      <c r="A61" s="198">
        <v>24</v>
      </c>
      <c r="B61" s="198">
        <v>1</v>
      </c>
      <c r="C61" s="198">
        <v>4</v>
      </c>
      <c r="D61" s="198">
        <v>2</v>
      </c>
      <c r="E61" s="389" t="s">
        <v>659</v>
      </c>
      <c r="F61" s="226" t="s">
        <v>660</v>
      </c>
      <c r="G61" s="198" t="s">
        <v>661</v>
      </c>
      <c r="H61" s="196" t="s">
        <v>957</v>
      </c>
      <c r="I61" s="196" t="s">
        <v>964</v>
      </c>
      <c r="J61" s="196" t="s">
        <v>662</v>
      </c>
      <c r="K61" s="198" t="s">
        <v>156</v>
      </c>
      <c r="L61" s="198" t="s">
        <v>264</v>
      </c>
      <c r="M61" s="107">
        <v>25300</v>
      </c>
      <c r="N61" s="303" t="s">
        <v>264</v>
      </c>
      <c r="O61" s="107">
        <v>25300</v>
      </c>
      <c r="P61" s="107" t="s">
        <v>264</v>
      </c>
      <c r="Q61" s="196" t="s">
        <v>578</v>
      </c>
      <c r="R61" s="196" t="s">
        <v>579</v>
      </c>
      <c r="S61" s="92"/>
    </row>
    <row r="62" spans="1:19" ht="219" customHeight="1" x14ac:dyDescent="0.35">
      <c r="A62" s="147">
        <v>25</v>
      </c>
      <c r="B62" s="147">
        <v>1</v>
      </c>
      <c r="C62" s="147">
        <v>4</v>
      </c>
      <c r="D62" s="147">
        <v>2</v>
      </c>
      <c r="E62" s="187" t="s">
        <v>1321</v>
      </c>
      <c r="F62" s="412" t="s">
        <v>1322</v>
      </c>
      <c r="G62" s="147" t="s">
        <v>650</v>
      </c>
      <c r="H62" s="148" t="s">
        <v>981</v>
      </c>
      <c r="I62" s="148" t="s">
        <v>1323</v>
      </c>
      <c r="J62" s="148" t="s">
        <v>1324</v>
      </c>
      <c r="K62" s="147" t="s">
        <v>156</v>
      </c>
      <c r="L62" s="413"/>
      <c r="M62" s="149">
        <v>10000</v>
      </c>
      <c r="N62" s="147"/>
      <c r="O62" s="149">
        <v>10000</v>
      </c>
      <c r="P62" s="414"/>
      <c r="Q62" s="148" t="s">
        <v>578</v>
      </c>
      <c r="R62" s="148" t="s">
        <v>587</v>
      </c>
    </row>
    <row r="63" spans="1:19" ht="57" customHeight="1" x14ac:dyDescent="0.35">
      <c r="A63" s="758" t="s">
        <v>1325</v>
      </c>
      <c r="B63" s="1034"/>
      <c r="C63" s="1034"/>
      <c r="D63" s="1034"/>
      <c r="E63" s="1034"/>
      <c r="F63" s="1034"/>
      <c r="G63" s="1034"/>
      <c r="H63" s="1034"/>
      <c r="I63" s="1034"/>
      <c r="J63" s="1034"/>
      <c r="K63" s="1034"/>
      <c r="L63" s="1034"/>
      <c r="M63" s="1034"/>
      <c r="N63" s="1034"/>
      <c r="O63" s="1034"/>
      <c r="P63" s="1034"/>
      <c r="Q63" s="1034"/>
      <c r="R63" s="1035"/>
    </row>
    <row r="65" spans="13:16" ht="15.5" x14ac:dyDescent="0.35">
      <c r="M65" s="761"/>
      <c r="N65" s="744" t="s">
        <v>202</v>
      </c>
      <c r="O65" s="744"/>
      <c r="P65" s="744"/>
    </row>
    <row r="66" spans="13:16" x14ac:dyDescent="0.35">
      <c r="M66" s="761"/>
      <c r="N66" s="1036" t="s">
        <v>33</v>
      </c>
      <c r="O66" s="761" t="s">
        <v>34</v>
      </c>
      <c r="P66" s="761"/>
    </row>
    <row r="67" spans="13:16" x14ac:dyDescent="0.35">
      <c r="M67" s="761"/>
      <c r="N67" s="1037"/>
      <c r="O67" s="141">
        <v>2020</v>
      </c>
      <c r="P67" s="141">
        <v>2021</v>
      </c>
    </row>
    <row r="68" spans="13:16" x14ac:dyDescent="0.35">
      <c r="M68" s="141" t="s">
        <v>316</v>
      </c>
      <c r="N68" s="335">
        <v>24</v>
      </c>
      <c r="O68" s="336">
        <f>O7+O8+O9+O10+O13+O16+O19+O22+O23+O26+O29+O30+O32+O35+O38+O41+O44+O47+O50+O51+O54+O57+O58+O61</f>
        <v>477311.5</v>
      </c>
      <c r="P68" s="336">
        <v>0</v>
      </c>
    </row>
    <row r="69" spans="13:16" x14ac:dyDescent="0.35">
      <c r="M69" s="141" t="s">
        <v>317</v>
      </c>
      <c r="N69" s="108">
        <v>24</v>
      </c>
      <c r="O69" s="109">
        <f>O7+O8+O9+O11+O14+O17+O20+O22+O24+O27+O29+O33+O36+O39+O42+O45+O48+O50+O52+O55+O57+O59+O61+O62</f>
        <v>429008.19</v>
      </c>
      <c r="P69" s="109">
        <f>P33+P39+P55</f>
        <v>52400</v>
      </c>
    </row>
    <row r="72" spans="13:16" x14ac:dyDescent="0.35">
      <c r="P72" s="2"/>
    </row>
  </sheetData>
  <mergeCells count="35">
    <mergeCell ref="A56:R56"/>
    <mergeCell ref="A60:R60"/>
    <mergeCell ref="A63:R63"/>
    <mergeCell ref="M65:M67"/>
    <mergeCell ref="N65:P65"/>
    <mergeCell ref="N66:N67"/>
    <mergeCell ref="O66:P66"/>
    <mergeCell ref="A37:R37"/>
    <mergeCell ref="A40:R40"/>
    <mergeCell ref="A43:R43"/>
    <mergeCell ref="A46:R46"/>
    <mergeCell ref="A53:R53"/>
    <mergeCell ref="A49:R49"/>
    <mergeCell ref="A18:R18"/>
    <mergeCell ref="A21:R21"/>
    <mergeCell ref="A25:R25"/>
    <mergeCell ref="A28:R28"/>
    <mergeCell ref="A34:R34"/>
    <mergeCell ref="A31:R31"/>
    <mergeCell ref="A12:R12"/>
    <mergeCell ref="A15:R15"/>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5"/>
  <sheetViews>
    <sheetView topLeftCell="A34" zoomScale="70" zoomScaleNormal="70" workbookViewId="0">
      <selection activeCell="A37" sqref="A37:R37"/>
    </sheetView>
  </sheetViews>
  <sheetFormatPr defaultColWidth="9.1796875" defaultRowHeight="14.5" x14ac:dyDescent="0.35"/>
  <cols>
    <col min="1" max="1" width="5.1796875" style="192" customWidth="1"/>
    <col min="2" max="2" width="9.1796875" style="192"/>
    <col min="3" max="3" width="7" style="192" customWidth="1"/>
    <col min="4" max="4" width="9" style="85" customWidth="1"/>
    <col min="5" max="5" width="23.26953125" style="192" customWidth="1"/>
    <col min="6" max="6" width="70.453125" style="192" customWidth="1"/>
    <col min="7" max="7" width="26.26953125" style="192" customWidth="1"/>
    <col min="8" max="8" width="19.81640625" style="34" customWidth="1"/>
    <col min="9" max="9" width="11.1796875" style="192" customWidth="1"/>
    <col min="10" max="10" width="42.54296875" style="192" customWidth="1"/>
    <col min="11" max="11" width="14.81640625" style="85" customWidth="1"/>
    <col min="12" max="12" width="15.7265625" style="85" customWidth="1"/>
    <col min="13" max="13" width="17.7265625" style="85" customWidth="1"/>
    <col min="14" max="14" width="16.54296875" style="85" customWidth="1"/>
    <col min="15" max="15" width="18.1796875" style="94" customWidth="1"/>
    <col min="16" max="16" width="16.81640625" style="94" customWidth="1"/>
    <col min="17" max="17" width="15.81640625" style="47" customWidth="1"/>
    <col min="18" max="18" width="18.453125" style="47" customWidth="1"/>
    <col min="19" max="16384" width="9.1796875" style="192"/>
  </cols>
  <sheetData>
    <row r="1" spans="1:18" x14ac:dyDescent="0.35">
      <c r="M1" s="93"/>
      <c r="N1" s="93"/>
    </row>
    <row r="2" spans="1:18" x14ac:dyDescent="0.35">
      <c r="A2" s="54" t="s">
        <v>1365</v>
      </c>
      <c r="M2" s="93"/>
      <c r="N2" s="93"/>
    </row>
    <row r="3" spans="1:18" x14ac:dyDescent="0.35">
      <c r="M3" s="93"/>
      <c r="N3" s="93"/>
    </row>
    <row r="4" spans="1:18" s="8" customFormat="1" ht="48" customHeight="1" x14ac:dyDescent="0.35">
      <c r="A4" s="1046" t="s">
        <v>0</v>
      </c>
      <c r="B4" s="1045" t="s">
        <v>1</v>
      </c>
      <c r="C4" s="1045" t="s">
        <v>2</v>
      </c>
      <c r="D4" s="1045" t="s">
        <v>3</v>
      </c>
      <c r="E4" s="1045" t="s">
        <v>4</v>
      </c>
      <c r="F4" s="1045" t="s">
        <v>5</v>
      </c>
      <c r="G4" s="1045" t="s">
        <v>6</v>
      </c>
      <c r="H4" s="1045" t="s">
        <v>7</v>
      </c>
      <c r="I4" s="1045"/>
      <c r="J4" s="1046" t="s">
        <v>8</v>
      </c>
      <c r="K4" s="1045" t="s">
        <v>214</v>
      </c>
      <c r="L4" s="1045"/>
      <c r="M4" s="1047" t="s">
        <v>215</v>
      </c>
      <c r="N4" s="1047"/>
      <c r="O4" s="1047" t="s">
        <v>9</v>
      </c>
      <c r="P4" s="1047"/>
      <c r="Q4" s="1046" t="s">
        <v>216</v>
      </c>
      <c r="R4" s="1045" t="s">
        <v>10</v>
      </c>
    </row>
    <row r="5" spans="1:18" s="8" customFormat="1" x14ac:dyDescent="0.35">
      <c r="A5" s="1046"/>
      <c r="B5" s="1045"/>
      <c r="C5" s="1045"/>
      <c r="D5" s="1045"/>
      <c r="E5" s="1045"/>
      <c r="F5" s="1045"/>
      <c r="G5" s="1045"/>
      <c r="H5" s="182" t="s">
        <v>11</v>
      </c>
      <c r="I5" s="182" t="s">
        <v>12</v>
      </c>
      <c r="J5" s="1046"/>
      <c r="K5" s="182">
        <v>2020</v>
      </c>
      <c r="L5" s="182">
        <v>2021</v>
      </c>
      <c r="M5" s="95">
        <v>2020</v>
      </c>
      <c r="N5" s="95">
        <v>2021</v>
      </c>
      <c r="O5" s="415">
        <v>2020</v>
      </c>
      <c r="P5" s="415">
        <v>2021</v>
      </c>
      <c r="Q5" s="1046"/>
      <c r="R5" s="1045"/>
    </row>
    <row r="6" spans="1:18" s="96" customFormat="1" x14ac:dyDescent="0.35">
      <c r="A6" s="183" t="s">
        <v>13</v>
      </c>
      <c r="B6" s="182" t="s">
        <v>14</v>
      </c>
      <c r="C6" s="182" t="s">
        <v>15</v>
      </c>
      <c r="D6" s="182" t="s">
        <v>16</v>
      </c>
      <c r="E6" s="183" t="s">
        <v>17</v>
      </c>
      <c r="F6" s="183" t="s">
        <v>18</v>
      </c>
      <c r="G6" s="183" t="s">
        <v>19</v>
      </c>
      <c r="H6" s="182" t="s">
        <v>20</v>
      </c>
      <c r="I6" s="182" t="s">
        <v>21</v>
      </c>
      <c r="J6" s="183" t="s">
        <v>22</v>
      </c>
      <c r="K6" s="182" t="s">
        <v>23</v>
      </c>
      <c r="L6" s="182" t="s">
        <v>24</v>
      </c>
      <c r="M6" s="184" t="s">
        <v>25</v>
      </c>
      <c r="N6" s="184" t="s">
        <v>26</v>
      </c>
      <c r="O6" s="184" t="s">
        <v>27</v>
      </c>
      <c r="P6" s="184" t="s">
        <v>28</v>
      </c>
      <c r="Q6" s="183" t="s">
        <v>573</v>
      </c>
      <c r="R6" s="182" t="s">
        <v>29</v>
      </c>
    </row>
    <row r="7" spans="1:18" ht="116" x14ac:dyDescent="0.35">
      <c r="A7" s="437">
        <v>1</v>
      </c>
      <c r="B7" s="248">
        <v>1</v>
      </c>
      <c r="C7" s="248">
        <v>4</v>
      </c>
      <c r="D7" s="248">
        <v>2</v>
      </c>
      <c r="E7" s="437" t="s">
        <v>663</v>
      </c>
      <c r="F7" s="248" t="s">
        <v>664</v>
      </c>
      <c r="G7" s="248" t="s">
        <v>665</v>
      </c>
      <c r="H7" s="248" t="s">
        <v>666</v>
      </c>
      <c r="I7" s="248" t="s">
        <v>667</v>
      </c>
      <c r="J7" s="248" t="s">
        <v>668</v>
      </c>
      <c r="K7" s="248" t="s">
        <v>577</v>
      </c>
      <c r="L7" s="416"/>
      <c r="M7" s="438">
        <v>53607</v>
      </c>
      <c r="N7" s="416"/>
      <c r="O7" s="438">
        <f>M7</f>
        <v>53607</v>
      </c>
      <c r="P7" s="417"/>
      <c r="Q7" s="248" t="s">
        <v>669</v>
      </c>
      <c r="R7" s="248" t="s">
        <v>670</v>
      </c>
    </row>
    <row r="8" spans="1:18" ht="333.5" x14ac:dyDescent="0.35">
      <c r="A8" s="248">
        <v>2</v>
      </c>
      <c r="B8" s="248">
        <v>1</v>
      </c>
      <c r="C8" s="248">
        <v>4</v>
      </c>
      <c r="D8" s="248">
        <v>2</v>
      </c>
      <c r="E8" s="248" t="s">
        <v>671</v>
      </c>
      <c r="F8" s="248" t="s">
        <v>1523</v>
      </c>
      <c r="G8" s="248" t="s">
        <v>1345</v>
      </c>
      <c r="H8" s="248" t="s">
        <v>1346</v>
      </c>
      <c r="I8" s="248" t="s">
        <v>1524</v>
      </c>
      <c r="J8" s="248" t="s">
        <v>1525</v>
      </c>
      <c r="K8" s="248" t="s">
        <v>672</v>
      </c>
      <c r="L8" s="248"/>
      <c r="M8" s="438">
        <f>52848.19+160000</f>
        <v>212848.19</v>
      </c>
      <c r="N8" s="439"/>
      <c r="O8" s="438">
        <f>M8</f>
        <v>212848.19</v>
      </c>
      <c r="P8" s="439"/>
      <c r="Q8" s="248" t="s">
        <v>669</v>
      </c>
      <c r="R8" s="248" t="s">
        <v>670</v>
      </c>
    </row>
    <row r="9" spans="1:18" ht="333.5" x14ac:dyDescent="0.35">
      <c r="A9" s="16">
        <v>2</v>
      </c>
      <c r="B9" s="153">
        <v>1</v>
      </c>
      <c r="C9" s="153">
        <v>4</v>
      </c>
      <c r="D9" s="153">
        <v>2</v>
      </c>
      <c r="E9" s="153" t="s">
        <v>671</v>
      </c>
      <c r="F9" s="153" t="s">
        <v>1523</v>
      </c>
      <c r="G9" s="153" t="s">
        <v>1345</v>
      </c>
      <c r="H9" s="153" t="s">
        <v>1346</v>
      </c>
      <c r="I9" s="153" t="s">
        <v>1524</v>
      </c>
      <c r="J9" s="153" t="s">
        <v>1525</v>
      </c>
      <c r="K9" s="153" t="s">
        <v>672</v>
      </c>
      <c r="L9" s="153"/>
      <c r="M9" s="151">
        <v>207848.19</v>
      </c>
      <c r="N9" s="440"/>
      <c r="O9" s="151">
        <f>M9</f>
        <v>207848.19</v>
      </c>
      <c r="P9" s="440"/>
      <c r="Q9" s="153" t="s">
        <v>669</v>
      </c>
      <c r="R9" s="153" t="s">
        <v>670</v>
      </c>
    </row>
    <row r="10" spans="1:18" ht="32.25" customHeight="1" x14ac:dyDescent="0.35">
      <c r="A10" s="766" t="s">
        <v>1347</v>
      </c>
      <c r="B10" s="766"/>
      <c r="C10" s="766"/>
      <c r="D10" s="766"/>
      <c r="E10" s="766"/>
      <c r="F10" s="766"/>
      <c r="G10" s="766"/>
      <c r="H10" s="766"/>
      <c r="I10" s="766"/>
      <c r="J10" s="766"/>
      <c r="K10" s="766"/>
      <c r="L10" s="766"/>
      <c r="M10" s="766"/>
      <c r="N10" s="766"/>
      <c r="O10" s="766"/>
      <c r="P10" s="766"/>
      <c r="Q10" s="766"/>
      <c r="R10" s="766"/>
    </row>
    <row r="11" spans="1:18" ht="394.5" customHeight="1" x14ac:dyDescent="0.35">
      <c r="A11" s="437">
        <v>3</v>
      </c>
      <c r="B11" s="248">
        <v>1</v>
      </c>
      <c r="C11" s="248">
        <v>4</v>
      </c>
      <c r="D11" s="248">
        <v>2</v>
      </c>
      <c r="E11" s="441" t="s">
        <v>673</v>
      </c>
      <c r="F11" s="248" t="s">
        <v>1526</v>
      </c>
      <c r="G11" s="442" t="s">
        <v>674</v>
      </c>
      <c r="H11" s="252" t="s">
        <v>1527</v>
      </c>
      <c r="I11" s="439" t="s">
        <v>1348</v>
      </c>
      <c r="J11" s="248" t="s">
        <v>1528</v>
      </c>
      <c r="K11" s="416" t="s">
        <v>675</v>
      </c>
      <c r="L11" s="416"/>
      <c r="M11" s="417">
        <v>151793.28</v>
      </c>
      <c r="N11" s="442"/>
      <c r="O11" s="417">
        <f>M11</f>
        <v>151793.28</v>
      </c>
      <c r="P11" s="248"/>
      <c r="Q11" s="248" t="s">
        <v>669</v>
      </c>
      <c r="R11" s="248" t="s">
        <v>670</v>
      </c>
    </row>
    <row r="12" spans="1:18" ht="80.25" customHeight="1" x14ac:dyDescent="0.35">
      <c r="A12" s="775">
        <v>4</v>
      </c>
      <c r="B12" s="775">
        <v>1</v>
      </c>
      <c r="C12" s="846">
        <v>4</v>
      </c>
      <c r="D12" s="775">
        <v>2</v>
      </c>
      <c r="E12" s="775" t="s">
        <v>350</v>
      </c>
      <c r="F12" s="775" t="s">
        <v>298</v>
      </c>
      <c r="G12" s="775" t="s">
        <v>352</v>
      </c>
      <c r="H12" s="248" t="s">
        <v>53</v>
      </c>
      <c r="I12" s="248">
        <v>6</v>
      </c>
      <c r="J12" s="775" t="s">
        <v>301</v>
      </c>
      <c r="K12" s="775" t="s">
        <v>43</v>
      </c>
      <c r="L12" s="775"/>
      <c r="M12" s="1044">
        <f>66023.4+976.6</f>
        <v>67000</v>
      </c>
      <c r="N12" s="1044"/>
      <c r="O12" s="1044">
        <f>M12</f>
        <v>67000</v>
      </c>
      <c r="P12" s="1044"/>
      <c r="Q12" s="775" t="str">
        <f>Q11</f>
        <v>Podkarpacki Ośrodek Doradztwa Rolniczego z siedzibą w Boguchwale</v>
      </c>
      <c r="R12" s="775" t="str">
        <f>R11</f>
        <v>ul. Suszyckich 9, 
36-040 Boguchwała</v>
      </c>
    </row>
    <row r="13" spans="1:18" ht="69" customHeight="1" x14ac:dyDescent="0.35">
      <c r="A13" s="775"/>
      <c r="B13" s="775"/>
      <c r="C13" s="846"/>
      <c r="D13" s="775"/>
      <c r="E13" s="775"/>
      <c r="F13" s="775"/>
      <c r="G13" s="775"/>
      <c r="H13" s="248" t="s">
        <v>39</v>
      </c>
      <c r="I13" s="248">
        <v>120</v>
      </c>
      <c r="J13" s="775"/>
      <c r="K13" s="775"/>
      <c r="L13" s="775"/>
      <c r="M13" s="1044"/>
      <c r="N13" s="1044"/>
      <c r="O13" s="1044"/>
      <c r="P13" s="1044"/>
      <c r="Q13" s="775"/>
      <c r="R13" s="775"/>
    </row>
    <row r="14" spans="1:18" ht="75.75" customHeight="1" x14ac:dyDescent="0.35">
      <c r="A14" s="775"/>
      <c r="B14" s="775"/>
      <c r="C14" s="846"/>
      <c r="D14" s="775"/>
      <c r="E14" s="775"/>
      <c r="F14" s="775"/>
      <c r="G14" s="418" t="s">
        <v>354</v>
      </c>
      <c r="H14" s="418" t="s">
        <v>41</v>
      </c>
      <c r="I14" s="416">
        <v>1</v>
      </c>
      <c r="J14" s="775"/>
      <c r="K14" s="775"/>
      <c r="L14" s="775"/>
      <c r="M14" s="1044"/>
      <c r="N14" s="1044"/>
      <c r="O14" s="1044"/>
      <c r="P14" s="1044"/>
      <c r="Q14" s="775"/>
      <c r="R14" s="775"/>
    </row>
    <row r="15" spans="1:18" ht="78" customHeight="1" x14ac:dyDescent="0.35">
      <c r="A15" s="681">
        <v>4</v>
      </c>
      <c r="B15" s="588">
        <v>1</v>
      </c>
      <c r="C15" s="587">
        <v>4</v>
      </c>
      <c r="D15" s="588">
        <v>2</v>
      </c>
      <c r="E15" s="681" t="s">
        <v>350</v>
      </c>
      <c r="F15" s="588" t="s">
        <v>351</v>
      </c>
      <c r="G15" s="627" t="s">
        <v>1349</v>
      </c>
      <c r="H15" s="153" t="s">
        <v>53</v>
      </c>
      <c r="I15" s="168">
        <v>5</v>
      </c>
      <c r="J15" s="588" t="s">
        <v>301</v>
      </c>
      <c r="K15" s="588" t="s">
        <v>43</v>
      </c>
      <c r="L15" s="588"/>
      <c r="M15" s="634">
        <v>29756.78</v>
      </c>
      <c r="N15" s="633"/>
      <c r="O15" s="634">
        <f>M15</f>
        <v>29756.78</v>
      </c>
      <c r="P15" s="633"/>
      <c r="Q15" s="588" t="str">
        <f>Q12</f>
        <v>Podkarpacki Ośrodek Doradztwa Rolniczego z siedzibą w Boguchwale</v>
      </c>
      <c r="R15" s="588" t="str">
        <f>R12</f>
        <v>ul. Suszyckich 9, 
36-040 Boguchwała</v>
      </c>
    </row>
    <row r="16" spans="1:18" ht="67.5" customHeight="1" x14ac:dyDescent="0.35">
      <c r="A16" s="681"/>
      <c r="B16" s="588"/>
      <c r="C16" s="587"/>
      <c r="D16" s="588"/>
      <c r="E16" s="681"/>
      <c r="F16" s="588"/>
      <c r="G16" s="627"/>
      <c r="H16" s="153" t="s">
        <v>39</v>
      </c>
      <c r="I16" s="168">
        <v>115</v>
      </c>
      <c r="J16" s="588"/>
      <c r="K16" s="588"/>
      <c r="L16" s="588"/>
      <c r="M16" s="634"/>
      <c r="N16" s="633"/>
      <c r="O16" s="634"/>
      <c r="P16" s="633"/>
      <c r="Q16" s="588"/>
      <c r="R16" s="588"/>
    </row>
    <row r="17" spans="1:18" ht="73.5" customHeight="1" x14ac:dyDescent="0.35">
      <c r="A17" s="681"/>
      <c r="B17" s="588"/>
      <c r="C17" s="587"/>
      <c r="D17" s="588"/>
      <c r="E17" s="681"/>
      <c r="F17" s="588"/>
      <c r="G17" s="419" t="s">
        <v>354</v>
      </c>
      <c r="H17" s="419" t="s">
        <v>41</v>
      </c>
      <c r="I17" s="155">
        <v>1</v>
      </c>
      <c r="J17" s="588"/>
      <c r="K17" s="588"/>
      <c r="L17" s="588"/>
      <c r="M17" s="634"/>
      <c r="N17" s="633"/>
      <c r="O17" s="634"/>
      <c r="P17" s="633"/>
      <c r="Q17" s="588"/>
      <c r="R17" s="588"/>
    </row>
    <row r="18" spans="1:18" ht="84" customHeight="1" x14ac:dyDescent="0.35">
      <c r="A18" s="766" t="s">
        <v>1366</v>
      </c>
      <c r="B18" s="766"/>
      <c r="C18" s="766"/>
      <c r="D18" s="766"/>
      <c r="E18" s="766"/>
      <c r="F18" s="766"/>
      <c r="G18" s="766"/>
      <c r="H18" s="766"/>
      <c r="I18" s="766"/>
      <c r="J18" s="766"/>
      <c r="K18" s="766"/>
      <c r="L18" s="766"/>
      <c r="M18" s="766"/>
      <c r="N18" s="766"/>
      <c r="O18" s="766"/>
      <c r="P18" s="766"/>
      <c r="Q18" s="766"/>
      <c r="R18" s="766"/>
    </row>
    <row r="19" spans="1:18" ht="47.25" customHeight="1" x14ac:dyDescent="0.35">
      <c r="A19" s="1039">
        <v>5</v>
      </c>
      <c r="B19" s="1039">
        <v>1</v>
      </c>
      <c r="C19" s="1039">
        <v>4</v>
      </c>
      <c r="D19" s="1039">
        <v>2</v>
      </c>
      <c r="E19" s="1039" t="s">
        <v>87</v>
      </c>
      <c r="F19" s="1039" t="s">
        <v>1049</v>
      </c>
      <c r="G19" s="1039" t="s">
        <v>334</v>
      </c>
      <c r="H19" s="416" t="s">
        <v>38</v>
      </c>
      <c r="I19" s="420">
        <v>2</v>
      </c>
      <c r="J19" s="1039" t="s">
        <v>88</v>
      </c>
      <c r="K19" s="1039" t="s">
        <v>145</v>
      </c>
      <c r="L19" s="1039"/>
      <c r="M19" s="1048">
        <v>100000</v>
      </c>
      <c r="N19" s="1039"/>
      <c r="O19" s="1048">
        <v>100000</v>
      </c>
      <c r="P19" s="1039"/>
      <c r="Q19" s="1039" t="s">
        <v>669</v>
      </c>
      <c r="R19" s="1039" t="s">
        <v>670</v>
      </c>
    </row>
    <row r="20" spans="1:18" ht="45" customHeight="1" x14ac:dyDescent="0.35">
      <c r="A20" s="1039"/>
      <c r="B20" s="1039"/>
      <c r="C20" s="1039"/>
      <c r="D20" s="1039"/>
      <c r="E20" s="1039"/>
      <c r="F20" s="1039"/>
      <c r="G20" s="1039"/>
      <c r="H20" s="248" t="s">
        <v>54</v>
      </c>
      <c r="I20" s="420">
        <v>160</v>
      </c>
      <c r="J20" s="1039"/>
      <c r="K20" s="1039"/>
      <c r="L20" s="1039"/>
      <c r="M20" s="1048"/>
      <c r="N20" s="1039"/>
      <c r="O20" s="1048"/>
      <c r="P20" s="1039"/>
      <c r="Q20" s="1039"/>
      <c r="R20" s="1039"/>
    </row>
    <row r="21" spans="1:18" ht="72.5" x14ac:dyDescent="0.35">
      <c r="A21" s="1039"/>
      <c r="B21" s="1039"/>
      <c r="C21" s="1039"/>
      <c r="D21" s="1039"/>
      <c r="E21" s="1039"/>
      <c r="F21" s="1039"/>
      <c r="G21" s="248" t="s">
        <v>175</v>
      </c>
      <c r="H21" s="248" t="s">
        <v>50</v>
      </c>
      <c r="I21" s="252" t="s">
        <v>676</v>
      </c>
      <c r="J21" s="1039"/>
      <c r="K21" s="1039"/>
      <c r="L21" s="1039"/>
      <c r="M21" s="1048"/>
      <c r="N21" s="1039"/>
      <c r="O21" s="1048"/>
      <c r="P21" s="1039"/>
      <c r="Q21" s="1039"/>
      <c r="R21" s="1039"/>
    </row>
    <row r="22" spans="1:18" ht="29" x14ac:dyDescent="0.35">
      <c r="A22" s="1039"/>
      <c r="B22" s="1039"/>
      <c r="C22" s="1039"/>
      <c r="D22" s="1039"/>
      <c r="E22" s="1039"/>
      <c r="F22" s="1039"/>
      <c r="G22" s="248" t="s">
        <v>161</v>
      </c>
      <c r="H22" s="248" t="s">
        <v>123</v>
      </c>
      <c r="I22" s="420">
        <v>1</v>
      </c>
      <c r="J22" s="1039"/>
      <c r="K22" s="1039"/>
      <c r="L22" s="1039"/>
      <c r="M22" s="1048"/>
      <c r="N22" s="1039"/>
      <c r="O22" s="1048"/>
      <c r="P22" s="1039"/>
      <c r="Q22" s="1039"/>
      <c r="R22" s="1039"/>
    </row>
    <row r="23" spans="1:18" ht="29" x14ac:dyDescent="0.35">
      <c r="A23" s="1039"/>
      <c r="B23" s="1039"/>
      <c r="C23" s="1039"/>
      <c r="D23" s="1039"/>
      <c r="E23" s="1039"/>
      <c r="F23" s="1039"/>
      <c r="G23" s="248" t="s">
        <v>677</v>
      </c>
      <c r="H23" s="248" t="s">
        <v>678</v>
      </c>
      <c r="I23" s="420">
        <v>1</v>
      </c>
      <c r="J23" s="1039"/>
      <c r="K23" s="1039"/>
      <c r="L23" s="1039"/>
      <c r="M23" s="1048"/>
      <c r="N23" s="1039"/>
      <c r="O23" s="1048"/>
      <c r="P23" s="1039"/>
      <c r="Q23" s="1039"/>
      <c r="R23" s="1039"/>
    </row>
    <row r="24" spans="1:18" ht="38.25" customHeight="1" x14ac:dyDescent="0.35">
      <c r="A24" s="1043">
        <v>5</v>
      </c>
      <c r="B24" s="587">
        <v>1</v>
      </c>
      <c r="C24" s="587">
        <v>4</v>
      </c>
      <c r="D24" s="588">
        <v>2</v>
      </c>
      <c r="E24" s="681" t="s">
        <v>87</v>
      </c>
      <c r="F24" s="1041" t="s">
        <v>1350</v>
      </c>
      <c r="G24" s="1042" t="s">
        <v>1351</v>
      </c>
      <c r="H24" s="153" t="s">
        <v>38</v>
      </c>
      <c r="I24" s="153">
        <v>2</v>
      </c>
      <c r="J24" s="588" t="s">
        <v>88</v>
      </c>
      <c r="K24" s="588" t="s">
        <v>145</v>
      </c>
      <c r="L24" s="588"/>
      <c r="M24" s="634">
        <v>86254.25</v>
      </c>
      <c r="N24" s="633"/>
      <c r="O24" s="634">
        <f>M24</f>
        <v>86254.25</v>
      </c>
      <c r="P24" s="633"/>
      <c r="Q24" s="588" t="str">
        <f>Q12</f>
        <v>Podkarpacki Ośrodek Doradztwa Rolniczego z siedzibą w Boguchwale</v>
      </c>
      <c r="R24" s="620" t="str">
        <f>R12</f>
        <v>ul. Suszyckich 9, 
36-040 Boguchwała</v>
      </c>
    </row>
    <row r="25" spans="1:18" ht="45.75" customHeight="1" x14ac:dyDescent="0.35">
      <c r="A25" s="1043"/>
      <c r="B25" s="587"/>
      <c r="C25" s="587"/>
      <c r="D25" s="588"/>
      <c r="E25" s="681"/>
      <c r="F25" s="1041"/>
      <c r="G25" s="1042"/>
      <c r="H25" s="153" t="s">
        <v>54</v>
      </c>
      <c r="I25" s="153">
        <v>160</v>
      </c>
      <c r="J25" s="588"/>
      <c r="K25" s="588"/>
      <c r="L25" s="588"/>
      <c r="M25" s="634"/>
      <c r="N25" s="633"/>
      <c r="O25" s="634"/>
      <c r="P25" s="633"/>
      <c r="Q25" s="588"/>
      <c r="R25" s="620"/>
    </row>
    <row r="26" spans="1:18" ht="66.75" customHeight="1" x14ac:dyDescent="0.35">
      <c r="A26" s="1043"/>
      <c r="B26" s="587"/>
      <c r="C26" s="587"/>
      <c r="D26" s="588"/>
      <c r="E26" s="681"/>
      <c r="F26" s="1041"/>
      <c r="G26" s="421" t="s">
        <v>1352</v>
      </c>
      <c r="H26" s="153" t="s">
        <v>50</v>
      </c>
      <c r="I26" s="72" t="s">
        <v>1353</v>
      </c>
      <c r="J26" s="588"/>
      <c r="K26" s="588"/>
      <c r="L26" s="588"/>
      <c r="M26" s="634"/>
      <c r="N26" s="633"/>
      <c r="O26" s="634"/>
      <c r="P26" s="633"/>
      <c r="Q26" s="588"/>
      <c r="R26" s="620"/>
    </row>
    <row r="27" spans="1:18" ht="48" customHeight="1" x14ac:dyDescent="0.35">
      <c r="A27" s="1043"/>
      <c r="B27" s="587"/>
      <c r="C27" s="587"/>
      <c r="D27" s="588"/>
      <c r="E27" s="681"/>
      <c r="F27" s="1041"/>
      <c r="G27" s="153" t="s">
        <v>161</v>
      </c>
      <c r="H27" s="153" t="s">
        <v>123</v>
      </c>
      <c r="I27" s="50" t="s">
        <v>160</v>
      </c>
      <c r="J27" s="588"/>
      <c r="K27" s="588"/>
      <c r="L27" s="588"/>
      <c r="M27" s="634"/>
      <c r="N27" s="633"/>
      <c r="O27" s="634"/>
      <c r="P27" s="633"/>
      <c r="Q27" s="588"/>
      <c r="R27" s="620"/>
    </row>
    <row r="28" spans="1:18" ht="49.5" customHeight="1" x14ac:dyDescent="0.35">
      <c r="A28" s="1043"/>
      <c r="B28" s="587"/>
      <c r="C28" s="587"/>
      <c r="D28" s="588"/>
      <c r="E28" s="681"/>
      <c r="F28" s="1041"/>
      <c r="G28" s="153" t="s">
        <v>677</v>
      </c>
      <c r="H28" s="153" t="s">
        <v>678</v>
      </c>
      <c r="I28" s="153">
        <v>1</v>
      </c>
      <c r="J28" s="588"/>
      <c r="K28" s="588"/>
      <c r="L28" s="588"/>
      <c r="M28" s="634"/>
      <c r="N28" s="633"/>
      <c r="O28" s="634"/>
      <c r="P28" s="633"/>
      <c r="Q28" s="588"/>
      <c r="R28" s="620"/>
    </row>
    <row r="29" spans="1:18" ht="75.75" customHeight="1" x14ac:dyDescent="0.35">
      <c r="A29" s="1040" t="s">
        <v>1529</v>
      </c>
      <c r="B29" s="1040"/>
      <c r="C29" s="1040"/>
      <c r="D29" s="1040"/>
      <c r="E29" s="1040"/>
      <c r="F29" s="1040"/>
      <c r="G29" s="1040"/>
      <c r="H29" s="1040"/>
      <c r="I29" s="1040"/>
      <c r="J29" s="1040"/>
      <c r="K29" s="1040"/>
      <c r="L29" s="1040"/>
      <c r="M29" s="1040"/>
      <c r="N29" s="1040"/>
      <c r="O29" s="1040"/>
      <c r="P29" s="1040"/>
      <c r="Q29" s="1040"/>
      <c r="R29" s="1040"/>
    </row>
    <row r="30" spans="1:18" ht="145" x14ac:dyDescent="0.35">
      <c r="A30" s="416">
        <v>6</v>
      </c>
      <c r="B30" s="416">
        <v>1</v>
      </c>
      <c r="C30" s="416">
        <v>4</v>
      </c>
      <c r="D30" s="248">
        <v>2</v>
      </c>
      <c r="E30" s="248" t="s">
        <v>679</v>
      </c>
      <c r="F30" s="248" t="s">
        <v>680</v>
      </c>
      <c r="G30" s="248" t="s">
        <v>32</v>
      </c>
      <c r="H30" s="248" t="s">
        <v>681</v>
      </c>
      <c r="I30" s="252" t="s">
        <v>257</v>
      </c>
      <c r="J30" s="248" t="s">
        <v>1530</v>
      </c>
      <c r="K30" s="422" t="s">
        <v>682</v>
      </c>
      <c r="L30" s="422"/>
      <c r="M30" s="417">
        <v>20000</v>
      </c>
      <c r="N30" s="416"/>
      <c r="O30" s="417">
        <f>M30</f>
        <v>20000</v>
      </c>
      <c r="P30" s="417"/>
      <c r="Q30" s="248" t="str">
        <f>Q24</f>
        <v>Podkarpacki Ośrodek Doradztwa Rolniczego z siedzibą w Boguchwale</v>
      </c>
      <c r="R30" s="248" t="str">
        <f>R24</f>
        <v>ul. Suszyckich 9, 
36-040 Boguchwała</v>
      </c>
    </row>
    <row r="31" spans="1:18" ht="145" x14ac:dyDescent="0.35">
      <c r="A31" s="423">
        <v>6</v>
      </c>
      <c r="B31" s="155">
        <v>1</v>
      </c>
      <c r="C31" s="155">
        <v>4</v>
      </c>
      <c r="D31" s="153">
        <v>2</v>
      </c>
      <c r="E31" s="16" t="s">
        <v>679</v>
      </c>
      <c r="F31" s="153" t="s">
        <v>1354</v>
      </c>
      <c r="G31" s="168" t="s">
        <v>1355</v>
      </c>
      <c r="H31" s="153" t="s">
        <v>1356</v>
      </c>
      <c r="I31" s="50" t="s">
        <v>257</v>
      </c>
      <c r="J31" s="153" t="s">
        <v>1530</v>
      </c>
      <c r="K31" s="74" t="s">
        <v>1357</v>
      </c>
      <c r="L31" s="152"/>
      <c r="M31" s="25">
        <v>3600</v>
      </c>
      <c r="N31" s="155"/>
      <c r="O31" s="25">
        <f>M31</f>
        <v>3600</v>
      </c>
      <c r="P31" s="26"/>
      <c r="Q31" s="153" t="str">
        <f t="shared" ref="Q31:R31" si="0">Q30</f>
        <v>Podkarpacki Ośrodek Doradztwa Rolniczego z siedzibą w Boguchwale</v>
      </c>
      <c r="R31" s="153" t="str">
        <f t="shared" si="0"/>
        <v>ul. Suszyckich 9, 
36-040 Boguchwała</v>
      </c>
    </row>
    <row r="32" spans="1:18" ht="42.75" customHeight="1" x14ac:dyDescent="0.35">
      <c r="A32" s="1038" t="s">
        <v>1531</v>
      </c>
      <c r="B32" s="1038"/>
      <c r="C32" s="1038"/>
      <c r="D32" s="1038"/>
      <c r="E32" s="1038"/>
      <c r="F32" s="1038"/>
      <c r="G32" s="1038"/>
      <c r="H32" s="1038"/>
      <c r="I32" s="1038"/>
      <c r="J32" s="1038"/>
      <c r="K32" s="1038"/>
      <c r="L32" s="1038"/>
      <c r="M32" s="1038"/>
      <c r="N32" s="1038"/>
      <c r="O32" s="1038"/>
      <c r="P32" s="1038"/>
      <c r="Q32" s="1038"/>
      <c r="R32" s="1038"/>
    </row>
    <row r="33" spans="1:19" ht="217.5" x14ac:dyDescent="0.35">
      <c r="A33" s="418">
        <v>7</v>
      </c>
      <c r="B33" s="418">
        <v>1</v>
      </c>
      <c r="C33" s="418">
        <v>4</v>
      </c>
      <c r="D33" s="418">
        <v>5</v>
      </c>
      <c r="E33" s="420" t="s">
        <v>683</v>
      </c>
      <c r="F33" s="420" t="s">
        <v>684</v>
      </c>
      <c r="G33" s="424" t="s">
        <v>685</v>
      </c>
      <c r="H33" s="420" t="s">
        <v>686</v>
      </c>
      <c r="I33" s="420">
        <v>100</v>
      </c>
      <c r="J33" s="248" t="s">
        <v>1532</v>
      </c>
      <c r="K33" s="418" t="s">
        <v>682</v>
      </c>
      <c r="L33" s="418"/>
      <c r="M33" s="425">
        <v>43751.53</v>
      </c>
      <c r="N33" s="425"/>
      <c r="O33" s="425">
        <f>M33</f>
        <v>43751.53</v>
      </c>
      <c r="P33" s="425"/>
      <c r="Q33" s="248" t="s">
        <v>669</v>
      </c>
      <c r="R33" s="248" t="s">
        <v>670</v>
      </c>
    </row>
    <row r="34" spans="1:19" ht="217.5" x14ac:dyDescent="0.35">
      <c r="A34" s="419">
        <v>7</v>
      </c>
      <c r="B34" s="419">
        <v>1</v>
      </c>
      <c r="C34" s="419">
        <v>4</v>
      </c>
      <c r="D34" s="419">
        <v>5</v>
      </c>
      <c r="E34" s="426" t="s">
        <v>683</v>
      </c>
      <c r="F34" s="428" t="s">
        <v>684</v>
      </c>
      <c r="G34" s="427" t="s">
        <v>685</v>
      </c>
      <c r="H34" s="428" t="s">
        <v>686</v>
      </c>
      <c r="I34" s="428">
        <v>100</v>
      </c>
      <c r="J34" s="153" t="s">
        <v>1532</v>
      </c>
      <c r="K34" s="419" t="s">
        <v>682</v>
      </c>
      <c r="L34" s="419"/>
      <c r="M34" s="25">
        <v>47787.09</v>
      </c>
      <c r="N34" s="429"/>
      <c r="O34" s="25">
        <f>M34</f>
        <v>47787.09</v>
      </c>
      <c r="P34" s="429"/>
      <c r="Q34" s="153" t="s">
        <v>669</v>
      </c>
      <c r="R34" s="153" t="s">
        <v>670</v>
      </c>
      <c r="S34" s="436"/>
    </row>
    <row r="35" spans="1:19" ht="38.25" customHeight="1" x14ac:dyDescent="0.35">
      <c r="A35" s="671" t="s">
        <v>1367</v>
      </c>
      <c r="B35" s="671"/>
      <c r="C35" s="671"/>
      <c r="D35" s="671"/>
      <c r="E35" s="671"/>
      <c r="F35" s="671"/>
      <c r="G35" s="671"/>
      <c r="H35" s="671"/>
      <c r="I35" s="671"/>
      <c r="J35" s="671"/>
      <c r="K35" s="671"/>
      <c r="L35" s="671"/>
      <c r="M35" s="671"/>
      <c r="N35" s="671"/>
      <c r="O35" s="671"/>
      <c r="P35" s="671"/>
      <c r="Q35" s="671"/>
      <c r="R35" s="671"/>
    </row>
    <row r="36" spans="1:19" ht="116" x14ac:dyDescent="0.35">
      <c r="A36" s="443">
        <v>8</v>
      </c>
      <c r="B36" s="443">
        <v>1</v>
      </c>
      <c r="C36" s="443">
        <v>4</v>
      </c>
      <c r="D36" s="443">
        <v>5</v>
      </c>
      <c r="E36" s="111" t="s">
        <v>1358</v>
      </c>
      <c r="F36" s="148" t="s">
        <v>1359</v>
      </c>
      <c r="G36" s="148" t="s">
        <v>1360</v>
      </c>
      <c r="H36" s="148" t="s">
        <v>39</v>
      </c>
      <c r="I36" s="148">
        <v>20</v>
      </c>
      <c r="J36" s="148" t="s">
        <v>558</v>
      </c>
      <c r="K36" s="443" t="s">
        <v>156</v>
      </c>
      <c r="L36" s="443"/>
      <c r="M36" s="149">
        <v>68353.41</v>
      </c>
      <c r="N36" s="149"/>
      <c r="O36" s="149">
        <f>M36</f>
        <v>68353.41</v>
      </c>
      <c r="P36" s="444"/>
      <c r="Q36" s="148" t="s">
        <v>669</v>
      </c>
      <c r="R36" s="148" t="s">
        <v>670</v>
      </c>
    </row>
    <row r="37" spans="1:19" ht="85.5" customHeight="1" x14ac:dyDescent="0.35">
      <c r="A37" s="1049" t="s">
        <v>1361</v>
      </c>
      <c r="B37" s="1049"/>
      <c r="C37" s="1049"/>
      <c r="D37" s="1049"/>
      <c r="E37" s="1049"/>
      <c r="F37" s="1049"/>
      <c r="G37" s="1049"/>
      <c r="H37" s="1049"/>
      <c r="I37" s="1049"/>
      <c r="J37" s="1049"/>
      <c r="K37" s="1049"/>
      <c r="L37" s="1049"/>
      <c r="M37" s="1049"/>
      <c r="N37" s="1049"/>
      <c r="O37" s="1049"/>
      <c r="P37" s="1049"/>
      <c r="Q37" s="1049"/>
      <c r="R37" s="1049"/>
    </row>
    <row r="38" spans="1:19" x14ac:dyDescent="0.35">
      <c r="A38" s="430"/>
      <c r="B38" s="430"/>
      <c r="C38" s="430"/>
      <c r="D38" s="430"/>
      <c r="E38" s="430"/>
      <c r="F38" s="430"/>
      <c r="G38" s="430"/>
      <c r="H38" s="430"/>
      <c r="I38" s="430"/>
      <c r="J38" s="430"/>
      <c r="K38" s="430"/>
      <c r="L38" s="430"/>
      <c r="M38" s="430"/>
      <c r="N38" s="430"/>
      <c r="O38" s="430"/>
      <c r="P38" s="430"/>
      <c r="Q38" s="430"/>
      <c r="R38" s="430"/>
    </row>
    <row r="39" spans="1:19" x14ac:dyDescent="0.35">
      <c r="K39" s="192"/>
      <c r="L39" s="192"/>
      <c r="M39" s="1050"/>
      <c r="N39" s="761" t="s">
        <v>1180</v>
      </c>
      <c r="O39" s="761" t="s">
        <v>1362</v>
      </c>
      <c r="P39" s="761"/>
    </row>
    <row r="40" spans="1:19" x14ac:dyDescent="0.35">
      <c r="K40" s="192"/>
      <c r="L40" s="192"/>
      <c r="M40" s="1050"/>
      <c r="N40" s="761"/>
      <c r="O40" s="141">
        <v>2020</v>
      </c>
      <c r="P40" s="141">
        <v>2021</v>
      </c>
    </row>
    <row r="41" spans="1:19" x14ac:dyDescent="0.35">
      <c r="K41" s="192"/>
      <c r="L41" s="192"/>
      <c r="M41" s="431" t="s">
        <v>1363</v>
      </c>
      <c r="N41" s="159">
        <v>7</v>
      </c>
      <c r="O41" s="30">
        <v>649000</v>
      </c>
      <c r="P41" s="30">
        <v>0</v>
      </c>
    </row>
    <row r="42" spans="1:19" x14ac:dyDescent="0.35">
      <c r="G42" s="432"/>
      <c r="K42" s="192"/>
      <c r="L42" s="192"/>
      <c r="M42" s="431" t="s">
        <v>1364</v>
      </c>
      <c r="N42" s="335">
        <v>8</v>
      </c>
      <c r="O42" s="336">
        <v>649000</v>
      </c>
      <c r="P42" s="336">
        <f>S24</f>
        <v>0</v>
      </c>
    </row>
    <row r="43" spans="1:19" x14ac:dyDescent="0.35">
      <c r="N43" s="433"/>
      <c r="O43" s="434"/>
    </row>
    <row r="44" spans="1:19" x14ac:dyDescent="0.35">
      <c r="L44" s="93"/>
    </row>
    <row r="45" spans="1:19" x14ac:dyDescent="0.35">
      <c r="K45" s="435"/>
      <c r="L45" s="435"/>
    </row>
  </sheetData>
  <mergeCells count="87">
    <mergeCell ref="A35:R35"/>
    <mergeCell ref="A37:R37"/>
    <mergeCell ref="N39:N40"/>
    <mergeCell ref="M39:M40"/>
    <mergeCell ref="O39:P39"/>
    <mergeCell ref="R15:R17"/>
    <mergeCell ref="A18:R18"/>
    <mergeCell ref="A19:A23"/>
    <mergeCell ref="B19:B23"/>
    <mergeCell ref="C19:C23"/>
    <mergeCell ref="D19:D23"/>
    <mergeCell ref="E19:E23"/>
    <mergeCell ref="F19:F23"/>
    <mergeCell ref="G19:G20"/>
    <mergeCell ref="J19:J23"/>
    <mergeCell ref="K19:K23"/>
    <mergeCell ref="L19:L23"/>
    <mergeCell ref="M19:M23"/>
    <mergeCell ref="N19:N23"/>
    <mergeCell ref="O19:O23"/>
    <mergeCell ref="P19:P23"/>
    <mergeCell ref="R12:R14"/>
    <mergeCell ref="A15:A17"/>
    <mergeCell ref="B15:B17"/>
    <mergeCell ref="C15:C17"/>
    <mergeCell ref="D15:D17"/>
    <mergeCell ref="E15:E17"/>
    <mergeCell ref="F15:F17"/>
    <mergeCell ref="G15:G16"/>
    <mergeCell ref="J15:J17"/>
    <mergeCell ref="K15:K17"/>
    <mergeCell ref="L15:L17"/>
    <mergeCell ref="M15:M17"/>
    <mergeCell ref="N15:N17"/>
    <mergeCell ref="O15:O17"/>
    <mergeCell ref="P15:P17"/>
    <mergeCell ref="Q15:Q17"/>
    <mergeCell ref="A10:R10"/>
    <mergeCell ref="G4:G5"/>
    <mergeCell ref="H4:I4"/>
    <mergeCell ref="J4:J5"/>
    <mergeCell ref="K4:L4"/>
    <mergeCell ref="M4:N4"/>
    <mergeCell ref="O4:P4"/>
    <mergeCell ref="A4:A5"/>
    <mergeCell ref="B4:B5"/>
    <mergeCell ref="C4:C5"/>
    <mergeCell ref="D4:D5"/>
    <mergeCell ref="E4:E5"/>
    <mergeCell ref="F4:F5"/>
    <mergeCell ref="Q4:Q5"/>
    <mergeCell ref="R4:R5"/>
    <mergeCell ref="N12:N14"/>
    <mergeCell ref="O12:O14"/>
    <mergeCell ref="P12:P14"/>
    <mergeCell ref="Q12:Q14"/>
    <mergeCell ref="A12:A14"/>
    <mergeCell ref="B12:B14"/>
    <mergeCell ref="C12:C14"/>
    <mergeCell ref="K12:K14"/>
    <mergeCell ref="L12:L14"/>
    <mergeCell ref="D12:D14"/>
    <mergeCell ref="E12:E14"/>
    <mergeCell ref="F12:F14"/>
    <mergeCell ref="G12:G13"/>
    <mergeCell ref="J12:J14"/>
    <mergeCell ref="B24:B28"/>
    <mergeCell ref="C24:C28"/>
    <mergeCell ref="D24:D28"/>
    <mergeCell ref="E24:E28"/>
    <mergeCell ref="M12:M14"/>
    <mergeCell ref="A32:R32"/>
    <mergeCell ref="R19:R23"/>
    <mergeCell ref="K24:K28"/>
    <mergeCell ref="L24:L28"/>
    <mergeCell ref="M24:M28"/>
    <mergeCell ref="A29:R29"/>
    <mergeCell ref="N24:N28"/>
    <mergeCell ref="O24:O28"/>
    <mergeCell ref="P24:P28"/>
    <mergeCell ref="Q24:Q28"/>
    <mergeCell ref="R24:R28"/>
    <mergeCell ref="Q19:Q23"/>
    <mergeCell ref="F24:F28"/>
    <mergeCell ref="G24:G25"/>
    <mergeCell ref="J24:J28"/>
    <mergeCell ref="A24:A28"/>
  </mergeCells>
  <pageMargins left="0.7" right="0.7" top="0.75" bottom="0.75" header="0.3" footer="0.3"/>
  <pageSetup paperSize="9"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64"/>
  <sheetViews>
    <sheetView topLeftCell="A51" zoomScale="70" zoomScaleNormal="70" workbookViewId="0">
      <selection activeCell="A15" sqref="A15:R15"/>
    </sheetView>
  </sheetViews>
  <sheetFormatPr defaultRowHeight="14.5" x14ac:dyDescent="0.35"/>
  <cols>
    <col min="1" max="1" width="4.7265625" style="85" customWidth="1"/>
    <col min="2" max="2" width="8.81640625" style="85" customWidth="1"/>
    <col min="3" max="3" width="11.453125" style="85" customWidth="1"/>
    <col min="4" max="4" width="9.7265625" style="85" customWidth="1"/>
    <col min="5" max="5" width="45.7265625" style="56" customWidth="1"/>
    <col min="6" max="6" width="61.453125" style="56" customWidth="1"/>
    <col min="7" max="7" width="35.7265625" style="85" customWidth="1"/>
    <col min="8" max="8" width="20.453125" style="85" customWidth="1"/>
    <col min="9" max="9" width="12.1796875" style="85" customWidth="1"/>
    <col min="10" max="10" width="35.81640625" style="85" customWidth="1"/>
    <col min="11" max="11" width="12.1796875" style="85" customWidth="1"/>
    <col min="12" max="12" width="12.7265625" style="85" customWidth="1"/>
    <col min="13" max="13" width="17.81640625" style="85" customWidth="1"/>
    <col min="14" max="14" width="26.54296875" style="85" customWidth="1"/>
    <col min="15" max="16" width="18" style="85" customWidth="1"/>
    <col min="17" max="17" width="21.26953125" style="85" customWidth="1"/>
    <col min="18" max="18" width="23.54296875" style="85"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1053" t="s">
        <v>1368</v>
      </c>
      <c r="B2" s="1053"/>
      <c r="C2" s="1053"/>
      <c r="D2" s="1053"/>
      <c r="E2" s="1053"/>
      <c r="F2" s="1053"/>
      <c r="G2" s="1053"/>
      <c r="H2" s="1053"/>
      <c r="I2" s="1053"/>
      <c r="J2" s="1053"/>
      <c r="K2" s="1053"/>
      <c r="L2" s="1053"/>
      <c r="M2" s="1053"/>
      <c r="N2" s="1053"/>
      <c r="O2" s="1053"/>
      <c r="P2" s="1053"/>
      <c r="Q2" s="1053"/>
      <c r="R2" s="1053"/>
    </row>
    <row r="3" spans="1:19" x14ac:dyDescent="0.35">
      <c r="M3" s="93"/>
      <c r="N3" s="93"/>
      <c r="O3" s="93"/>
      <c r="P3" s="93"/>
    </row>
    <row r="4" spans="1:19" s="3" customFormat="1" x14ac:dyDescent="0.25">
      <c r="A4" s="901" t="s">
        <v>0</v>
      </c>
      <c r="B4" s="755" t="s">
        <v>1</v>
      </c>
      <c r="C4" s="755" t="s">
        <v>2</v>
      </c>
      <c r="D4" s="755" t="s">
        <v>3</v>
      </c>
      <c r="E4" s="755" t="s">
        <v>4</v>
      </c>
      <c r="F4" s="755" t="s">
        <v>5</v>
      </c>
      <c r="G4" s="901" t="s">
        <v>6</v>
      </c>
      <c r="H4" s="755" t="s">
        <v>7</v>
      </c>
      <c r="I4" s="755"/>
      <c r="J4" s="901" t="s">
        <v>8</v>
      </c>
      <c r="K4" s="755" t="s">
        <v>214</v>
      </c>
      <c r="L4" s="931"/>
      <c r="M4" s="754" t="s">
        <v>215</v>
      </c>
      <c r="N4" s="754"/>
      <c r="O4" s="754" t="s">
        <v>9</v>
      </c>
      <c r="P4" s="754"/>
      <c r="Q4" s="901" t="s">
        <v>216</v>
      </c>
      <c r="R4" s="755" t="s">
        <v>10</v>
      </c>
      <c r="S4" s="20"/>
    </row>
    <row r="5" spans="1:19" s="3" customFormat="1" x14ac:dyDescent="0.25">
      <c r="A5" s="901"/>
      <c r="B5" s="755"/>
      <c r="C5" s="755"/>
      <c r="D5" s="755"/>
      <c r="E5" s="755"/>
      <c r="F5" s="755"/>
      <c r="G5" s="901"/>
      <c r="H5" s="145" t="s">
        <v>11</v>
      </c>
      <c r="I5" s="145" t="s">
        <v>12</v>
      </c>
      <c r="J5" s="901"/>
      <c r="K5" s="145">
        <v>2020</v>
      </c>
      <c r="L5" s="145">
        <v>2021</v>
      </c>
      <c r="M5" s="21">
        <v>2020</v>
      </c>
      <c r="N5" s="21">
        <v>2021</v>
      </c>
      <c r="O5" s="21">
        <v>2020</v>
      </c>
      <c r="P5" s="21">
        <v>2021</v>
      </c>
      <c r="Q5" s="901"/>
      <c r="R5" s="755"/>
      <c r="S5" s="20"/>
    </row>
    <row r="6" spans="1:19" s="3" customFormat="1" x14ac:dyDescent="0.25">
      <c r="A6" s="171" t="s">
        <v>13</v>
      </c>
      <c r="B6" s="145" t="s">
        <v>14</v>
      </c>
      <c r="C6" s="145" t="s">
        <v>15</v>
      </c>
      <c r="D6" s="145" t="s">
        <v>16</v>
      </c>
      <c r="E6" s="145" t="s">
        <v>17</v>
      </c>
      <c r="F6" s="145" t="s">
        <v>18</v>
      </c>
      <c r="G6" s="171" t="s">
        <v>19</v>
      </c>
      <c r="H6" s="145" t="s">
        <v>20</v>
      </c>
      <c r="I6" s="145" t="s">
        <v>21</v>
      </c>
      <c r="J6" s="171" t="s">
        <v>22</v>
      </c>
      <c r="K6" s="145" t="s">
        <v>23</v>
      </c>
      <c r="L6" s="145" t="s">
        <v>24</v>
      </c>
      <c r="M6" s="144" t="s">
        <v>25</v>
      </c>
      <c r="N6" s="144" t="s">
        <v>26</v>
      </c>
      <c r="O6" s="144" t="s">
        <v>27</v>
      </c>
      <c r="P6" s="144" t="s">
        <v>28</v>
      </c>
      <c r="Q6" s="171" t="s">
        <v>29</v>
      </c>
      <c r="R6" s="145" t="s">
        <v>30</v>
      </c>
      <c r="S6" s="20"/>
    </row>
    <row r="7" spans="1:19" s="6" customFormat="1" ht="42.75" customHeight="1" x14ac:dyDescent="0.35">
      <c r="A7" s="602">
        <v>1</v>
      </c>
      <c r="B7" s="585">
        <v>1</v>
      </c>
      <c r="C7" s="602">
        <v>4</v>
      </c>
      <c r="D7" s="585">
        <v>2</v>
      </c>
      <c r="E7" s="585" t="s">
        <v>687</v>
      </c>
      <c r="F7" s="585" t="s">
        <v>688</v>
      </c>
      <c r="G7" s="196" t="s">
        <v>689</v>
      </c>
      <c r="H7" s="585" t="s">
        <v>690</v>
      </c>
      <c r="I7" s="197" t="s">
        <v>691</v>
      </c>
      <c r="J7" s="585" t="s">
        <v>692</v>
      </c>
      <c r="K7" s="874" t="s">
        <v>693</v>
      </c>
      <c r="L7" s="874"/>
      <c r="M7" s="619">
        <v>75000</v>
      </c>
      <c r="N7" s="602"/>
      <c r="O7" s="619">
        <v>75000</v>
      </c>
      <c r="P7" s="619"/>
      <c r="Q7" s="585" t="s">
        <v>694</v>
      </c>
      <c r="R7" s="585" t="s">
        <v>695</v>
      </c>
      <c r="S7" s="22"/>
    </row>
    <row r="8" spans="1:19" s="6" customFormat="1" ht="38.25" customHeight="1" x14ac:dyDescent="0.35">
      <c r="A8" s="602"/>
      <c r="B8" s="585"/>
      <c r="C8" s="602"/>
      <c r="D8" s="585"/>
      <c r="E8" s="585"/>
      <c r="F8" s="585"/>
      <c r="G8" s="196" t="s">
        <v>696</v>
      </c>
      <c r="H8" s="585"/>
      <c r="I8" s="197" t="s">
        <v>691</v>
      </c>
      <c r="J8" s="585"/>
      <c r="K8" s="874"/>
      <c r="L8" s="874"/>
      <c r="M8" s="619"/>
      <c r="N8" s="602"/>
      <c r="O8" s="619"/>
      <c r="P8" s="619"/>
      <c r="Q8" s="585"/>
      <c r="R8" s="585"/>
      <c r="S8" s="22"/>
    </row>
    <row r="9" spans="1:19" s="6" customFormat="1" ht="22.5" customHeight="1" x14ac:dyDescent="0.35">
      <c r="A9" s="602"/>
      <c r="B9" s="585"/>
      <c r="C9" s="602"/>
      <c r="D9" s="585"/>
      <c r="E9" s="585"/>
      <c r="F9" s="585"/>
      <c r="G9" s="196" t="s">
        <v>697</v>
      </c>
      <c r="H9" s="585"/>
      <c r="I9" s="197" t="s">
        <v>698</v>
      </c>
      <c r="J9" s="585"/>
      <c r="K9" s="874"/>
      <c r="L9" s="874"/>
      <c r="M9" s="619"/>
      <c r="N9" s="602"/>
      <c r="O9" s="619"/>
      <c r="P9" s="619"/>
      <c r="Q9" s="585"/>
      <c r="R9" s="585"/>
      <c r="S9" s="22"/>
    </row>
    <row r="10" spans="1:19" s="6" customFormat="1" ht="24.75" customHeight="1" x14ac:dyDescent="0.35">
      <c r="A10" s="602"/>
      <c r="B10" s="585"/>
      <c r="C10" s="602"/>
      <c r="D10" s="585"/>
      <c r="E10" s="585"/>
      <c r="F10" s="585"/>
      <c r="G10" s="196" t="s">
        <v>699</v>
      </c>
      <c r="H10" s="585"/>
      <c r="I10" s="197" t="s">
        <v>294</v>
      </c>
      <c r="J10" s="585"/>
      <c r="K10" s="874"/>
      <c r="L10" s="874"/>
      <c r="M10" s="619"/>
      <c r="N10" s="602"/>
      <c r="O10" s="619"/>
      <c r="P10" s="619"/>
      <c r="Q10" s="585"/>
      <c r="R10" s="585"/>
      <c r="S10" s="22"/>
    </row>
    <row r="11" spans="1:19" s="6" customFormat="1" ht="25.5" customHeight="1" x14ac:dyDescent="0.35">
      <c r="A11" s="587">
        <v>1</v>
      </c>
      <c r="B11" s="588">
        <v>1</v>
      </c>
      <c r="C11" s="587">
        <v>4</v>
      </c>
      <c r="D11" s="588">
        <v>2</v>
      </c>
      <c r="E11" s="588" t="s">
        <v>687</v>
      </c>
      <c r="F11" s="588" t="s">
        <v>688</v>
      </c>
      <c r="G11" s="153" t="s">
        <v>689</v>
      </c>
      <c r="H11" s="588" t="s">
        <v>690</v>
      </c>
      <c r="I11" s="50" t="s">
        <v>691</v>
      </c>
      <c r="J11" s="588" t="s">
        <v>692</v>
      </c>
      <c r="K11" s="1051" t="s">
        <v>693</v>
      </c>
      <c r="L11" s="1052" t="s">
        <v>702</v>
      </c>
      <c r="M11" s="594">
        <v>48000</v>
      </c>
      <c r="N11" s="594">
        <v>27000</v>
      </c>
      <c r="O11" s="594">
        <v>48000</v>
      </c>
      <c r="P11" s="594">
        <v>27000</v>
      </c>
      <c r="Q11" s="588" t="s">
        <v>694</v>
      </c>
      <c r="R11" s="588" t="s">
        <v>695</v>
      </c>
      <c r="S11" s="22"/>
    </row>
    <row r="12" spans="1:19" s="6" customFormat="1" ht="23.25" customHeight="1" x14ac:dyDescent="0.35">
      <c r="A12" s="587"/>
      <c r="B12" s="588"/>
      <c r="C12" s="587"/>
      <c r="D12" s="588"/>
      <c r="E12" s="588"/>
      <c r="F12" s="588"/>
      <c r="G12" s="153" t="s">
        <v>696</v>
      </c>
      <c r="H12" s="588"/>
      <c r="I12" s="50" t="s">
        <v>691</v>
      </c>
      <c r="J12" s="588"/>
      <c r="K12" s="1051"/>
      <c r="L12" s="1052"/>
      <c r="M12" s="594"/>
      <c r="N12" s="594"/>
      <c r="O12" s="594"/>
      <c r="P12" s="594"/>
      <c r="Q12" s="588"/>
      <c r="R12" s="588"/>
      <c r="S12" s="22"/>
    </row>
    <row r="13" spans="1:19" s="6" customFormat="1" ht="23.25" customHeight="1" x14ac:dyDescent="0.35">
      <c r="A13" s="587"/>
      <c r="B13" s="588"/>
      <c r="C13" s="587"/>
      <c r="D13" s="588"/>
      <c r="E13" s="588"/>
      <c r="F13" s="588"/>
      <c r="G13" s="153" t="s">
        <v>697</v>
      </c>
      <c r="H13" s="588"/>
      <c r="I13" s="72" t="s">
        <v>691</v>
      </c>
      <c r="J13" s="588"/>
      <c r="K13" s="1051"/>
      <c r="L13" s="1052"/>
      <c r="M13" s="594"/>
      <c r="N13" s="594"/>
      <c r="O13" s="594"/>
      <c r="P13" s="594"/>
      <c r="Q13" s="588"/>
      <c r="R13" s="588"/>
      <c r="S13" s="22"/>
    </row>
    <row r="14" spans="1:19" s="6" customFormat="1" ht="38.25" customHeight="1" x14ac:dyDescent="0.35">
      <c r="A14" s="587"/>
      <c r="B14" s="588"/>
      <c r="C14" s="587"/>
      <c r="D14" s="588"/>
      <c r="E14" s="588"/>
      <c r="F14" s="588"/>
      <c r="G14" s="153" t="s">
        <v>699</v>
      </c>
      <c r="H14" s="588"/>
      <c r="I14" s="50" t="s">
        <v>294</v>
      </c>
      <c r="J14" s="588"/>
      <c r="K14" s="1051"/>
      <c r="L14" s="1052"/>
      <c r="M14" s="594"/>
      <c r="N14" s="594"/>
      <c r="O14" s="594"/>
      <c r="P14" s="594"/>
      <c r="Q14" s="588"/>
      <c r="R14" s="588"/>
      <c r="S14" s="22"/>
    </row>
    <row r="15" spans="1:19" s="6" customFormat="1" ht="24.75" customHeight="1" x14ac:dyDescent="0.35">
      <c r="A15" s="1020" t="s">
        <v>1369</v>
      </c>
      <c r="B15" s="1020"/>
      <c r="C15" s="1020"/>
      <c r="D15" s="1020"/>
      <c r="E15" s="1020"/>
      <c r="F15" s="1020"/>
      <c r="G15" s="1020"/>
      <c r="H15" s="1020"/>
      <c r="I15" s="1020"/>
      <c r="J15" s="1020"/>
      <c r="K15" s="1020"/>
      <c r="L15" s="1020"/>
      <c r="M15" s="1020"/>
      <c r="N15" s="1020"/>
      <c r="O15" s="1020"/>
      <c r="P15" s="1020"/>
      <c r="Q15" s="1020"/>
      <c r="R15" s="1020"/>
      <c r="S15" s="22"/>
    </row>
    <row r="16" spans="1:19" ht="47.25" customHeight="1" x14ac:dyDescent="0.35">
      <c r="A16" s="602">
        <v>2</v>
      </c>
      <c r="B16" s="602">
        <v>1</v>
      </c>
      <c r="C16" s="602">
        <v>4</v>
      </c>
      <c r="D16" s="585">
        <v>2</v>
      </c>
      <c r="E16" s="585" t="s">
        <v>700</v>
      </c>
      <c r="F16" s="585" t="s">
        <v>701</v>
      </c>
      <c r="G16" s="196" t="s">
        <v>49</v>
      </c>
      <c r="H16" s="196" t="s">
        <v>50</v>
      </c>
      <c r="I16" s="197" t="s">
        <v>676</v>
      </c>
      <c r="J16" s="585" t="s">
        <v>1053</v>
      </c>
      <c r="K16" s="874" t="s">
        <v>693</v>
      </c>
      <c r="L16" s="874" t="s">
        <v>702</v>
      </c>
      <c r="M16" s="619">
        <v>15000</v>
      </c>
      <c r="N16" s="619">
        <v>67000</v>
      </c>
      <c r="O16" s="619">
        <v>15000</v>
      </c>
      <c r="P16" s="619">
        <v>67000</v>
      </c>
      <c r="Q16" s="585" t="s">
        <v>694</v>
      </c>
      <c r="R16" s="585" t="s">
        <v>695</v>
      </c>
    </row>
    <row r="17" spans="1:18" ht="50.25" customHeight="1" x14ac:dyDescent="0.35">
      <c r="A17" s="602"/>
      <c r="B17" s="602"/>
      <c r="C17" s="602"/>
      <c r="D17" s="585"/>
      <c r="E17" s="585"/>
      <c r="F17" s="585"/>
      <c r="G17" s="196" t="s">
        <v>32</v>
      </c>
      <c r="H17" s="196" t="s">
        <v>690</v>
      </c>
      <c r="I17" s="197" t="s">
        <v>294</v>
      </c>
      <c r="J17" s="585"/>
      <c r="K17" s="874"/>
      <c r="L17" s="874"/>
      <c r="M17" s="619"/>
      <c r="N17" s="619"/>
      <c r="O17" s="619"/>
      <c r="P17" s="619"/>
      <c r="Q17" s="585"/>
      <c r="R17" s="585"/>
    </row>
    <row r="18" spans="1:18" ht="42" customHeight="1" x14ac:dyDescent="0.35">
      <c r="A18" s="587">
        <v>2</v>
      </c>
      <c r="B18" s="587">
        <v>1</v>
      </c>
      <c r="C18" s="587">
        <v>4</v>
      </c>
      <c r="D18" s="588">
        <v>2</v>
      </c>
      <c r="E18" s="588" t="s">
        <v>700</v>
      </c>
      <c r="F18" s="588" t="s">
        <v>701</v>
      </c>
      <c r="G18" s="153" t="s">
        <v>49</v>
      </c>
      <c r="H18" s="153" t="s">
        <v>50</v>
      </c>
      <c r="I18" s="50" t="s">
        <v>676</v>
      </c>
      <c r="J18" s="588" t="s">
        <v>1053</v>
      </c>
      <c r="K18" s="1052"/>
      <c r="L18" s="1051" t="s">
        <v>702</v>
      </c>
      <c r="M18" s="745"/>
      <c r="N18" s="594">
        <v>82000</v>
      </c>
      <c r="O18" s="745"/>
      <c r="P18" s="594">
        <v>82000</v>
      </c>
      <c r="Q18" s="588" t="s">
        <v>694</v>
      </c>
      <c r="R18" s="588" t="s">
        <v>695</v>
      </c>
    </row>
    <row r="19" spans="1:18" ht="60" customHeight="1" x14ac:dyDescent="0.35">
      <c r="A19" s="587"/>
      <c r="B19" s="587"/>
      <c r="C19" s="587"/>
      <c r="D19" s="588"/>
      <c r="E19" s="588"/>
      <c r="F19" s="588"/>
      <c r="G19" s="153" t="s">
        <v>32</v>
      </c>
      <c r="H19" s="153" t="s">
        <v>690</v>
      </c>
      <c r="I19" s="50" t="s">
        <v>294</v>
      </c>
      <c r="J19" s="588"/>
      <c r="K19" s="1052"/>
      <c r="L19" s="1051"/>
      <c r="M19" s="745"/>
      <c r="N19" s="594"/>
      <c r="O19" s="745"/>
      <c r="P19" s="594"/>
      <c r="Q19" s="588"/>
      <c r="R19" s="588"/>
    </row>
    <row r="20" spans="1:18" ht="22.5" customHeight="1" x14ac:dyDescent="0.35">
      <c r="A20" s="1020" t="s">
        <v>1370</v>
      </c>
      <c r="B20" s="1020"/>
      <c r="C20" s="1020"/>
      <c r="D20" s="1020"/>
      <c r="E20" s="1020"/>
      <c r="F20" s="1020"/>
      <c r="G20" s="1020"/>
      <c r="H20" s="1020"/>
      <c r="I20" s="1020"/>
      <c r="J20" s="1020"/>
      <c r="K20" s="1020"/>
      <c r="L20" s="1020"/>
      <c r="M20" s="1020"/>
      <c r="N20" s="1020"/>
      <c r="O20" s="1020"/>
      <c r="P20" s="1020"/>
      <c r="Q20" s="1020"/>
      <c r="R20" s="1020"/>
    </row>
    <row r="21" spans="1:18" ht="72.5" x14ac:dyDescent="0.35">
      <c r="A21" s="196">
        <v>3</v>
      </c>
      <c r="B21" s="196">
        <v>1</v>
      </c>
      <c r="C21" s="196">
        <v>4</v>
      </c>
      <c r="D21" s="196">
        <v>2</v>
      </c>
      <c r="E21" s="196" t="s">
        <v>703</v>
      </c>
      <c r="F21" s="196" t="s">
        <v>704</v>
      </c>
      <c r="G21" s="196" t="s">
        <v>32</v>
      </c>
      <c r="H21" s="196" t="s">
        <v>690</v>
      </c>
      <c r="I21" s="198">
        <v>80</v>
      </c>
      <c r="J21" s="196" t="s">
        <v>705</v>
      </c>
      <c r="K21" s="198" t="s">
        <v>706</v>
      </c>
      <c r="L21" s="229"/>
      <c r="M21" s="303">
        <v>10750</v>
      </c>
      <c r="N21" s="445"/>
      <c r="O21" s="303">
        <v>10750</v>
      </c>
      <c r="P21" s="445"/>
      <c r="Q21" s="196" t="s">
        <v>694</v>
      </c>
      <c r="R21" s="196" t="s">
        <v>695</v>
      </c>
    </row>
    <row r="22" spans="1:18" ht="72.5" x14ac:dyDescent="0.35">
      <c r="A22" s="153">
        <v>3</v>
      </c>
      <c r="B22" s="153">
        <v>1</v>
      </c>
      <c r="C22" s="153">
        <v>4</v>
      </c>
      <c r="D22" s="153">
        <v>2</v>
      </c>
      <c r="E22" s="153" t="s">
        <v>703</v>
      </c>
      <c r="F22" s="153" t="s">
        <v>704</v>
      </c>
      <c r="G22" s="168" t="s">
        <v>736</v>
      </c>
      <c r="H22" s="153" t="s">
        <v>690</v>
      </c>
      <c r="I22" s="51">
        <v>60</v>
      </c>
      <c r="J22" s="153" t="s">
        <v>705</v>
      </c>
      <c r="K22" s="155" t="s">
        <v>706</v>
      </c>
      <c r="L22" s="152"/>
      <c r="M22" s="55">
        <v>10750</v>
      </c>
      <c r="N22" s="97"/>
      <c r="O22" s="55">
        <v>10750</v>
      </c>
      <c r="P22" s="97"/>
      <c r="Q22" s="153" t="s">
        <v>694</v>
      </c>
      <c r="R22" s="153" t="s">
        <v>695</v>
      </c>
    </row>
    <row r="23" spans="1:18" ht="24.75" customHeight="1" x14ac:dyDescent="0.35">
      <c r="A23" s="671" t="s">
        <v>1371</v>
      </c>
      <c r="B23" s="671"/>
      <c r="C23" s="671"/>
      <c r="D23" s="671"/>
      <c r="E23" s="671"/>
      <c r="F23" s="671"/>
      <c r="G23" s="671"/>
      <c r="H23" s="671"/>
      <c r="I23" s="671"/>
      <c r="J23" s="671"/>
      <c r="K23" s="671"/>
      <c r="L23" s="671"/>
      <c r="M23" s="671"/>
      <c r="N23" s="671"/>
      <c r="O23" s="671"/>
      <c r="P23" s="671"/>
      <c r="Q23" s="671"/>
      <c r="R23" s="671"/>
    </row>
    <row r="24" spans="1:18" ht="72.5" x14ac:dyDescent="0.35">
      <c r="A24" s="198">
        <v>4</v>
      </c>
      <c r="B24" s="196">
        <v>1</v>
      </c>
      <c r="C24" s="198">
        <v>4</v>
      </c>
      <c r="D24" s="196">
        <v>2</v>
      </c>
      <c r="E24" s="196" t="s">
        <v>707</v>
      </c>
      <c r="F24" s="196" t="s">
        <v>708</v>
      </c>
      <c r="G24" s="196" t="s">
        <v>32</v>
      </c>
      <c r="H24" s="196" t="s">
        <v>690</v>
      </c>
      <c r="I24" s="197" t="s">
        <v>691</v>
      </c>
      <c r="J24" s="196" t="s">
        <v>709</v>
      </c>
      <c r="K24" s="229" t="s">
        <v>706</v>
      </c>
      <c r="L24" s="229"/>
      <c r="M24" s="107">
        <v>10750</v>
      </c>
      <c r="N24" s="198"/>
      <c r="O24" s="107">
        <v>10750</v>
      </c>
      <c r="P24" s="107"/>
      <c r="Q24" s="196" t="s">
        <v>694</v>
      </c>
      <c r="R24" s="196" t="s">
        <v>695</v>
      </c>
    </row>
    <row r="25" spans="1:18" ht="42.75" customHeight="1" x14ac:dyDescent="0.35">
      <c r="A25" s="587">
        <v>4</v>
      </c>
      <c r="B25" s="588">
        <v>1</v>
      </c>
      <c r="C25" s="587">
        <v>4</v>
      </c>
      <c r="D25" s="588">
        <v>2</v>
      </c>
      <c r="E25" s="588" t="s">
        <v>707</v>
      </c>
      <c r="F25" s="588" t="s">
        <v>708</v>
      </c>
      <c r="G25" s="168" t="s">
        <v>1372</v>
      </c>
      <c r="H25" s="153" t="s">
        <v>690</v>
      </c>
      <c r="I25" s="72" t="s">
        <v>326</v>
      </c>
      <c r="J25" s="588" t="s">
        <v>709</v>
      </c>
      <c r="K25" s="1051" t="s">
        <v>706</v>
      </c>
      <c r="L25" s="1051"/>
      <c r="M25" s="745">
        <v>10750</v>
      </c>
      <c r="N25" s="587"/>
      <c r="O25" s="745">
        <v>10750</v>
      </c>
      <c r="P25" s="745"/>
      <c r="Q25" s="588" t="s">
        <v>694</v>
      </c>
      <c r="R25" s="588" t="s">
        <v>695</v>
      </c>
    </row>
    <row r="26" spans="1:18" ht="42" customHeight="1" x14ac:dyDescent="0.35">
      <c r="A26" s="587"/>
      <c r="B26" s="588"/>
      <c r="C26" s="587"/>
      <c r="D26" s="588"/>
      <c r="E26" s="588"/>
      <c r="F26" s="588"/>
      <c r="G26" s="168" t="s">
        <v>49</v>
      </c>
      <c r="H26" s="168" t="s">
        <v>50</v>
      </c>
      <c r="I26" s="72" t="s">
        <v>90</v>
      </c>
      <c r="J26" s="588"/>
      <c r="K26" s="1051"/>
      <c r="L26" s="1051"/>
      <c r="M26" s="745"/>
      <c r="N26" s="587"/>
      <c r="O26" s="745"/>
      <c r="P26" s="745"/>
      <c r="Q26" s="588"/>
      <c r="R26" s="588"/>
    </row>
    <row r="27" spans="1:18" ht="23.25" customHeight="1" x14ac:dyDescent="0.35">
      <c r="A27" s="1020" t="s">
        <v>1373</v>
      </c>
      <c r="B27" s="1020"/>
      <c r="C27" s="1020"/>
      <c r="D27" s="1020"/>
      <c r="E27" s="1020"/>
      <c r="F27" s="1020"/>
      <c r="G27" s="1020"/>
      <c r="H27" s="1020"/>
      <c r="I27" s="1020"/>
      <c r="J27" s="1020"/>
      <c r="K27" s="1020"/>
      <c r="L27" s="1020"/>
      <c r="M27" s="1020"/>
      <c r="N27" s="1020"/>
      <c r="O27" s="1020"/>
      <c r="P27" s="1020"/>
      <c r="Q27" s="1020"/>
      <c r="R27" s="1020"/>
    </row>
    <row r="28" spans="1:18" ht="101.5" x14ac:dyDescent="0.35">
      <c r="A28" s="198">
        <v>5</v>
      </c>
      <c r="B28" s="198">
        <v>1</v>
      </c>
      <c r="C28" s="198">
        <v>4</v>
      </c>
      <c r="D28" s="196">
        <v>2</v>
      </c>
      <c r="E28" s="196" t="s">
        <v>710</v>
      </c>
      <c r="F28" s="196" t="s">
        <v>711</v>
      </c>
      <c r="G28" s="196" t="s">
        <v>219</v>
      </c>
      <c r="H28" s="196" t="s">
        <v>690</v>
      </c>
      <c r="I28" s="197" t="s">
        <v>462</v>
      </c>
      <c r="J28" s="196" t="s">
        <v>712</v>
      </c>
      <c r="K28" s="229" t="s">
        <v>713</v>
      </c>
      <c r="L28" s="229"/>
      <c r="M28" s="107">
        <v>36000</v>
      </c>
      <c r="N28" s="198"/>
      <c r="O28" s="107">
        <v>36000</v>
      </c>
      <c r="P28" s="107"/>
      <c r="Q28" s="196" t="s">
        <v>694</v>
      </c>
      <c r="R28" s="196" t="s">
        <v>695</v>
      </c>
    </row>
    <row r="29" spans="1:18" ht="101.5" x14ac:dyDescent="0.35">
      <c r="A29" s="155">
        <v>5</v>
      </c>
      <c r="B29" s="155">
        <v>1</v>
      </c>
      <c r="C29" s="155">
        <v>4</v>
      </c>
      <c r="D29" s="153">
        <v>2</v>
      </c>
      <c r="E29" s="153" t="s">
        <v>710</v>
      </c>
      <c r="F29" s="153" t="s">
        <v>711</v>
      </c>
      <c r="G29" s="153" t="s">
        <v>219</v>
      </c>
      <c r="H29" s="153" t="s">
        <v>690</v>
      </c>
      <c r="I29" s="50" t="s">
        <v>462</v>
      </c>
      <c r="J29" s="153" t="s">
        <v>712</v>
      </c>
      <c r="K29" s="152" t="s">
        <v>713</v>
      </c>
      <c r="L29" s="152"/>
      <c r="M29" s="25">
        <v>38250.53</v>
      </c>
      <c r="N29" s="155"/>
      <c r="O29" s="25">
        <v>38250.53</v>
      </c>
      <c r="P29" s="26"/>
      <c r="Q29" s="153" t="s">
        <v>694</v>
      </c>
      <c r="R29" s="153" t="s">
        <v>695</v>
      </c>
    </row>
    <row r="30" spans="1:18" ht="24.75" customHeight="1" x14ac:dyDescent="0.35">
      <c r="A30" s="1020" t="s">
        <v>1374</v>
      </c>
      <c r="B30" s="1020"/>
      <c r="C30" s="1020"/>
      <c r="D30" s="1020"/>
      <c r="E30" s="1020"/>
      <c r="F30" s="1020"/>
      <c r="G30" s="1020"/>
      <c r="H30" s="1020"/>
      <c r="I30" s="1020"/>
      <c r="J30" s="1020"/>
      <c r="K30" s="1020"/>
      <c r="L30" s="1020"/>
      <c r="M30" s="1020"/>
      <c r="N30" s="1020"/>
      <c r="O30" s="1020"/>
      <c r="P30" s="1020"/>
      <c r="Q30" s="1020"/>
      <c r="R30" s="1020"/>
    </row>
    <row r="31" spans="1:18" ht="188.5" x14ac:dyDescent="0.35">
      <c r="A31" s="196">
        <v>6</v>
      </c>
      <c r="B31" s="196">
        <v>1</v>
      </c>
      <c r="C31" s="196">
        <v>4</v>
      </c>
      <c r="D31" s="196">
        <v>2</v>
      </c>
      <c r="E31" s="196" t="s">
        <v>714</v>
      </c>
      <c r="F31" s="196" t="s">
        <v>715</v>
      </c>
      <c r="G31" s="196" t="s">
        <v>42</v>
      </c>
      <c r="H31" s="196" t="s">
        <v>690</v>
      </c>
      <c r="I31" s="198">
        <v>20</v>
      </c>
      <c r="J31" s="196" t="s">
        <v>716</v>
      </c>
      <c r="K31" s="198" t="s">
        <v>706</v>
      </c>
      <c r="L31" s="229"/>
      <c r="M31" s="303">
        <v>100000</v>
      </c>
      <c r="N31" s="445"/>
      <c r="O31" s="303">
        <v>100000</v>
      </c>
      <c r="P31" s="445"/>
      <c r="Q31" s="196" t="s">
        <v>694</v>
      </c>
      <c r="R31" s="196" t="s">
        <v>695</v>
      </c>
    </row>
    <row r="32" spans="1:18" ht="188.5" x14ac:dyDescent="0.35">
      <c r="A32" s="153">
        <v>6</v>
      </c>
      <c r="B32" s="153">
        <v>1</v>
      </c>
      <c r="C32" s="153">
        <v>4</v>
      </c>
      <c r="D32" s="153">
        <v>2</v>
      </c>
      <c r="E32" s="153" t="s">
        <v>714</v>
      </c>
      <c r="F32" s="153" t="s">
        <v>715</v>
      </c>
      <c r="G32" s="153" t="s">
        <v>42</v>
      </c>
      <c r="H32" s="153" t="s">
        <v>690</v>
      </c>
      <c r="I32" s="155">
        <v>20</v>
      </c>
      <c r="J32" s="153" t="s">
        <v>716</v>
      </c>
      <c r="K32" s="155" t="s">
        <v>706</v>
      </c>
      <c r="L32" s="152"/>
      <c r="M32" s="151">
        <v>87012.17</v>
      </c>
      <c r="N32" s="97"/>
      <c r="O32" s="151">
        <v>87012.17</v>
      </c>
      <c r="P32" s="97"/>
      <c r="Q32" s="153" t="s">
        <v>694</v>
      </c>
      <c r="R32" s="153" t="s">
        <v>695</v>
      </c>
    </row>
    <row r="33" spans="1:18" ht="27" customHeight="1" x14ac:dyDescent="0.35">
      <c r="A33" s="671" t="s">
        <v>1375</v>
      </c>
      <c r="B33" s="671"/>
      <c r="C33" s="671"/>
      <c r="D33" s="671"/>
      <c r="E33" s="671"/>
      <c r="F33" s="671"/>
      <c r="G33" s="671"/>
      <c r="H33" s="671"/>
      <c r="I33" s="671"/>
      <c r="J33" s="671"/>
      <c r="K33" s="671"/>
      <c r="L33" s="671"/>
      <c r="M33" s="671"/>
      <c r="N33" s="671"/>
      <c r="O33" s="671"/>
      <c r="P33" s="671"/>
      <c r="Q33" s="671"/>
      <c r="R33" s="671"/>
    </row>
    <row r="34" spans="1:18" ht="116" x14ac:dyDescent="0.35">
      <c r="A34" s="196">
        <v>7</v>
      </c>
      <c r="B34" s="196">
        <v>1</v>
      </c>
      <c r="C34" s="196">
        <v>4</v>
      </c>
      <c r="D34" s="196">
        <v>5</v>
      </c>
      <c r="E34" s="196" t="s">
        <v>717</v>
      </c>
      <c r="F34" s="196" t="s">
        <v>718</v>
      </c>
      <c r="G34" s="196" t="s">
        <v>32</v>
      </c>
      <c r="H34" s="196" t="s">
        <v>690</v>
      </c>
      <c r="I34" s="198">
        <v>50</v>
      </c>
      <c r="J34" s="196" t="s">
        <v>1050</v>
      </c>
      <c r="K34" s="198" t="s">
        <v>706</v>
      </c>
      <c r="L34" s="229"/>
      <c r="M34" s="303">
        <v>7800</v>
      </c>
      <c r="N34" s="445"/>
      <c r="O34" s="303">
        <v>7800</v>
      </c>
      <c r="P34" s="445"/>
      <c r="Q34" s="196" t="s">
        <v>694</v>
      </c>
      <c r="R34" s="196" t="s">
        <v>695</v>
      </c>
    </row>
    <row r="35" spans="1:18" ht="116" x14ac:dyDescent="0.35">
      <c r="A35" s="153">
        <v>7</v>
      </c>
      <c r="B35" s="153">
        <v>1</v>
      </c>
      <c r="C35" s="153">
        <v>4</v>
      </c>
      <c r="D35" s="153">
        <v>5</v>
      </c>
      <c r="E35" s="153" t="s">
        <v>717</v>
      </c>
      <c r="F35" s="153" t="s">
        <v>718</v>
      </c>
      <c r="G35" s="153" t="s">
        <v>32</v>
      </c>
      <c r="H35" s="153" t="s">
        <v>690</v>
      </c>
      <c r="I35" s="155">
        <v>50</v>
      </c>
      <c r="J35" s="153" t="s">
        <v>1050</v>
      </c>
      <c r="K35" s="51" t="s">
        <v>702</v>
      </c>
      <c r="L35" s="152"/>
      <c r="M35" s="151"/>
      <c r="N35" s="25">
        <v>7800</v>
      </c>
      <c r="O35" s="151"/>
      <c r="P35" s="25">
        <v>7800</v>
      </c>
      <c r="Q35" s="153" t="s">
        <v>694</v>
      </c>
      <c r="R35" s="153" t="s">
        <v>695</v>
      </c>
    </row>
    <row r="36" spans="1:18" ht="30" customHeight="1" x14ac:dyDescent="0.35">
      <c r="A36" s="671" t="s">
        <v>1376</v>
      </c>
      <c r="B36" s="671"/>
      <c r="C36" s="671"/>
      <c r="D36" s="671"/>
      <c r="E36" s="671"/>
      <c r="F36" s="671"/>
      <c r="G36" s="671"/>
      <c r="H36" s="671"/>
      <c r="I36" s="671"/>
      <c r="J36" s="671"/>
      <c r="K36" s="671"/>
      <c r="L36" s="671"/>
      <c r="M36" s="671"/>
      <c r="N36" s="671"/>
      <c r="O36" s="671"/>
      <c r="P36" s="671"/>
      <c r="Q36" s="671"/>
      <c r="R36" s="671"/>
    </row>
    <row r="37" spans="1:18" ht="159.5" x14ac:dyDescent="0.35">
      <c r="A37" s="196">
        <v>8</v>
      </c>
      <c r="B37" s="196">
        <v>1</v>
      </c>
      <c r="C37" s="196">
        <v>4</v>
      </c>
      <c r="D37" s="196">
        <v>2</v>
      </c>
      <c r="E37" s="196" t="s">
        <v>719</v>
      </c>
      <c r="F37" s="196" t="s">
        <v>720</v>
      </c>
      <c r="G37" s="196" t="s">
        <v>49</v>
      </c>
      <c r="H37" s="196" t="s">
        <v>50</v>
      </c>
      <c r="I37" s="198">
        <v>2000</v>
      </c>
      <c r="J37" s="196" t="s">
        <v>721</v>
      </c>
      <c r="K37" s="198" t="s">
        <v>706</v>
      </c>
      <c r="L37" s="229"/>
      <c r="M37" s="303">
        <v>8400</v>
      </c>
      <c r="N37" s="445"/>
      <c r="O37" s="303">
        <v>8400</v>
      </c>
      <c r="P37" s="445"/>
      <c r="Q37" s="196" t="s">
        <v>694</v>
      </c>
      <c r="R37" s="196" t="s">
        <v>695</v>
      </c>
    </row>
    <row r="38" spans="1:18" ht="159.5" x14ac:dyDescent="0.35">
      <c r="A38" s="153">
        <v>8</v>
      </c>
      <c r="B38" s="153">
        <v>1</v>
      </c>
      <c r="C38" s="153">
        <v>4</v>
      </c>
      <c r="D38" s="153">
        <v>2</v>
      </c>
      <c r="E38" s="153" t="s">
        <v>719</v>
      </c>
      <c r="F38" s="153" t="s">
        <v>720</v>
      </c>
      <c r="G38" s="153" t="s">
        <v>49</v>
      </c>
      <c r="H38" s="153" t="s">
        <v>50</v>
      </c>
      <c r="I38" s="155">
        <v>2000</v>
      </c>
      <c r="J38" s="153" t="s">
        <v>721</v>
      </c>
      <c r="K38" s="155" t="s">
        <v>706</v>
      </c>
      <c r="L38" s="152"/>
      <c r="M38" s="151">
        <v>8065.12</v>
      </c>
      <c r="N38" s="97"/>
      <c r="O38" s="151">
        <v>8065.12</v>
      </c>
      <c r="P38" s="97"/>
      <c r="Q38" s="153" t="s">
        <v>694</v>
      </c>
      <c r="R38" s="153" t="s">
        <v>695</v>
      </c>
    </row>
    <row r="39" spans="1:18" ht="30" customHeight="1" x14ac:dyDescent="0.35">
      <c r="A39" s="671" t="s">
        <v>1377</v>
      </c>
      <c r="B39" s="671"/>
      <c r="C39" s="671"/>
      <c r="D39" s="671"/>
      <c r="E39" s="671"/>
      <c r="F39" s="671"/>
      <c r="G39" s="671"/>
      <c r="H39" s="671"/>
      <c r="I39" s="671"/>
      <c r="J39" s="671"/>
      <c r="K39" s="671"/>
      <c r="L39" s="671"/>
      <c r="M39" s="671"/>
      <c r="N39" s="671"/>
      <c r="O39" s="671"/>
      <c r="P39" s="671"/>
      <c r="Q39" s="671"/>
      <c r="R39" s="671"/>
    </row>
    <row r="40" spans="1:18" ht="252.75" customHeight="1" x14ac:dyDescent="0.35">
      <c r="A40" s="196">
        <v>9</v>
      </c>
      <c r="B40" s="196">
        <v>1</v>
      </c>
      <c r="C40" s="196">
        <v>4</v>
      </c>
      <c r="D40" s="196">
        <v>2</v>
      </c>
      <c r="E40" s="196" t="s">
        <v>1051</v>
      </c>
      <c r="F40" s="196" t="s">
        <v>1378</v>
      </c>
      <c r="G40" s="196" t="s">
        <v>722</v>
      </c>
      <c r="H40" s="196" t="s">
        <v>723</v>
      </c>
      <c r="I40" s="198">
        <v>9</v>
      </c>
      <c r="J40" s="196" t="s">
        <v>721</v>
      </c>
      <c r="K40" s="198" t="s">
        <v>693</v>
      </c>
      <c r="L40" s="229"/>
      <c r="M40" s="303">
        <v>55000</v>
      </c>
      <c r="N40" s="445"/>
      <c r="O40" s="303">
        <v>55000</v>
      </c>
      <c r="P40" s="445"/>
      <c r="Q40" s="196" t="s">
        <v>694</v>
      </c>
      <c r="R40" s="196" t="s">
        <v>695</v>
      </c>
    </row>
    <row r="41" spans="1:18" ht="130.5" x14ac:dyDescent="0.35">
      <c r="A41" s="196">
        <v>10</v>
      </c>
      <c r="B41" s="196">
        <v>1</v>
      </c>
      <c r="C41" s="196">
        <v>4</v>
      </c>
      <c r="D41" s="196">
        <v>2</v>
      </c>
      <c r="E41" s="196" t="s">
        <v>724</v>
      </c>
      <c r="F41" s="196" t="s">
        <v>725</v>
      </c>
      <c r="G41" s="196" t="s">
        <v>49</v>
      </c>
      <c r="H41" s="196" t="s">
        <v>50</v>
      </c>
      <c r="I41" s="196">
        <v>2000</v>
      </c>
      <c r="J41" s="196" t="s">
        <v>1052</v>
      </c>
      <c r="K41" s="196" t="s">
        <v>167</v>
      </c>
      <c r="L41" s="196"/>
      <c r="M41" s="303">
        <v>12300</v>
      </c>
      <c r="N41" s="303"/>
      <c r="O41" s="303">
        <v>12300</v>
      </c>
      <c r="P41" s="196"/>
      <c r="Q41" s="196" t="s">
        <v>694</v>
      </c>
      <c r="R41" s="196" t="s">
        <v>695</v>
      </c>
    </row>
    <row r="42" spans="1:18" ht="130.5" x14ac:dyDescent="0.35">
      <c r="A42" s="153">
        <v>10</v>
      </c>
      <c r="B42" s="153">
        <v>1</v>
      </c>
      <c r="C42" s="153">
        <v>4</v>
      </c>
      <c r="D42" s="153">
        <v>2</v>
      </c>
      <c r="E42" s="153" t="s">
        <v>724</v>
      </c>
      <c r="F42" s="153" t="s">
        <v>725</v>
      </c>
      <c r="G42" s="153" t="s">
        <v>49</v>
      </c>
      <c r="H42" s="153" t="s">
        <v>50</v>
      </c>
      <c r="I42" s="153">
        <v>2000</v>
      </c>
      <c r="J42" s="153" t="s">
        <v>1052</v>
      </c>
      <c r="K42" s="153" t="s">
        <v>167</v>
      </c>
      <c r="L42" s="153"/>
      <c r="M42" s="151">
        <v>11748.9</v>
      </c>
      <c r="N42" s="55"/>
      <c r="O42" s="151">
        <v>11748.9</v>
      </c>
      <c r="P42" s="153"/>
      <c r="Q42" s="153" t="s">
        <v>694</v>
      </c>
      <c r="R42" s="153" t="s">
        <v>695</v>
      </c>
    </row>
    <row r="43" spans="1:18" ht="21.75" customHeight="1" x14ac:dyDescent="0.35">
      <c r="A43" s="671" t="s">
        <v>1377</v>
      </c>
      <c r="B43" s="671"/>
      <c r="C43" s="671"/>
      <c r="D43" s="671"/>
      <c r="E43" s="671"/>
      <c r="F43" s="671"/>
      <c r="G43" s="671"/>
      <c r="H43" s="671"/>
      <c r="I43" s="671"/>
      <c r="J43" s="671"/>
      <c r="K43" s="671"/>
      <c r="L43" s="671"/>
      <c r="M43" s="671"/>
      <c r="N43" s="671"/>
      <c r="O43" s="671"/>
      <c r="P43" s="671"/>
      <c r="Q43" s="671"/>
      <c r="R43" s="671"/>
    </row>
    <row r="44" spans="1:18" ht="75.75" customHeight="1" x14ac:dyDescent="0.35">
      <c r="A44" s="585">
        <v>11</v>
      </c>
      <c r="B44" s="585">
        <v>1</v>
      </c>
      <c r="C44" s="585">
        <v>4</v>
      </c>
      <c r="D44" s="585">
        <v>2</v>
      </c>
      <c r="E44" s="585" t="s">
        <v>726</v>
      </c>
      <c r="F44" s="585" t="s">
        <v>351</v>
      </c>
      <c r="G44" s="585" t="s">
        <v>727</v>
      </c>
      <c r="H44" s="196" t="s">
        <v>53</v>
      </c>
      <c r="I44" s="196">
        <v>4</v>
      </c>
      <c r="J44" s="585" t="s">
        <v>301</v>
      </c>
      <c r="K44" s="585" t="s">
        <v>693</v>
      </c>
      <c r="L44" s="585"/>
      <c r="M44" s="615">
        <v>33500</v>
      </c>
      <c r="N44" s="615"/>
      <c r="O44" s="615">
        <v>33500</v>
      </c>
      <c r="P44" s="585"/>
      <c r="Q44" s="585" t="s">
        <v>694</v>
      </c>
      <c r="R44" s="585" t="s">
        <v>695</v>
      </c>
    </row>
    <row r="45" spans="1:18" ht="90" customHeight="1" x14ac:dyDescent="0.35">
      <c r="A45" s="585"/>
      <c r="B45" s="585"/>
      <c r="C45" s="585"/>
      <c r="D45" s="585"/>
      <c r="E45" s="585"/>
      <c r="F45" s="585"/>
      <c r="G45" s="585"/>
      <c r="H45" s="196" t="s">
        <v>39</v>
      </c>
      <c r="I45" s="196">
        <v>80</v>
      </c>
      <c r="J45" s="585"/>
      <c r="K45" s="585"/>
      <c r="L45" s="585"/>
      <c r="M45" s="615"/>
      <c r="N45" s="615"/>
      <c r="O45" s="615"/>
      <c r="P45" s="585"/>
      <c r="Q45" s="585"/>
      <c r="R45" s="585"/>
    </row>
    <row r="46" spans="1:18" ht="80.25" customHeight="1" x14ac:dyDescent="0.35">
      <c r="A46" s="585"/>
      <c r="B46" s="585"/>
      <c r="C46" s="585"/>
      <c r="D46" s="585"/>
      <c r="E46" s="585"/>
      <c r="F46" s="585"/>
      <c r="G46" s="196" t="s">
        <v>56</v>
      </c>
      <c r="H46" s="196" t="s">
        <v>50</v>
      </c>
      <c r="I46" s="196">
        <v>500</v>
      </c>
      <c r="J46" s="585"/>
      <c r="K46" s="585"/>
      <c r="L46" s="585"/>
      <c r="M46" s="615"/>
      <c r="N46" s="615"/>
      <c r="O46" s="615"/>
      <c r="P46" s="585"/>
      <c r="Q46" s="585"/>
      <c r="R46" s="585"/>
    </row>
    <row r="47" spans="1:18" ht="81" customHeight="1" x14ac:dyDescent="0.35">
      <c r="A47" s="588">
        <v>11</v>
      </c>
      <c r="B47" s="588">
        <v>1</v>
      </c>
      <c r="C47" s="588">
        <v>4</v>
      </c>
      <c r="D47" s="588">
        <v>2</v>
      </c>
      <c r="E47" s="588" t="s">
        <v>726</v>
      </c>
      <c r="F47" s="588" t="s">
        <v>351</v>
      </c>
      <c r="G47" s="588" t="s">
        <v>727</v>
      </c>
      <c r="H47" s="153" t="s">
        <v>53</v>
      </c>
      <c r="I47" s="168">
        <v>2</v>
      </c>
      <c r="J47" s="588" t="s">
        <v>301</v>
      </c>
      <c r="K47" s="588" t="s">
        <v>693</v>
      </c>
      <c r="L47" s="595"/>
      <c r="M47" s="634">
        <v>25000</v>
      </c>
      <c r="N47" s="633"/>
      <c r="O47" s="634">
        <v>25000</v>
      </c>
      <c r="P47" s="588"/>
      <c r="Q47" s="588" t="s">
        <v>694</v>
      </c>
      <c r="R47" s="588" t="s">
        <v>695</v>
      </c>
    </row>
    <row r="48" spans="1:18" ht="66.75" customHeight="1" x14ac:dyDescent="0.35">
      <c r="A48" s="588"/>
      <c r="B48" s="588"/>
      <c r="C48" s="588"/>
      <c r="D48" s="588"/>
      <c r="E48" s="588"/>
      <c r="F48" s="588"/>
      <c r="G48" s="588"/>
      <c r="H48" s="153" t="s">
        <v>39</v>
      </c>
      <c r="I48" s="168">
        <v>40</v>
      </c>
      <c r="J48" s="588"/>
      <c r="K48" s="588"/>
      <c r="L48" s="596"/>
      <c r="M48" s="634"/>
      <c r="N48" s="633"/>
      <c r="O48" s="634"/>
      <c r="P48" s="588"/>
      <c r="Q48" s="588"/>
      <c r="R48" s="588"/>
    </row>
    <row r="49" spans="1:18" ht="48" customHeight="1" x14ac:dyDescent="0.35">
      <c r="A49" s="588"/>
      <c r="B49" s="588"/>
      <c r="C49" s="588"/>
      <c r="D49" s="588"/>
      <c r="E49" s="588"/>
      <c r="F49" s="588"/>
      <c r="G49" s="153" t="s">
        <v>56</v>
      </c>
      <c r="H49" s="153" t="s">
        <v>50</v>
      </c>
      <c r="I49" s="168">
        <v>50</v>
      </c>
      <c r="J49" s="588"/>
      <c r="K49" s="588"/>
      <c r="L49" s="597"/>
      <c r="M49" s="634"/>
      <c r="N49" s="633"/>
      <c r="O49" s="634"/>
      <c r="P49" s="588"/>
      <c r="Q49" s="588"/>
      <c r="R49" s="588"/>
    </row>
    <row r="50" spans="1:18" ht="25.5" customHeight="1" x14ac:dyDescent="0.35">
      <c r="A50" s="671" t="s">
        <v>1379</v>
      </c>
      <c r="B50" s="671"/>
      <c r="C50" s="671"/>
      <c r="D50" s="671"/>
      <c r="E50" s="671"/>
      <c r="F50" s="671"/>
      <c r="G50" s="671"/>
      <c r="H50" s="671"/>
      <c r="I50" s="671"/>
      <c r="J50" s="671"/>
      <c r="K50" s="671"/>
      <c r="L50" s="671"/>
      <c r="M50" s="671"/>
      <c r="N50" s="671"/>
      <c r="O50" s="671"/>
      <c r="P50" s="671"/>
      <c r="Q50" s="671"/>
      <c r="R50" s="671"/>
    </row>
    <row r="51" spans="1:18" ht="130.5" x14ac:dyDescent="0.35">
      <c r="A51" s="196">
        <v>12</v>
      </c>
      <c r="B51" s="196">
        <v>1</v>
      </c>
      <c r="C51" s="196">
        <v>4</v>
      </c>
      <c r="D51" s="196">
        <v>2</v>
      </c>
      <c r="E51" s="196" t="s">
        <v>728</v>
      </c>
      <c r="F51" s="196" t="s">
        <v>729</v>
      </c>
      <c r="G51" s="196" t="s">
        <v>44</v>
      </c>
      <c r="H51" s="196" t="s">
        <v>39</v>
      </c>
      <c r="I51" s="196">
        <v>60</v>
      </c>
      <c r="J51" s="196" t="s">
        <v>730</v>
      </c>
      <c r="K51" s="196" t="s">
        <v>706</v>
      </c>
      <c r="L51" s="196"/>
      <c r="M51" s="303">
        <v>15500</v>
      </c>
      <c r="N51" s="303"/>
      <c r="O51" s="303">
        <v>15500</v>
      </c>
      <c r="P51" s="196"/>
      <c r="Q51" s="196" t="s">
        <v>694</v>
      </c>
      <c r="R51" s="196" t="s">
        <v>695</v>
      </c>
    </row>
    <row r="52" spans="1:18" ht="130.5" x14ac:dyDescent="0.35">
      <c r="A52" s="153">
        <v>12</v>
      </c>
      <c r="B52" s="153">
        <v>1</v>
      </c>
      <c r="C52" s="153">
        <v>4</v>
      </c>
      <c r="D52" s="153">
        <v>2</v>
      </c>
      <c r="E52" s="153" t="s">
        <v>728</v>
      </c>
      <c r="F52" s="153" t="s">
        <v>729</v>
      </c>
      <c r="G52" s="153" t="s">
        <v>44</v>
      </c>
      <c r="H52" s="153" t="s">
        <v>39</v>
      </c>
      <c r="I52" s="168">
        <v>80</v>
      </c>
      <c r="J52" s="153" t="s">
        <v>730</v>
      </c>
      <c r="K52" s="153" t="s">
        <v>706</v>
      </c>
      <c r="L52" s="168" t="s">
        <v>702</v>
      </c>
      <c r="M52" s="151">
        <v>3636.86</v>
      </c>
      <c r="N52" s="151">
        <v>12000</v>
      </c>
      <c r="O52" s="151">
        <v>3636.86</v>
      </c>
      <c r="P52" s="151">
        <v>12000</v>
      </c>
      <c r="Q52" s="153" t="s">
        <v>694</v>
      </c>
      <c r="R52" s="153" t="s">
        <v>695</v>
      </c>
    </row>
    <row r="53" spans="1:18" ht="22.5" customHeight="1" x14ac:dyDescent="0.35">
      <c r="A53" s="671" t="s">
        <v>1380</v>
      </c>
      <c r="B53" s="671"/>
      <c r="C53" s="671"/>
      <c r="D53" s="671"/>
      <c r="E53" s="671"/>
      <c r="F53" s="671"/>
      <c r="G53" s="671"/>
      <c r="H53" s="671"/>
      <c r="I53" s="671"/>
      <c r="J53" s="671"/>
      <c r="K53" s="671"/>
      <c r="L53" s="671"/>
      <c r="M53" s="671"/>
      <c r="N53" s="671"/>
      <c r="O53" s="671"/>
      <c r="P53" s="671"/>
      <c r="Q53" s="671"/>
      <c r="R53" s="671"/>
    </row>
    <row r="54" spans="1:18" x14ac:dyDescent="0.35">
      <c r="A54" s="310"/>
      <c r="B54" s="310"/>
      <c r="C54" s="310"/>
      <c r="D54" s="310"/>
      <c r="E54" s="310"/>
      <c r="F54" s="310"/>
      <c r="G54" s="310"/>
      <c r="H54" s="310"/>
      <c r="I54" s="310"/>
      <c r="J54" s="310"/>
      <c r="K54" s="310"/>
      <c r="L54" s="310"/>
      <c r="M54" s="303"/>
      <c r="N54" s="303"/>
      <c r="O54" s="303"/>
      <c r="P54" s="196"/>
      <c r="Q54" s="310"/>
      <c r="R54" s="310"/>
    </row>
    <row r="55" spans="1:18" ht="15.5" x14ac:dyDescent="0.35">
      <c r="M55" s="761"/>
      <c r="N55" s="744" t="s">
        <v>202</v>
      </c>
      <c r="O55" s="744"/>
      <c r="P55" s="744"/>
    </row>
    <row r="56" spans="1:18" x14ac:dyDescent="0.35">
      <c r="M56" s="761"/>
      <c r="N56" s="141" t="s">
        <v>33</v>
      </c>
      <c r="O56" s="761" t="s">
        <v>34</v>
      </c>
      <c r="P56" s="761"/>
    </row>
    <row r="57" spans="1:18" x14ac:dyDescent="0.35">
      <c r="M57" s="761"/>
      <c r="N57" s="141"/>
      <c r="O57" s="141">
        <v>2020</v>
      </c>
      <c r="P57" s="141">
        <v>2021</v>
      </c>
    </row>
    <row r="58" spans="1:18" x14ac:dyDescent="0.35">
      <c r="M58" s="141" t="s">
        <v>1381</v>
      </c>
      <c r="N58" s="108">
        <v>12</v>
      </c>
      <c r="O58" s="109">
        <v>380000</v>
      </c>
      <c r="P58" s="109">
        <v>67000</v>
      </c>
      <c r="Q58" s="93"/>
    </row>
    <row r="59" spans="1:18" x14ac:dyDescent="0.35">
      <c r="M59" s="141" t="s">
        <v>317</v>
      </c>
      <c r="N59" s="108">
        <v>12</v>
      </c>
      <c r="O59" s="107">
        <v>298213.58</v>
      </c>
      <c r="P59" s="107">
        <v>128800</v>
      </c>
    </row>
    <row r="62" spans="1:18" x14ac:dyDescent="0.35">
      <c r="N62" s="93"/>
      <c r="O62" s="93"/>
    </row>
    <row r="63" spans="1:18" x14ac:dyDescent="0.35">
      <c r="N63" s="93"/>
    </row>
    <row r="64" spans="1:18" x14ac:dyDescent="0.35">
      <c r="N64" s="93"/>
    </row>
  </sheetData>
  <mergeCells count="138">
    <mergeCell ref="M55:M57"/>
    <mergeCell ref="N55:P55"/>
    <mergeCell ref="O56:P56"/>
    <mergeCell ref="L47:L49"/>
    <mergeCell ref="M47:M49"/>
    <mergeCell ref="N47:N49"/>
    <mergeCell ref="O47:O49"/>
    <mergeCell ref="P47:P49"/>
    <mergeCell ref="Q47:Q49"/>
    <mergeCell ref="R47:R49"/>
    <mergeCell ref="A50:R50"/>
    <mergeCell ref="A53:R53"/>
    <mergeCell ref="A47:A49"/>
    <mergeCell ref="B47:B49"/>
    <mergeCell ref="C47:C49"/>
    <mergeCell ref="D47:D49"/>
    <mergeCell ref="E47:E49"/>
    <mergeCell ref="F47:F49"/>
    <mergeCell ref="G47:G48"/>
    <mergeCell ref="J47:J49"/>
    <mergeCell ref="K47:K49"/>
    <mergeCell ref="A27:R27"/>
    <mergeCell ref="A33:R33"/>
    <mergeCell ref="A39:R39"/>
    <mergeCell ref="A43:R43"/>
    <mergeCell ref="A44:A46"/>
    <mergeCell ref="B44:B46"/>
    <mergeCell ref="C44:C46"/>
    <mergeCell ref="D44:D46"/>
    <mergeCell ref="E44:E46"/>
    <mergeCell ref="F44:F46"/>
    <mergeCell ref="G44:G45"/>
    <mergeCell ref="J44:J46"/>
    <mergeCell ref="K44:K46"/>
    <mergeCell ref="L44:L46"/>
    <mergeCell ref="M44:M46"/>
    <mergeCell ref="N44:N46"/>
    <mergeCell ref="O44:O46"/>
    <mergeCell ref="P44:P46"/>
    <mergeCell ref="Q44:Q46"/>
    <mergeCell ref="R44:R46"/>
    <mergeCell ref="A36:R36"/>
    <mergeCell ref="A30:R30"/>
    <mergeCell ref="K25:K26"/>
    <mergeCell ref="L25:L26"/>
    <mergeCell ref="M25:M26"/>
    <mergeCell ref="N25:N26"/>
    <mergeCell ref="O25:O26"/>
    <mergeCell ref="P25:P26"/>
    <mergeCell ref="Q25:Q26"/>
    <mergeCell ref="R25:R26"/>
    <mergeCell ref="A18:A19"/>
    <mergeCell ref="B18:B19"/>
    <mergeCell ref="C18:C19"/>
    <mergeCell ref="D18:D19"/>
    <mergeCell ref="E18:E19"/>
    <mergeCell ref="F18:F19"/>
    <mergeCell ref="J18:J19"/>
    <mergeCell ref="K18:K19"/>
    <mergeCell ref="L18:L19"/>
    <mergeCell ref="M18:M19"/>
    <mergeCell ref="N18:N19"/>
    <mergeCell ref="O18:O19"/>
    <mergeCell ref="P18:P19"/>
    <mergeCell ref="Q18:Q19"/>
    <mergeCell ref="R18:R19"/>
    <mergeCell ref="A20:R20"/>
    <mergeCell ref="Q11:Q14"/>
    <mergeCell ref="R11:R14"/>
    <mergeCell ref="B7:B10"/>
    <mergeCell ref="C7:C10"/>
    <mergeCell ref="D7:D10"/>
    <mergeCell ref="A15:R15"/>
    <mergeCell ref="A16:A17"/>
    <mergeCell ref="B16:B17"/>
    <mergeCell ref="C16:C17"/>
    <mergeCell ref="D16:D17"/>
    <mergeCell ref="E16:E17"/>
    <mergeCell ref="F16:F17"/>
    <mergeCell ref="J16:J17"/>
    <mergeCell ref="K16:K17"/>
    <mergeCell ref="L16:L17"/>
    <mergeCell ref="M16:M17"/>
    <mergeCell ref="N16:N17"/>
    <mergeCell ref="O16:O17"/>
    <mergeCell ref="P16:P17"/>
    <mergeCell ref="Q16:Q17"/>
    <mergeCell ref="R16:R17"/>
    <mergeCell ref="D11:D14"/>
    <mergeCell ref="E11:E14"/>
    <mergeCell ref="F11:F14"/>
    <mergeCell ref="H11:H14"/>
    <mergeCell ref="J11:J14"/>
    <mergeCell ref="K11:K14"/>
    <mergeCell ref="L11:L14"/>
    <mergeCell ref="M11:M14"/>
    <mergeCell ref="N11:N14"/>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O11:O14"/>
    <mergeCell ref="P11:P14"/>
    <mergeCell ref="A23:R23"/>
    <mergeCell ref="A25:A26"/>
    <mergeCell ref="B25:B26"/>
    <mergeCell ref="C25:C26"/>
    <mergeCell ref="D25:D26"/>
    <mergeCell ref="E25:E26"/>
    <mergeCell ref="F25:F26"/>
    <mergeCell ref="J25:J26"/>
    <mergeCell ref="E7:E10"/>
    <mergeCell ref="F7:F10"/>
    <mergeCell ref="H7:H10"/>
    <mergeCell ref="J7:J10"/>
    <mergeCell ref="K7:K10"/>
    <mergeCell ref="L7:L10"/>
    <mergeCell ref="A7:A10"/>
    <mergeCell ref="M7:M10"/>
    <mergeCell ref="N7:N10"/>
    <mergeCell ref="O7:O10"/>
    <mergeCell ref="P7:P10"/>
    <mergeCell ref="Q7:Q10"/>
    <mergeCell ref="R7:R10"/>
    <mergeCell ref="A11:A14"/>
    <mergeCell ref="B11:B14"/>
    <mergeCell ref="C11:C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O72"/>
  <sheetViews>
    <sheetView topLeftCell="A58" zoomScale="60" zoomScaleNormal="60" workbookViewId="0">
      <selection activeCell="A40" sqref="A40:R40"/>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88.453125" style="192" customWidth="1"/>
    <col min="7" max="7" width="35.7265625" style="192" customWidth="1"/>
    <col min="8" max="8" width="18" style="192" customWidth="1"/>
    <col min="9" max="9" width="19.81640625" style="192" customWidth="1"/>
    <col min="10" max="10" width="39.7265625" style="192" customWidth="1"/>
    <col min="11" max="11" width="12.1796875" style="192" customWidth="1"/>
    <col min="12" max="12" width="12.7265625" style="192" customWidth="1"/>
    <col min="13" max="13" width="17.81640625" style="192" customWidth="1"/>
    <col min="14" max="14" width="17.26953125" style="192" customWidth="1"/>
    <col min="15" max="15" width="18.26953125" style="192" customWidth="1"/>
    <col min="16"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249" x14ac:dyDescent="0.35">
      <c r="A2" s="54" t="s">
        <v>1382</v>
      </c>
      <c r="F2" s="6"/>
    </row>
    <row r="3" spans="1:249" x14ac:dyDescent="0.35">
      <c r="M3" s="2"/>
      <c r="N3" s="2"/>
      <c r="O3" s="2"/>
      <c r="P3" s="2"/>
    </row>
    <row r="4" spans="1:249" s="3" customFormat="1" ht="47.2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249"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249" s="3" customFormat="1" ht="15.75" customHeigh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249" s="6" customFormat="1" ht="117.75" customHeight="1" x14ac:dyDescent="0.35">
      <c r="A7" s="600">
        <v>1</v>
      </c>
      <c r="B7" s="600">
        <v>1</v>
      </c>
      <c r="C7" s="600">
        <v>4</v>
      </c>
      <c r="D7" s="580">
        <v>2</v>
      </c>
      <c r="E7" s="1060" t="s">
        <v>731</v>
      </c>
      <c r="F7" s="580" t="s">
        <v>1533</v>
      </c>
      <c r="G7" s="1088" t="s">
        <v>219</v>
      </c>
      <c r="H7" s="446" t="s">
        <v>41</v>
      </c>
      <c r="I7" s="446">
        <v>3</v>
      </c>
      <c r="J7" s="580" t="s">
        <v>732</v>
      </c>
      <c r="K7" s="887" t="s">
        <v>35</v>
      </c>
      <c r="L7" s="1088"/>
      <c r="M7" s="677">
        <v>65000</v>
      </c>
      <c r="N7" s="1088"/>
      <c r="O7" s="677">
        <v>65000</v>
      </c>
      <c r="P7" s="1088"/>
      <c r="Q7" s="580" t="s">
        <v>733</v>
      </c>
      <c r="R7" s="580" t="s">
        <v>734</v>
      </c>
      <c r="S7" s="22"/>
    </row>
    <row r="8" spans="1:249" ht="85.5" customHeight="1" x14ac:dyDescent="0.35">
      <c r="A8" s="603"/>
      <c r="B8" s="603"/>
      <c r="C8" s="603"/>
      <c r="D8" s="584"/>
      <c r="E8" s="1087"/>
      <c r="F8" s="584"/>
      <c r="G8" s="1089"/>
      <c r="H8" s="447" t="s">
        <v>54</v>
      </c>
      <c r="I8" s="197" t="s">
        <v>1383</v>
      </c>
      <c r="J8" s="584"/>
      <c r="K8" s="888"/>
      <c r="L8" s="1089"/>
      <c r="M8" s="967"/>
      <c r="N8" s="1089"/>
      <c r="O8" s="967"/>
      <c r="P8" s="1089"/>
      <c r="Q8" s="584"/>
      <c r="R8" s="584"/>
      <c r="S8" s="31"/>
    </row>
    <row r="9" spans="1:249" ht="85.5" customHeight="1" x14ac:dyDescent="0.35">
      <c r="A9" s="1062">
        <v>1</v>
      </c>
      <c r="B9" s="1062">
        <v>1</v>
      </c>
      <c r="C9" s="1062">
        <v>4</v>
      </c>
      <c r="D9" s="1065">
        <v>2</v>
      </c>
      <c r="E9" s="1073" t="s">
        <v>731</v>
      </c>
      <c r="F9" s="1065" t="s">
        <v>1534</v>
      </c>
      <c r="G9" s="1076" t="s">
        <v>736</v>
      </c>
      <c r="H9" s="448" t="s">
        <v>41</v>
      </c>
      <c r="I9" s="72" t="s">
        <v>470</v>
      </c>
      <c r="J9" s="1065" t="s">
        <v>1384</v>
      </c>
      <c r="K9" s="1078" t="s">
        <v>156</v>
      </c>
      <c r="L9" s="1081"/>
      <c r="M9" s="1084">
        <v>71000</v>
      </c>
      <c r="N9" s="1081"/>
      <c r="O9" s="1084">
        <v>71000</v>
      </c>
      <c r="P9" s="1081"/>
      <c r="Q9" s="1065" t="s">
        <v>733</v>
      </c>
      <c r="R9" s="1065" t="s">
        <v>734</v>
      </c>
      <c r="S9" s="31"/>
    </row>
    <row r="10" spans="1:249" s="98" customFormat="1" ht="86.25" customHeight="1" x14ac:dyDescent="0.35">
      <c r="A10" s="1063"/>
      <c r="B10" s="1063"/>
      <c r="C10" s="1063"/>
      <c r="D10" s="1066"/>
      <c r="E10" s="1074"/>
      <c r="F10" s="1066"/>
      <c r="G10" s="1077"/>
      <c r="H10" s="449" t="s">
        <v>170</v>
      </c>
      <c r="I10" s="450" t="s">
        <v>1385</v>
      </c>
      <c r="J10" s="1066"/>
      <c r="K10" s="1079"/>
      <c r="L10" s="1082"/>
      <c r="M10" s="1085"/>
      <c r="N10" s="1082"/>
      <c r="O10" s="1085"/>
      <c r="P10" s="1082"/>
      <c r="Q10" s="1066"/>
      <c r="R10" s="1066"/>
      <c r="S10" s="31"/>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row>
    <row r="11" spans="1:249" s="98" customFormat="1" ht="90.75" customHeight="1" x14ac:dyDescent="0.35">
      <c r="A11" s="1063"/>
      <c r="B11" s="1063"/>
      <c r="C11" s="1063"/>
      <c r="D11" s="1066"/>
      <c r="E11" s="1074"/>
      <c r="F11" s="1066"/>
      <c r="G11" s="451" t="s">
        <v>863</v>
      </c>
      <c r="H11" s="449" t="s">
        <v>1386</v>
      </c>
      <c r="I11" s="450" t="s">
        <v>160</v>
      </c>
      <c r="J11" s="1066"/>
      <c r="K11" s="1079"/>
      <c r="L11" s="1082"/>
      <c r="M11" s="1085"/>
      <c r="N11" s="1082"/>
      <c r="O11" s="1085"/>
      <c r="P11" s="1082"/>
      <c r="Q11" s="1066"/>
      <c r="R11" s="1066"/>
      <c r="S11" s="31"/>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row>
    <row r="12" spans="1:249" s="98" customFormat="1" ht="90.75" customHeight="1" x14ac:dyDescent="0.35">
      <c r="A12" s="1063"/>
      <c r="B12" s="1063"/>
      <c r="C12" s="1063"/>
      <c r="D12" s="1066"/>
      <c r="E12" s="1074"/>
      <c r="F12" s="1066"/>
      <c r="G12" s="1076" t="s">
        <v>1387</v>
      </c>
      <c r="H12" s="449" t="s">
        <v>1386</v>
      </c>
      <c r="I12" s="450" t="s">
        <v>160</v>
      </c>
      <c r="J12" s="1066"/>
      <c r="K12" s="1079"/>
      <c r="L12" s="1082"/>
      <c r="M12" s="1085"/>
      <c r="N12" s="1082"/>
      <c r="O12" s="1085"/>
      <c r="P12" s="1082"/>
      <c r="Q12" s="1066"/>
      <c r="R12" s="1066"/>
      <c r="S12" s="31"/>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row>
    <row r="13" spans="1:249" ht="84" customHeight="1" x14ac:dyDescent="0.35">
      <c r="A13" s="1064"/>
      <c r="B13" s="1064"/>
      <c r="C13" s="1064"/>
      <c r="D13" s="1067"/>
      <c r="E13" s="1075"/>
      <c r="F13" s="1067"/>
      <c r="G13" s="1077"/>
      <c r="H13" s="449" t="s">
        <v>1388</v>
      </c>
      <c r="I13" s="450" t="s">
        <v>160</v>
      </c>
      <c r="J13" s="1067"/>
      <c r="K13" s="1080"/>
      <c r="L13" s="1083"/>
      <c r="M13" s="1086"/>
      <c r="N13" s="1083"/>
      <c r="O13" s="1086"/>
      <c r="P13" s="1083"/>
      <c r="Q13" s="1067"/>
      <c r="R13" s="1067"/>
      <c r="S13" s="31"/>
    </row>
    <row r="14" spans="1:249" ht="54" customHeight="1" x14ac:dyDescent="0.35">
      <c r="A14" s="1068" t="s">
        <v>1535</v>
      </c>
      <c r="B14" s="1069"/>
      <c r="C14" s="1069"/>
      <c r="D14" s="1069"/>
      <c r="E14" s="1069"/>
      <c r="F14" s="1069"/>
      <c r="G14" s="1069"/>
      <c r="H14" s="1069"/>
      <c r="I14" s="1069"/>
      <c r="J14" s="1069"/>
      <c r="K14" s="1069"/>
      <c r="L14" s="1069"/>
      <c r="M14" s="1069"/>
      <c r="N14" s="1069"/>
      <c r="O14" s="1069"/>
      <c r="P14" s="1069"/>
      <c r="Q14" s="1069"/>
      <c r="R14" s="1070"/>
      <c r="S14" s="31"/>
    </row>
    <row r="15" spans="1:249" s="99" customFormat="1" ht="116.25" customHeight="1" x14ac:dyDescent="0.35">
      <c r="A15" s="602">
        <v>2</v>
      </c>
      <c r="B15" s="602">
        <v>1</v>
      </c>
      <c r="C15" s="602">
        <v>4</v>
      </c>
      <c r="D15" s="585">
        <v>2</v>
      </c>
      <c r="E15" s="1096" t="s">
        <v>735</v>
      </c>
      <c r="F15" s="585" t="s">
        <v>1536</v>
      </c>
      <c r="G15" s="196" t="s">
        <v>42</v>
      </c>
      <c r="H15" s="196" t="s">
        <v>39</v>
      </c>
      <c r="I15" s="197" t="s">
        <v>296</v>
      </c>
      <c r="J15" s="585" t="s">
        <v>1389</v>
      </c>
      <c r="K15" s="874" t="s">
        <v>36</v>
      </c>
      <c r="L15" s="874"/>
      <c r="M15" s="677">
        <f>51500+5000</f>
        <v>56500</v>
      </c>
      <c r="N15" s="602"/>
      <c r="O15" s="677">
        <v>56500</v>
      </c>
      <c r="P15" s="619"/>
      <c r="Q15" s="585" t="s">
        <v>733</v>
      </c>
      <c r="R15" s="585" t="s">
        <v>734</v>
      </c>
      <c r="S15" s="31"/>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c r="GU15" s="192"/>
      <c r="GV15" s="192"/>
      <c r="GW15" s="192"/>
      <c r="GX15" s="192"/>
      <c r="GY15" s="192"/>
      <c r="GZ15" s="192"/>
      <c r="HA15" s="192"/>
      <c r="HB15" s="192"/>
      <c r="HC15" s="192"/>
      <c r="HD15" s="192"/>
      <c r="HE15" s="192"/>
      <c r="HF15" s="192"/>
      <c r="HG15" s="192"/>
      <c r="HH15" s="192"/>
      <c r="HI15" s="192"/>
      <c r="HJ15" s="192"/>
      <c r="HK15" s="192"/>
      <c r="HL15" s="192"/>
      <c r="HM15" s="192"/>
      <c r="HN15" s="192"/>
      <c r="HO15" s="192"/>
      <c r="HP15" s="192"/>
      <c r="HQ15" s="192"/>
      <c r="HR15" s="192"/>
      <c r="HS15" s="192"/>
      <c r="HT15" s="192"/>
      <c r="HU15" s="192"/>
      <c r="HV15" s="192"/>
      <c r="HW15" s="192"/>
      <c r="HX15" s="192"/>
      <c r="HY15" s="192"/>
      <c r="HZ15" s="192"/>
      <c r="IA15" s="192"/>
      <c r="IB15" s="192"/>
      <c r="IC15" s="192"/>
      <c r="ID15" s="192"/>
      <c r="IE15" s="192"/>
      <c r="IF15" s="192"/>
      <c r="IG15" s="192"/>
      <c r="IH15" s="192"/>
      <c r="II15" s="192"/>
      <c r="IJ15" s="192"/>
      <c r="IK15" s="192"/>
      <c r="IL15" s="192"/>
      <c r="IM15" s="192"/>
      <c r="IN15" s="192"/>
      <c r="IO15" s="192"/>
    </row>
    <row r="16" spans="1:249" s="99" customFormat="1" ht="118.5" customHeight="1" x14ac:dyDescent="0.35">
      <c r="A16" s="602"/>
      <c r="B16" s="602"/>
      <c r="C16" s="602"/>
      <c r="D16" s="585"/>
      <c r="E16" s="1096"/>
      <c r="F16" s="585"/>
      <c r="G16" s="196" t="s">
        <v>736</v>
      </c>
      <c r="H16" s="196" t="s">
        <v>737</v>
      </c>
      <c r="I16" s="197" t="s">
        <v>160</v>
      </c>
      <c r="J16" s="585"/>
      <c r="K16" s="874"/>
      <c r="L16" s="874"/>
      <c r="M16" s="967"/>
      <c r="N16" s="602"/>
      <c r="O16" s="967"/>
      <c r="P16" s="619"/>
      <c r="Q16" s="585"/>
      <c r="R16" s="585"/>
      <c r="S16" s="31"/>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c r="HP16" s="192"/>
      <c r="HQ16" s="192"/>
      <c r="HR16" s="192"/>
      <c r="HS16" s="192"/>
      <c r="HT16" s="192"/>
      <c r="HU16" s="192"/>
      <c r="HV16" s="192"/>
      <c r="HW16" s="192"/>
      <c r="HX16" s="192"/>
      <c r="HY16" s="192"/>
      <c r="HZ16" s="192"/>
      <c r="IA16" s="192"/>
      <c r="IB16" s="192"/>
      <c r="IC16" s="192"/>
      <c r="ID16" s="192"/>
      <c r="IE16" s="192"/>
      <c r="IF16" s="192"/>
      <c r="IG16" s="192"/>
      <c r="IH16" s="192"/>
      <c r="II16" s="192"/>
      <c r="IJ16" s="192"/>
      <c r="IK16" s="192"/>
      <c r="IL16" s="192"/>
      <c r="IM16" s="192"/>
      <c r="IN16" s="192"/>
      <c r="IO16" s="192"/>
    </row>
    <row r="17" spans="1:249" s="99" customFormat="1" ht="125.25" customHeight="1" x14ac:dyDescent="0.35">
      <c r="A17" s="701">
        <v>2</v>
      </c>
      <c r="B17" s="701">
        <v>1</v>
      </c>
      <c r="C17" s="701">
        <v>4</v>
      </c>
      <c r="D17" s="595">
        <v>2</v>
      </c>
      <c r="E17" s="1090" t="s">
        <v>735</v>
      </c>
      <c r="F17" s="595" t="s">
        <v>1536</v>
      </c>
      <c r="G17" s="153" t="s">
        <v>42</v>
      </c>
      <c r="H17" s="153" t="s">
        <v>39</v>
      </c>
      <c r="I17" s="50" t="s">
        <v>296</v>
      </c>
      <c r="J17" s="595" t="s">
        <v>1390</v>
      </c>
      <c r="K17" s="1093" t="s">
        <v>35</v>
      </c>
      <c r="L17" s="869"/>
      <c r="M17" s="707">
        <v>64000</v>
      </c>
      <c r="N17" s="701"/>
      <c r="O17" s="707">
        <v>64000</v>
      </c>
      <c r="P17" s="947"/>
      <c r="Q17" s="595" t="s">
        <v>733</v>
      </c>
      <c r="R17" s="595" t="s">
        <v>734</v>
      </c>
      <c r="S17" s="31"/>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c r="GU17" s="192"/>
      <c r="GV17" s="192"/>
      <c r="GW17" s="192"/>
      <c r="GX17" s="192"/>
      <c r="GY17" s="192"/>
      <c r="GZ17" s="192"/>
      <c r="HA17" s="192"/>
      <c r="HB17" s="192"/>
      <c r="HC17" s="192"/>
      <c r="HD17" s="192"/>
      <c r="HE17" s="192"/>
      <c r="HF17" s="192"/>
      <c r="HG17" s="192"/>
      <c r="HH17" s="192"/>
      <c r="HI17" s="192"/>
      <c r="HJ17" s="192"/>
      <c r="HK17" s="192"/>
      <c r="HL17" s="192"/>
      <c r="HM17" s="192"/>
      <c r="HN17" s="192"/>
      <c r="HO17" s="192"/>
      <c r="HP17" s="192"/>
      <c r="HQ17" s="192"/>
      <c r="HR17" s="192"/>
      <c r="HS17" s="192"/>
      <c r="HT17" s="192"/>
      <c r="HU17" s="192"/>
      <c r="HV17" s="192"/>
      <c r="HW17" s="192"/>
      <c r="HX17" s="192"/>
      <c r="HY17" s="192"/>
      <c r="HZ17" s="192"/>
      <c r="IA17" s="192"/>
      <c r="IB17" s="192"/>
      <c r="IC17" s="192"/>
      <c r="ID17" s="192"/>
      <c r="IE17" s="192"/>
      <c r="IF17" s="192"/>
      <c r="IG17" s="192"/>
      <c r="IH17" s="192"/>
      <c r="II17" s="192"/>
      <c r="IJ17" s="192"/>
      <c r="IK17" s="192"/>
      <c r="IL17" s="192"/>
      <c r="IM17" s="192"/>
      <c r="IN17" s="192"/>
      <c r="IO17" s="192"/>
    </row>
    <row r="18" spans="1:249" s="99" customFormat="1" ht="125.25" customHeight="1" x14ac:dyDescent="0.35">
      <c r="A18" s="702"/>
      <c r="B18" s="702"/>
      <c r="C18" s="702"/>
      <c r="D18" s="596"/>
      <c r="E18" s="1091"/>
      <c r="F18" s="596"/>
      <c r="G18" s="153" t="s">
        <v>1391</v>
      </c>
      <c r="H18" s="153" t="s">
        <v>737</v>
      </c>
      <c r="I18" s="50" t="s">
        <v>160</v>
      </c>
      <c r="J18" s="596"/>
      <c r="K18" s="1094"/>
      <c r="L18" s="950"/>
      <c r="M18" s="708"/>
      <c r="N18" s="702"/>
      <c r="O18" s="708"/>
      <c r="P18" s="948"/>
      <c r="Q18" s="596"/>
      <c r="R18" s="596"/>
      <c r="S18" s="31"/>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c r="HP18" s="192"/>
      <c r="HQ18" s="192"/>
      <c r="HR18" s="192"/>
      <c r="HS18" s="192"/>
      <c r="HT18" s="192"/>
      <c r="HU18" s="192"/>
      <c r="HV18" s="192"/>
      <c r="HW18" s="192"/>
      <c r="HX18" s="192"/>
      <c r="HY18" s="192"/>
      <c r="HZ18" s="192"/>
      <c r="IA18" s="192"/>
      <c r="IB18" s="192"/>
      <c r="IC18" s="192"/>
      <c r="ID18" s="192"/>
      <c r="IE18" s="192"/>
      <c r="IF18" s="192"/>
      <c r="IG18" s="192"/>
      <c r="IH18" s="192"/>
      <c r="II18" s="192"/>
      <c r="IJ18" s="192"/>
      <c r="IK18" s="192"/>
      <c r="IL18" s="192"/>
      <c r="IM18" s="192"/>
      <c r="IN18" s="192"/>
      <c r="IO18" s="192"/>
    </row>
    <row r="19" spans="1:249" s="99" customFormat="1" ht="113.25" customHeight="1" x14ac:dyDescent="0.35">
      <c r="A19" s="703"/>
      <c r="B19" s="703"/>
      <c r="C19" s="703"/>
      <c r="D19" s="597"/>
      <c r="E19" s="1092"/>
      <c r="F19" s="597"/>
      <c r="G19" s="168" t="s">
        <v>863</v>
      </c>
      <c r="H19" s="168" t="s">
        <v>1386</v>
      </c>
      <c r="I19" s="72" t="s">
        <v>160</v>
      </c>
      <c r="J19" s="597"/>
      <c r="K19" s="1095"/>
      <c r="L19" s="870"/>
      <c r="M19" s="709"/>
      <c r="N19" s="703"/>
      <c r="O19" s="709"/>
      <c r="P19" s="949"/>
      <c r="Q19" s="597"/>
      <c r="R19" s="597"/>
      <c r="S19" s="31"/>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row>
    <row r="20" spans="1:249" s="99" customFormat="1" ht="43.5" customHeight="1" x14ac:dyDescent="0.35">
      <c r="A20" s="1068" t="s">
        <v>1537</v>
      </c>
      <c r="B20" s="1071"/>
      <c r="C20" s="1071"/>
      <c r="D20" s="1071"/>
      <c r="E20" s="1071"/>
      <c r="F20" s="1071"/>
      <c r="G20" s="1071"/>
      <c r="H20" s="1071"/>
      <c r="I20" s="1071"/>
      <c r="J20" s="1071"/>
      <c r="K20" s="1071"/>
      <c r="L20" s="1071"/>
      <c r="M20" s="1071"/>
      <c r="N20" s="1071"/>
      <c r="O20" s="1071"/>
      <c r="P20" s="1071"/>
      <c r="Q20" s="1071"/>
      <c r="R20" s="1072"/>
      <c r="S20" s="31"/>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row>
    <row r="21" spans="1:249" ht="77.25" customHeight="1" x14ac:dyDescent="0.35">
      <c r="A21" s="1099">
        <v>3</v>
      </c>
      <c r="B21" s="600">
        <v>1</v>
      </c>
      <c r="C21" s="600">
        <v>4</v>
      </c>
      <c r="D21" s="580">
        <v>5</v>
      </c>
      <c r="E21" s="1060" t="s">
        <v>738</v>
      </c>
      <c r="F21" s="580" t="s">
        <v>1538</v>
      </c>
      <c r="G21" s="196" t="s">
        <v>739</v>
      </c>
      <c r="H21" s="196" t="s">
        <v>39</v>
      </c>
      <c r="I21" s="197" t="s">
        <v>294</v>
      </c>
      <c r="J21" s="580" t="s">
        <v>740</v>
      </c>
      <c r="K21" s="887" t="s">
        <v>35</v>
      </c>
      <c r="L21" s="887"/>
      <c r="M21" s="677">
        <v>125000</v>
      </c>
      <c r="N21" s="600"/>
      <c r="O21" s="677">
        <v>125000</v>
      </c>
      <c r="P21" s="677"/>
      <c r="Q21" s="580" t="s">
        <v>733</v>
      </c>
      <c r="R21" s="580" t="s">
        <v>734</v>
      </c>
      <c r="S21" s="101"/>
    </row>
    <row r="22" spans="1:249" ht="90" customHeight="1" x14ac:dyDescent="0.35">
      <c r="A22" s="1100"/>
      <c r="B22" s="603"/>
      <c r="C22" s="603"/>
      <c r="D22" s="584"/>
      <c r="E22" s="1087"/>
      <c r="F22" s="584"/>
      <c r="G22" s="196" t="s">
        <v>323</v>
      </c>
      <c r="H22" s="196" t="s">
        <v>741</v>
      </c>
      <c r="I22" s="197" t="s">
        <v>160</v>
      </c>
      <c r="J22" s="584"/>
      <c r="K22" s="888"/>
      <c r="L22" s="888"/>
      <c r="M22" s="967"/>
      <c r="N22" s="603"/>
      <c r="O22" s="967"/>
      <c r="P22" s="967"/>
      <c r="Q22" s="584"/>
      <c r="R22" s="584"/>
    </row>
    <row r="23" spans="1:249" ht="75.75" customHeight="1" x14ac:dyDescent="0.35">
      <c r="A23" s="1101">
        <v>3</v>
      </c>
      <c r="B23" s="701">
        <v>1</v>
      </c>
      <c r="C23" s="701">
        <v>4</v>
      </c>
      <c r="D23" s="595">
        <v>5</v>
      </c>
      <c r="E23" s="1054" t="s">
        <v>738</v>
      </c>
      <c r="F23" s="595" t="s">
        <v>1538</v>
      </c>
      <c r="G23" s="153" t="s">
        <v>739</v>
      </c>
      <c r="H23" s="153" t="s">
        <v>39</v>
      </c>
      <c r="I23" s="50" t="s">
        <v>294</v>
      </c>
      <c r="J23" s="595" t="s">
        <v>1392</v>
      </c>
      <c r="K23" s="869" t="s">
        <v>35</v>
      </c>
      <c r="L23" s="869"/>
      <c r="M23" s="859">
        <v>99300</v>
      </c>
      <c r="N23" s="701"/>
      <c r="O23" s="859">
        <v>99300</v>
      </c>
      <c r="P23" s="947"/>
      <c r="Q23" s="595" t="s">
        <v>733</v>
      </c>
      <c r="R23" s="595" t="s">
        <v>734</v>
      </c>
    </row>
    <row r="24" spans="1:249" ht="81.75" customHeight="1" x14ac:dyDescent="0.35">
      <c r="A24" s="1102"/>
      <c r="B24" s="703"/>
      <c r="C24" s="703"/>
      <c r="D24" s="597"/>
      <c r="E24" s="1056"/>
      <c r="F24" s="597"/>
      <c r="G24" s="153" t="s">
        <v>323</v>
      </c>
      <c r="H24" s="153" t="s">
        <v>741</v>
      </c>
      <c r="I24" s="50" t="s">
        <v>160</v>
      </c>
      <c r="J24" s="597"/>
      <c r="K24" s="870"/>
      <c r="L24" s="870"/>
      <c r="M24" s="768"/>
      <c r="N24" s="703"/>
      <c r="O24" s="768"/>
      <c r="P24" s="949"/>
      <c r="Q24" s="597"/>
      <c r="R24" s="597"/>
    </row>
    <row r="25" spans="1:249" ht="29.25" customHeight="1" x14ac:dyDescent="0.35">
      <c r="A25" s="1097" t="s">
        <v>1393</v>
      </c>
      <c r="B25" s="1097"/>
      <c r="C25" s="1097"/>
      <c r="D25" s="1097"/>
      <c r="E25" s="1097"/>
      <c r="F25" s="1097"/>
      <c r="G25" s="1097"/>
      <c r="H25" s="1097"/>
      <c r="I25" s="1097"/>
      <c r="J25" s="1097"/>
      <c r="K25" s="1097"/>
      <c r="L25" s="1097"/>
      <c r="M25" s="1097"/>
      <c r="N25" s="1097"/>
      <c r="O25" s="1097"/>
      <c r="P25" s="1097"/>
      <c r="Q25" s="1097"/>
      <c r="R25" s="1098"/>
    </row>
    <row r="26" spans="1:249" ht="91.5" customHeight="1" x14ac:dyDescent="0.35">
      <c r="A26" s="580">
        <v>4</v>
      </c>
      <c r="B26" s="580">
        <v>1</v>
      </c>
      <c r="C26" s="580">
        <v>4</v>
      </c>
      <c r="D26" s="580">
        <v>2</v>
      </c>
      <c r="E26" s="1060" t="s">
        <v>742</v>
      </c>
      <c r="F26" s="906" t="s">
        <v>743</v>
      </c>
      <c r="G26" s="196" t="s">
        <v>325</v>
      </c>
      <c r="H26" s="196" t="s">
        <v>39</v>
      </c>
      <c r="I26" s="198">
        <v>50</v>
      </c>
      <c r="J26" s="906" t="s">
        <v>744</v>
      </c>
      <c r="K26" s="600" t="s">
        <v>35</v>
      </c>
      <c r="L26" s="887"/>
      <c r="M26" s="865">
        <v>32200</v>
      </c>
      <c r="N26" s="885"/>
      <c r="O26" s="865">
        <v>32200</v>
      </c>
      <c r="P26" s="885"/>
      <c r="Q26" s="580" t="s">
        <v>733</v>
      </c>
      <c r="R26" s="580" t="s">
        <v>734</v>
      </c>
    </row>
    <row r="27" spans="1:249" ht="87" customHeight="1" x14ac:dyDescent="0.35">
      <c r="A27" s="584"/>
      <c r="B27" s="584"/>
      <c r="C27" s="584"/>
      <c r="D27" s="584"/>
      <c r="E27" s="584"/>
      <c r="F27" s="1061"/>
      <c r="G27" s="196" t="s">
        <v>745</v>
      </c>
      <c r="H27" s="196" t="s">
        <v>55</v>
      </c>
      <c r="I27" s="198">
        <v>500</v>
      </c>
      <c r="J27" s="1061"/>
      <c r="K27" s="603"/>
      <c r="L27" s="888"/>
      <c r="M27" s="867"/>
      <c r="N27" s="886"/>
      <c r="O27" s="867"/>
      <c r="P27" s="886"/>
      <c r="Q27" s="584"/>
      <c r="R27" s="584"/>
    </row>
    <row r="28" spans="1:249" ht="69.75" customHeight="1" x14ac:dyDescent="0.35">
      <c r="A28" s="595">
        <v>4</v>
      </c>
      <c r="B28" s="595">
        <v>1</v>
      </c>
      <c r="C28" s="595">
        <v>4</v>
      </c>
      <c r="D28" s="595">
        <v>2</v>
      </c>
      <c r="E28" s="1054" t="s">
        <v>742</v>
      </c>
      <c r="F28" s="1057" t="s">
        <v>1394</v>
      </c>
      <c r="G28" s="163" t="s">
        <v>736</v>
      </c>
      <c r="H28" s="163" t="s">
        <v>39</v>
      </c>
      <c r="I28" s="52">
        <v>20</v>
      </c>
      <c r="J28" s="595" t="s">
        <v>744</v>
      </c>
      <c r="K28" s="701" t="s">
        <v>35</v>
      </c>
      <c r="L28" s="869"/>
      <c r="M28" s="707">
        <v>44000</v>
      </c>
      <c r="N28" s="1103"/>
      <c r="O28" s="707">
        <v>44000</v>
      </c>
      <c r="P28" s="1103"/>
      <c r="Q28" s="595" t="s">
        <v>733</v>
      </c>
      <c r="R28" s="595" t="s">
        <v>734</v>
      </c>
    </row>
    <row r="29" spans="1:249" ht="58.5" customHeight="1" x14ac:dyDescent="0.35">
      <c r="A29" s="596"/>
      <c r="B29" s="596"/>
      <c r="C29" s="596"/>
      <c r="D29" s="596"/>
      <c r="E29" s="1055"/>
      <c r="F29" s="1058"/>
      <c r="G29" s="163" t="s">
        <v>863</v>
      </c>
      <c r="H29" s="163" t="s">
        <v>1395</v>
      </c>
      <c r="I29" s="452">
        <v>100000</v>
      </c>
      <c r="J29" s="596"/>
      <c r="K29" s="702"/>
      <c r="L29" s="950"/>
      <c r="M29" s="708"/>
      <c r="N29" s="1104"/>
      <c r="O29" s="708"/>
      <c r="P29" s="1104"/>
      <c r="Q29" s="596"/>
      <c r="R29" s="596"/>
    </row>
    <row r="30" spans="1:249" ht="55.5" customHeight="1" x14ac:dyDescent="0.35">
      <c r="A30" s="596"/>
      <c r="B30" s="596"/>
      <c r="C30" s="596"/>
      <c r="D30" s="596"/>
      <c r="E30" s="1055"/>
      <c r="F30" s="1058"/>
      <c r="G30" s="163" t="s">
        <v>56</v>
      </c>
      <c r="H30" s="163" t="s">
        <v>55</v>
      </c>
      <c r="I30" s="52">
        <v>500</v>
      </c>
      <c r="J30" s="596"/>
      <c r="K30" s="702"/>
      <c r="L30" s="950"/>
      <c r="M30" s="708"/>
      <c r="N30" s="1104"/>
      <c r="O30" s="708"/>
      <c r="P30" s="1104"/>
      <c r="Q30" s="596"/>
      <c r="R30" s="596"/>
    </row>
    <row r="31" spans="1:249" ht="59.25" customHeight="1" x14ac:dyDescent="0.35">
      <c r="A31" s="596"/>
      <c r="B31" s="596"/>
      <c r="C31" s="596"/>
      <c r="D31" s="596"/>
      <c r="E31" s="1055"/>
      <c r="F31" s="1058"/>
      <c r="G31" s="622" t="s">
        <v>1387</v>
      </c>
      <c r="H31" s="163" t="s">
        <v>1386</v>
      </c>
      <c r="I31" s="52">
        <v>1</v>
      </c>
      <c r="J31" s="596"/>
      <c r="K31" s="702"/>
      <c r="L31" s="950"/>
      <c r="M31" s="708"/>
      <c r="N31" s="1104"/>
      <c r="O31" s="708"/>
      <c r="P31" s="1104"/>
      <c r="Q31" s="596"/>
      <c r="R31" s="596"/>
    </row>
    <row r="32" spans="1:249" ht="247.15" customHeight="1" x14ac:dyDescent="0.35">
      <c r="A32" s="597"/>
      <c r="B32" s="597"/>
      <c r="C32" s="597"/>
      <c r="D32" s="597"/>
      <c r="E32" s="1056"/>
      <c r="F32" s="1059"/>
      <c r="G32" s="636"/>
      <c r="H32" s="163" t="s">
        <v>1396</v>
      </c>
      <c r="I32" s="163">
        <v>1</v>
      </c>
      <c r="J32" s="597"/>
      <c r="K32" s="703"/>
      <c r="L32" s="870"/>
      <c r="M32" s="709"/>
      <c r="N32" s="1105"/>
      <c r="O32" s="709"/>
      <c r="P32" s="1105"/>
      <c r="Q32" s="597"/>
      <c r="R32" s="597"/>
    </row>
    <row r="33" spans="1:18" ht="48" customHeight="1" x14ac:dyDescent="0.35">
      <c r="A33" s="1068" t="s">
        <v>1539</v>
      </c>
      <c r="B33" s="1071"/>
      <c r="C33" s="1071"/>
      <c r="D33" s="1071"/>
      <c r="E33" s="1071"/>
      <c r="F33" s="1071"/>
      <c r="G33" s="1071"/>
      <c r="H33" s="1071"/>
      <c r="I33" s="1071"/>
      <c r="J33" s="1071"/>
      <c r="K33" s="1071"/>
      <c r="L33" s="1071"/>
      <c r="M33" s="1071"/>
      <c r="N33" s="1071"/>
      <c r="O33" s="1071"/>
      <c r="P33" s="1071"/>
      <c r="Q33" s="1071"/>
      <c r="R33" s="1072"/>
    </row>
    <row r="34" spans="1:18" ht="111.75" customHeight="1" x14ac:dyDescent="0.35">
      <c r="A34" s="585">
        <v>5</v>
      </c>
      <c r="B34" s="585">
        <v>1</v>
      </c>
      <c r="C34" s="585">
        <v>4</v>
      </c>
      <c r="D34" s="585">
        <v>5</v>
      </c>
      <c r="E34" s="1106" t="s">
        <v>746</v>
      </c>
      <c r="F34" s="672" t="s">
        <v>747</v>
      </c>
      <c r="G34" s="196" t="s">
        <v>352</v>
      </c>
      <c r="H34" s="196" t="s">
        <v>39</v>
      </c>
      <c r="I34" s="198">
        <v>200</v>
      </c>
      <c r="J34" s="585" t="s">
        <v>748</v>
      </c>
      <c r="K34" s="602" t="s">
        <v>43</v>
      </c>
      <c r="L34" s="602"/>
      <c r="M34" s="619">
        <v>120000</v>
      </c>
      <c r="N34" s="619"/>
      <c r="O34" s="619">
        <v>120000</v>
      </c>
      <c r="P34" s="619"/>
      <c r="Q34" s="585" t="s">
        <v>733</v>
      </c>
      <c r="R34" s="585" t="s">
        <v>734</v>
      </c>
    </row>
    <row r="35" spans="1:18" ht="141.75" customHeight="1" x14ac:dyDescent="0.35">
      <c r="A35" s="585"/>
      <c r="B35" s="585"/>
      <c r="C35" s="585"/>
      <c r="D35" s="585"/>
      <c r="E35" s="1106"/>
      <c r="F35" s="672"/>
      <c r="G35" s="196" t="s">
        <v>749</v>
      </c>
      <c r="H35" s="196" t="s">
        <v>178</v>
      </c>
      <c r="I35" s="198">
        <v>1</v>
      </c>
      <c r="J35" s="585"/>
      <c r="K35" s="602"/>
      <c r="L35" s="602"/>
      <c r="M35" s="619"/>
      <c r="N35" s="619"/>
      <c r="O35" s="619"/>
      <c r="P35" s="619"/>
      <c r="Q35" s="585"/>
      <c r="R35" s="585"/>
    </row>
    <row r="36" spans="1:18" ht="128.25" customHeight="1" x14ac:dyDescent="0.35">
      <c r="A36" s="585"/>
      <c r="B36" s="585"/>
      <c r="C36" s="585"/>
      <c r="D36" s="585"/>
      <c r="E36" s="1106"/>
      <c r="F36" s="672"/>
      <c r="G36" s="196" t="s">
        <v>750</v>
      </c>
      <c r="H36" s="196" t="s">
        <v>178</v>
      </c>
      <c r="I36" s="198">
        <v>1</v>
      </c>
      <c r="J36" s="585"/>
      <c r="K36" s="602"/>
      <c r="L36" s="602"/>
      <c r="M36" s="619"/>
      <c r="N36" s="619"/>
      <c r="O36" s="619"/>
      <c r="P36" s="619"/>
      <c r="Q36" s="585"/>
      <c r="R36" s="585"/>
    </row>
    <row r="37" spans="1:18" ht="197.25" customHeight="1" x14ac:dyDescent="0.35">
      <c r="A37" s="588">
        <v>5</v>
      </c>
      <c r="B37" s="588">
        <v>1</v>
      </c>
      <c r="C37" s="588">
        <v>4</v>
      </c>
      <c r="D37" s="588">
        <v>5</v>
      </c>
      <c r="E37" s="681" t="s">
        <v>746</v>
      </c>
      <c r="F37" s="671" t="s">
        <v>1397</v>
      </c>
      <c r="G37" s="168" t="s">
        <v>152</v>
      </c>
      <c r="H37" s="153" t="s">
        <v>39</v>
      </c>
      <c r="I37" s="155">
        <v>200</v>
      </c>
      <c r="J37" s="588" t="s">
        <v>748</v>
      </c>
      <c r="K37" s="701" t="s">
        <v>43</v>
      </c>
      <c r="L37" s="720" t="s">
        <v>1136</v>
      </c>
      <c r="M37" s="859">
        <v>72700</v>
      </c>
      <c r="N37" s="859">
        <v>47300</v>
      </c>
      <c r="O37" s="859">
        <v>72700</v>
      </c>
      <c r="P37" s="859">
        <v>47300</v>
      </c>
      <c r="Q37" s="588" t="s">
        <v>733</v>
      </c>
      <c r="R37" s="588" t="s">
        <v>734</v>
      </c>
    </row>
    <row r="38" spans="1:18" ht="84.75" customHeight="1" x14ac:dyDescent="0.35">
      <c r="A38" s="588"/>
      <c r="B38" s="588"/>
      <c r="C38" s="588"/>
      <c r="D38" s="588"/>
      <c r="E38" s="681"/>
      <c r="F38" s="671"/>
      <c r="G38" s="153" t="s">
        <v>749</v>
      </c>
      <c r="H38" s="153" t="s">
        <v>178</v>
      </c>
      <c r="I38" s="155">
        <v>1</v>
      </c>
      <c r="J38" s="588"/>
      <c r="K38" s="702"/>
      <c r="L38" s="958"/>
      <c r="M38" s="767"/>
      <c r="N38" s="958"/>
      <c r="O38" s="767"/>
      <c r="P38" s="767"/>
      <c r="Q38" s="588"/>
      <c r="R38" s="588"/>
    </row>
    <row r="39" spans="1:18" ht="124.9" customHeight="1" x14ac:dyDescent="0.35">
      <c r="A39" s="588"/>
      <c r="B39" s="588"/>
      <c r="C39" s="588"/>
      <c r="D39" s="588"/>
      <c r="E39" s="681"/>
      <c r="F39" s="671"/>
      <c r="G39" s="153" t="s">
        <v>750</v>
      </c>
      <c r="H39" s="153" t="s">
        <v>178</v>
      </c>
      <c r="I39" s="155">
        <v>1</v>
      </c>
      <c r="J39" s="588"/>
      <c r="K39" s="703"/>
      <c r="L39" s="721"/>
      <c r="M39" s="768"/>
      <c r="N39" s="721"/>
      <c r="O39" s="768"/>
      <c r="P39" s="768"/>
      <c r="Q39" s="588"/>
      <c r="R39" s="588"/>
    </row>
    <row r="40" spans="1:18" ht="105" customHeight="1" x14ac:dyDescent="0.35">
      <c r="A40" s="604" t="s">
        <v>1398</v>
      </c>
      <c r="B40" s="605"/>
      <c r="C40" s="605"/>
      <c r="D40" s="605"/>
      <c r="E40" s="605"/>
      <c r="F40" s="605"/>
      <c r="G40" s="605"/>
      <c r="H40" s="605"/>
      <c r="I40" s="605"/>
      <c r="J40" s="605"/>
      <c r="K40" s="605"/>
      <c r="L40" s="605"/>
      <c r="M40" s="605"/>
      <c r="N40" s="605"/>
      <c r="O40" s="605"/>
      <c r="P40" s="605"/>
      <c r="Q40" s="605"/>
      <c r="R40" s="606"/>
    </row>
    <row r="41" spans="1:18" ht="169.15" customHeight="1" x14ac:dyDescent="0.35">
      <c r="A41" s="196">
        <v>6</v>
      </c>
      <c r="B41" s="196">
        <v>1</v>
      </c>
      <c r="C41" s="196">
        <v>4</v>
      </c>
      <c r="D41" s="196">
        <v>2</v>
      </c>
      <c r="E41" s="389" t="s">
        <v>751</v>
      </c>
      <c r="F41" s="226" t="s">
        <v>752</v>
      </c>
      <c r="G41" s="196" t="s">
        <v>325</v>
      </c>
      <c r="H41" s="196" t="s">
        <v>39</v>
      </c>
      <c r="I41" s="198">
        <v>75</v>
      </c>
      <c r="J41" s="196" t="s">
        <v>753</v>
      </c>
      <c r="K41" s="198" t="s">
        <v>156</v>
      </c>
      <c r="L41" s="198"/>
      <c r="M41" s="107">
        <v>20000</v>
      </c>
      <c r="N41" s="107"/>
      <c r="O41" s="107">
        <v>20000</v>
      </c>
      <c r="P41" s="107"/>
      <c r="Q41" s="196" t="s">
        <v>733</v>
      </c>
      <c r="R41" s="196" t="s">
        <v>734</v>
      </c>
    </row>
    <row r="42" spans="1:18" ht="68.25" customHeight="1" x14ac:dyDescent="0.35">
      <c r="A42" s="595">
        <v>6</v>
      </c>
      <c r="B42" s="595">
        <v>1</v>
      </c>
      <c r="C42" s="595">
        <v>4</v>
      </c>
      <c r="D42" s="595">
        <v>2</v>
      </c>
      <c r="E42" s="1054" t="s">
        <v>751</v>
      </c>
      <c r="F42" s="622" t="s">
        <v>1540</v>
      </c>
      <c r="G42" s="453" t="s">
        <v>863</v>
      </c>
      <c r="H42" s="453" t="s">
        <v>1386</v>
      </c>
      <c r="I42" s="454">
        <v>1</v>
      </c>
      <c r="J42" s="595" t="s">
        <v>753</v>
      </c>
      <c r="K42" s="701" t="s">
        <v>156</v>
      </c>
      <c r="L42" s="701"/>
      <c r="M42" s="859">
        <v>32000</v>
      </c>
      <c r="N42" s="947"/>
      <c r="O42" s="859">
        <v>32000</v>
      </c>
      <c r="P42" s="947"/>
      <c r="Q42" s="595" t="s">
        <v>733</v>
      </c>
      <c r="R42" s="595" t="s">
        <v>734</v>
      </c>
    </row>
    <row r="43" spans="1:18" ht="44.5" customHeight="1" x14ac:dyDescent="0.35">
      <c r="A43" s="596"/>
      <c r="B43" s="596"/>
      <c r="C43" s="596"/>
      <c r="D43" s="596"/>
      <c r="E43" s="1055"/>
      <c r="F43" s="623"/>
      <c r="G43" s="622" t="s">
        <v>1387</v>
      </c>
      <c r="H43" s="453" t="s">
        <v>1386</v>
      </c>
      <c r="I43" s="454">
        <v>1</v>
      </c>
      <c r="J43" s="596"/>
      <c r="K43" s="702"/>
      <c r="L43" s="702"/>
      <c r="M43" s="767"/>
      <c r="N43" s="948"/>
      <c r="O43" s="767"/>
      <c r="P43" s="948"/>
      <c r="Q43" s="596"/>
      <c r="R43" s="596"/>
    </row>
    <row r="44" spans="1:18" ht="93.75" customHeight="1" x14ac:dyDescent="0.35">
      <c r="A44" s="597"/>
      <c r="B44" s="597"/>
      <c r="C44" s="597"/>
      <c r="D44" s="597"/>
      <c r="E44" s="1056"/>
      <c r="F44" s="636"/>
      <c r="G44" s="636"/>
      <c r="H44" s="168" t="s">
        <v>1388</v>
      </c>
      <c r="I44" s="72" t="s">
        <v>160</v>
      </c>
      <c r="J44" s="597"/>
      <c r="K44" s="703"/>
      <c r="L44" s="703"/>
      <c r="M44" s="768"/>
      <c r="N44" s="949"/>
      <c r="O44" s="768"/>
      <c r="P44" s="949"/>
      <c r="Q44" s="597"/>
      <c r="R44" s="597"/>
    </row>
    <row r="45" spans="1:18" ht="36.75" customHeight="1" x14ac:dyDescent="0.35">
      <c r="A45" s="604" t="s">
        <v>1399</v>
      </c>
      <c r="B45" s="605"/>
      <c r="C45" s="605"/>
      <c r="D45" s="605"/>
      <c r="E45" s="605"/>
      <c r="F45" s="605"/>
      <c r="G45" s="605"/>
      <c r="H45" s="605"/>
      <c r="I45" s="605"/>
      <c r="J45" s="605"/>
      <c r="K45" s="605"/>
      <c r="L45" s="605"/>
      <c r="M45" s="605"/>
      <c r="N45" s="605"/>
      <c r="O45" s="605"/>
      <c r="P45" s="605"/>
      <c r="Q45" s="605"/>
      <c r="R45" s="606"/>
    </row>
    <row r="46" spans="1:18" ht="111.75" customHeight="1" x14ac:dyDescent="0.35">
      <c r="A46" s="580">
        <v>7</v>
      </c>
      <c r="B46" s="580">
        <v>1</v>
      </c>
      <c r="C46" s="580">
        <v>4</v>
      </c>
      <c r="D46" s="580">
        <v>2</v>
      </c>
      <c r="E46" s="1060" t="s">
        <v>754</v>
      </c>
      <c r="F46" s="906" t="s">
        <v>1541</v>
      </c>
      <c r="G46" s="455" t="s">
        <v>325</v>
      </c>
      <c r="H46" s="196" t="s">
        <v>39</v>
      </c>
      <c r="I46" s="198">
        <v>50</v>
      </c>
      <c r="J46" s="580" t="s">
        <v>1542</v>
      </c>
      <c r="K46" s="600" t="s">
        <v>35</v>
      </c>
      <c r="L46" s="600"/>
      <c r="M46" s="677">
        <v>32200</v>
      </c>
      <c r="N46" s="677"/>
      <c r="O46" s="677">
        <v>32200</v>
      </c>
      <c r="P46" s="677"/>
      <c r="Q46" s="580" t="s">
        <v>733</v>
      </c>
      <c r="R46" s="580" t="s">
        <v>734</v>
      </c>
    </row>
    <row r="47" spans="1:18" ht="80.25" customHeight="1" x14ac:dyDescent="0.35">
      <c r="A47" s="584"/>
      <c r="B47" s="584"/>
      <c r="C47" s="584"/>
      <c r="D47" s="584"/>
      <c r="E47" s="1087"/>
      <c r="F47" s="1061"/>
      <c r="G47" s="196" t="s">
        <v>745</v>
      </c>
      <c r="H47" s="196" t="s">
        <v>55</v>
      </c>
      <c r="I47" s="198">
        <v>500</v>
      </c>
      <c r="J47" s="584"/>
      <c r="K47" s="603"/>
      <c r="L47" s="603"/>
      <c r="M47" s="967"/>
      <c r="N47" s="967"/>
      <c r="O47" s="967"/>
      <c r="P47" s="967"/>
      <c r="Q47" s="584"/>
      <c r="R47" s="584"/>
    </row>
    <row r="48" spans="1:18" ht="38.25" customHeight="1" x14ac:dyDescent="0.35">
      <c r="A48" s="595">
        <v>7</v>
      </c>
      <c r="B48" s="701">
        <v>1</v>
      </c>
      <c r="C48" s="595">
        <v>4</v>
      </c>
      <c r="D48" s="595">
        <v>2</v>
      </c>
      <c r="E48" s="1054" t="s">
        <v>754</v>
      </c>
      <c r="F48" s="595" t="s">
        <v>1543</v>
      </c>
      <c r="G48" s="622" t="s">
        <v>736</v>
      </c>
      <c r="H48" s="168" t="s">
        <v>1386</v>
      </c>
      <c r="I48" s="51">
        <v>1</v>
      </c>
      <c r="J48" s="595" t="s">
        <v>1542</v>
      </c>
      <c r="K48" s="720" t="s">
        <v>156</v>
      </c>
      <c r="L48" s="701"/>
      <c r="M48" s="1107">
        <v>44000</v>
      </c>
      <c r="N48" s="947"/>
      <c r="O48" s="1107">
        <v>44000</v>
      </c>
      <c r="P48" s="1110"/>
      <c r="Q48" s="595" t="s">
        <v>733</v>
      </c>
      <c r="R48" s="595" t="s">
        <v>734</v>
      </c>
    </row>
    <row r="49" spans="1:18" ht="30" customHeight="1" x14ac:dyDescent="0.35">
      <c r="A49" s="596"/>
      <c r="B49" s="702"/>
      <c r="C49" s="596"/>
      <c r="D49" s="596"/>
      <c r="E49" s="1055"/>
      <c r="F49" s="596"/>
      <c r="G49" s="636"/>
      <c r="H49" s="168" t="s">
        <v>39</v>
      </c>
      <c r="I49" s="51">
        <v>30</v>
      </c>
      <c r="J49" s="596"/>
      <c r="K49" s="958"/>
      <c r="L49" s="702"/>
      <c r="M49" s="1108"/>
      <c r="N49" s="948"/>
      <c r="O49" s="1108"/>
      <c r="P49" s="1110"/>
      <c r="Q49" s="596"/>
      <c r="R49" s="596"/>
    </row>
    <row r="50" spans="1:18" ht="47.25" customHeight="1" x14ac:dyDescent="0.35">
      <c r="A50" s="596"/>
      <c r="B50" s="702"/>
      <c r="C50" s="596"/>
      <c r="D50" s="596"/>
      <c r="E50" s="1055"/>
      <c r="F50" s="596"/>
      <c r="G50" s="153" t="s">
        <v>745</v>
      </c>
      <c r="H50" s="153" t="s">
        <v>55</v>
      </c>
      <c r="I50" s="155">
        <v>500</v>
      </c>
      <c r="J50" s="596"/>
      <c r="K50" s="958"/>
      <c r="L50" s="702"/>
      <c r="M50" s="1108"/>
      <c r="N50" s="948"/>
      <c r="O50" s="1108"/>
      <c r="P50" s="1110"/>
      <c r="Q50" s="596"/>
      <c r="R50" s="596"/>
    </row>
    <row r="51" spans="1:18" ht="61.5" customHeight="1" x14ac:dyDescent="0.35">
      <c r="A51" s="596"/>
      <c r="B51" s="702"/>
      <c r="C51" s="596"/>
      <c r="D51" s="596"/>
      <c r="E51" s="1055"/>
      <c r="F51" s="596"/>
      <c r="G51" s="168" t="s">
        <v>863</v>
      </c>
      <c r="H51" s="168" t="s">
        <v>1386</v>
      </c>
      <c r="I51" s="51">
        <v>1</v>
      </c>
      <c r="J51" s="596"/>
      <c r="K51" s="958"/>
      <c r="L51" s="702"/>
      <c r="M51" s="1108"/>
      <c r="N51" s="948"/>
      <c r="O51" s="1108"/>
      <c r="P51" s="1110"/>
      <c r="Q51" s="596"/>
      <c r="R51" s="596"/>
    </row>
    <row r="52" spans="1:18" ht="37.5" customHeight="1" x14ac:dyDescent="0.35">
      <c r="A52" s="596"/>
      <c r="B52" s="702"/>
      <c r="C52" s="596"/>
      <c r="D52" s="596"/>
      <c r="E52" s="1055"/>
      <c r="F52" s="596"/>
      <c r="G52" s="622" t="s">
        <v>1387</v>
      </c>
      <c r="H52" s="168" t="s">
        <v>1386</v>
      </c>
      <c r="I52" s="51">
        <v>1</v>
      </c>
      <c r="J52" s="596"/>
      <c r="K52" s="958"/>
      <c r="L52" s="702"/>
      <c r="M52" s="1108"/>
      <c r="N52" s="948"/>
      <c r="O52" s="1108"/>
      <c r="P52" s="1110"/>
      <c r="Q52" s="596"/>
      <c r="R52" s="596"/>
    </row>
    <row r="53" spans="1:18" ht="48" customHeight="1" x14ac:dyDescent="0.35">
      <c r="A53" s="597"/>
      <c r="B53" s="703"/>
      <c r="C53" s="597"/>
      <c r="D53" s="597"/>
      <c r="E53" s="1056"/>
      <c r="F53" s="597"/>
      <c r="G53" s="636"/>
      <c r="H53" s="168" t="s">
        <v>1388</v>
      </c>
      <c r="I53" s="51">
        <v>1</v>
      </c>
      <c r="J53" s="597"/>
      <c r="K53" s="721"/>
      <c r="L53" s="703"/>
      <c r="M53" s="1109"/>
      <c r="N53" s="949"/>
      <c r="O53" s="1109"/>
      <c r="P53" s="1110"/>
      <c r="Q53" s="597"/>
      <c r="R53" s="597"/>
    </row>
    <row r="54" spans="1:18" ht="66" customHeight="1" x14ac:dyDescent="0.35">
      <c r="A54" s="604" t="s">
        <v>1544</v>
      </c>
      <c r="B54" s="605"/>
      <c r="C54" s="605"/>
      <c r="D54" s="605"/>
      <c r="E54" s="605"/>
      <c r="F54" s="605"/>
      <c r="G54" s="605"/>
      <c r="H54" s="605"/>
      <c r="I54" s="605"/>
      <c r="J54" s="605"/>
      <c r="K54" s="605"/>
      <c r="L54" s="605"/>
      <c r="M54" s="605"/>
      <c r="N54" s="605"/>
      <c r="O54" s="605"/>
      <c r="P54" s="605"/>
      <c r="Q54" s="605"/>
      <c r="R54" s="606"/>
    </row>
    <row r="55" spans="1:18" ht="198" customHeight="1" x14ac:dyDescent="0.35">
      <c r="A55" s="196">
        <v>8</v>
      </c>
      <c r="B55" s="196">
        <v>1</v>
      </c>
      <c r="C55" s="196">
        <v>4</v>
      </c>
      <c r="D55" s="196">
        <v>2</v>
      </c>
      <c r="E55" s="389" t="s">
        <v>755</v>
      </c>
      <c r="F55" s="226" t="s">
        <v>1545</v>
      </c>
      <c r="G55" s="196" t="s">
        <v>736</v>
      </c>
      <c r="H55" s="196" t="s">
        <v>737</v>
      </c>
      <c r="I55" s="198">
        <v>1</v>
      </c>
      <c r="J55" s="196" t="s">
        <v>1546</v>
      </c>
      <c r="K55" s="198" t="s">
        <v>35</v>
      </c>
      <c r="L55" s="198"/>
      <c r="M55" s="107">
        <v>5000</v>
      </c>
      <c r="N55" s="107"/>
      <c r="O55" s="107">
        <v>5000</v>
      </c>
      <c r="P55" s="107"/>
      <c r="Q55" s="196" t="s">
        <v>733</v>
      </c>
      <c r="R55" s="196" t="s">
        <v>734</v>
      </c>
    </row>
    <row r="56" spans="1:18" ht="90.75" customHeight="1" x14ac:dyDescent="0.35">
      <c r="A56" s="580">
        <v>9</v>
      </c>
      <c r="B56" s="580">
        <v>1</v>
      </c>
      <c r="C56" s="580">
        <v>4</v>
      </c>
      <c r="D56" s="580">
        <v>2</v>
      </c>
      <c r="E56" s="1060" t="s">
        <v>1547</v>
      </c>
      <c r="F56" s="906" t="s">
        <v>298</v>
      </c>
      <c r="G56" s="580" t="s">
        <v>352</v>
      </c>
      <c r="H56" s="455" t="s">
        <v>1451</v>
      </c>
      <c r="I56" s="198">
        <v>4</v>
      </c>
      <c r="J56" s="580" t="s">
        <v>301</v>
      </c>
      <c r="K56" s="600" t="s">
        <v>35</v>
      </c>
      <c r="L56" s="600"/>
      <c r="M56" s="677">
        <v>3100</v>
      </c>
      <c r="N56" s="677"/>
      <c r="O56" s="677">
        <v>3100</v>
      </c>
      <c r="P56" s="677"/>
      <c r="Q56" s="580" t="s">
        <v>733</v>
      </c>
      <c r="R56" s="580" t="s">
        <v>734</v>
      </c>
    </row>
    <row r="57" spans="1:18" ht="90.75" customHeight="1" x14ac:dyDescent="0.35">
      <c r="A57" s="584"/>
      <c r="B57" s="584"/>
      <c r="C57" s="584"/>
      <c r="D57" s="584"/>
      <c r="E57" s="1087"/>
      <c r="F57" s="1061"/>
      <c r="G57" s="584"/>
      <c r="H57" s="196" t="s">
        <v>39</v>
      </c>
      <c r="I57" s="198">
        <v>20</v>
      </c>
      <c r="J57" s="584"/>
      <c r="K57" s="603"/>
      <c r="L57" s="603"/>
      <c r="M57" s="967"/>
      <c r="N57" s="967"/>
      <c r="O57" s="967"/>
      <c r="P57" s="967"/>
      <c r="Q57" s="584"/>
      <c r="R57" s="584"/>
    </row>
    <row r="58" spans="1:18" ht="58.5" customHeight="1" x14ac:dyDescent="0.35">
      <c r="A58" s="595">
        <v>9</v>
      </c>
      <c r="B58" s="595">
        <v>1</v>
      </c>
      <c r="C58" s="595">
        <v>4</v>
      </c>
      <c r="D58" s="595">
        <v>2</v>
      </c>
      <c r="E58" s="1054" t="s">
        <v>1547</v>
      </c>
      <c r="F58" s="595" t="s">
        <v>351</v>
      </c>
      <c r="G58" s="622" t="s">
        <v>863</v>
      </c>
      <c r="H58" s="168" t="s">
        <v>1386</v>
      </c>
      <c r="I58" s="51">
        <v>1</v>
      </c>
      <c r="J58" s="595" t="s">
        <v>1400</v>
      </c>
      <c r="K58" s="720" t="s">
        <v>156</v>
      </c>
      <c r="L58" s="701"/>
      <c r="M58" s="859">
        <v>27000</v>
      </c>
      <c r="N58" s="947"/>
      <c r="O58" s="859">
        <v>27000</v>
      </c>
      <c r="P58" s="947"/>
      <c r="Q58" s="595" t="s">
        <v>733</v>
      </c>
      <c r="R58" s="595" t="s">
        <v>734</v>
      </c>
    </row>
    <row r="59" spans="1:18" ht="80.5" customHeight="1" x14ac:dyDescent="0.35">
      <c r="A59" s="596"/>
      <c r="B59" s="596"/>
      <c r="C59" s="596"/>
      <c r="D59" s="596"/>
      <c r="E59" s="1055"/>
      <c r="F59" s="596"/>
      <c r="G59" s="636"/>
      <c r="H59" s="168" t="s">
        <v>1401</v>
      </c>
      <c r="I59" s="51">
        <v>42</v>
      </c>
      <c r="J59" s="596"/>
      <c r="K59" s="958"/>
      <c r="L59" s="702"/>
      <c r="M59" s="767"/>
      <c r="N59" s="948"/>
      <c r="O59" s="767"/>
      <c r="P59" s="948"/>
      <c r="Q59" s="596"/>
      <c r="R59" s="596"/>
    </row>
    <row r="60" spans="1:18" ht="84" customHeight="1" x14ac:dyDescent="0.35">
      <c r="A60" s="597"/>
      <c r="B60" s="597"/>
      <c r="C60" s="597"/>
      <c r="D60" s="597"/>
      <c r="E60" s="1056"/>
      <c r="F60" s="597"/>
      <c r="G60" s="168" t="s">
        <v>354</v>
      </c>
      <c r="H60" s="168" t="s">
        <v>1386</v>
      </c>
      <c r="I60" s="168">
        <v>1</v>
      </c>
      <c r="J60" s="597"/>
      <c r="K60" s="721"/>
      <c r="L60" s="703"/>
      <c r="M60" s="768"/>
      <c r="N60" s="949"/>
      <c r="O60" s="768"/>
      <c r="P60" s="949"/>
      <c r="Q60" s="597"/>
      <c r="R60" s="597"/>
    </row>
    <row r="61" spans="1:18" ht="36.75" customHeight="1" x14ac:dyDescent="0.35">
      <c r="A61" s="722" t="s">
        <v>1548</v>
      </c>
      <c r="B61" s="723"/>
      <c r="C61" s="723"/>
      <c r="D61" s="723"/>
      <c r="E61" s="723"/>
      <c r="F61" s="723"/>
      <c r="G61" s="723"/>
      <c r="H61" s="723"/>
      <c r="I61" s="723"/>
      <c r="J61" s="723"/>
      <c r="K61" s="723"/>
      <c r="L61" s="723"/>
      <c r="M61" s="723"/>
      <c r="N61" s="723"/>
      <c r="O61" s="723"/>
      <c r="P61" s="723"/>
      <c r="Q61" s="723"/>
      <c r="R61" s="724"/>
    </row>
    <row r="62" spans="1:18" ht="132.75" customHeight="1" x14ac:dyDescent="0.35">
      <c r="A62" s="196">
        <v>10</v>
      </c>
      <c r="B62" s="196">
        <v>1</v>
      </c>
      <c r="C62" s="196">
        <v>4</v>
      </c>
      <c r="D62" s="196">
        <v>2</v>
      </c>
      <c r="E62" s="389" t="s">
        <v>756</v>
      </c>
      <c r="F62" s="226" t="s">
        <v>757</v>
      </c>
      <c r="G62" s="196" t="s">
        <v>758</v>
      </c>
      <c r="H62" s="196" t="s">
        <v>759</v>
      </c>
      <c r="I62" s="198">
        <v>1</v>
      </c>
      <c r="J62" s="196" t="s">
        <v>760</v>
      </c>
      <c r="K62" s="198" t="s">
        <v>35</v>
      </c>
      <c r="L62" s="198"/>
      <c r="M62" s="107">
        <v>50000</v>
      </c>
      <c r="N62" s="107"/>
      <c r="O62" s="107">
        <v>50000</v>
      </c>
      <c r="P62" s="107"/>
      <c r="Q62" s="196" t="s">
        <v>733</v>
      </c>
      <c r="R62" s="196" t="s">
        <v>734</v>
      </c>
    </row>
    <row r="64" spans="1:18" ht="15.5" x14ac:dyDescent="0.35">
      <c r="M64" s="761"/>
      <c r="N64" s="744" t="s">
        <v>202</v>
      </c>
      <c r="O64" s="744"/>
      <c r="P64" s="744"/>
    </row>
    <row r="65" spans="13:16" x14ac:dyDescent="0.35">
      <c r="M65" s="761"/>
      <c r="N65" s="141" t="s">
        <v>33</v>
      </c>
      <c r="O65" s="761" t="s">
        <v>34</v>
      </c>
      <c r="P65" s="761"/>
    </row>
    <row r="66" spans="13:16" x14ac:dyDescent="0.35">
      <c r="M66" s="761"/>
      <c r="N66" s="141"/>
      <c r="O66" s="141">
        <v>2020</v>
      </c>
      <c r="P66" s="141">
        <v>2021</v>
      </c>
    </row>
    <row r="67" spans="13:16" x14ac:dyDescent="0.35">
      <c r="M67" s="141" t="s">
        <v>1363</v>
      </c>
      <c r="N67" s="108">
        <v>10</v>
      </c>
      <c r="O67" s="109">
        <f>O7+O15+O21+O26+O34+O41+O46+O55+O56+O62</f>
        <v>509000</v>
      </c>
      <c r="P67" s="109">
        <v>0</v>
      </c>
    </row>
    <row r="68" spans="13:16" x14ac:dyDescent="0.35">
      <c r="M68" s="343" t="s">
        <v>1364</v>
      </c>
      <c r="N68" s="172">
        <v>10</v>
      </c>
      <c r="O68" s="305">
        <f>O9+O17+O23+O28+O37+O42+O48+O55+O58+O62</f>
        <v>509000</v>
      </c>
      <c r="P68" s="305">
        <f>P37</f>
        <v>47300</v>
      </c>
    </row>
    <row r="69" spans="13:16" x14ac:dyDescent="0.35">
      <c r="N69" s="47"/>
      <c r="O69" s="47"/>
      <c r="P69" s="47"/>
    </row>
    <row r="72" spans="13:16" x14ac:dyDescent="0.35">
      <c r="M72" s="5"/>
      <c r="N72" s="456"/>
    </row>
  </sheetData>
  <mergeCells count="259">
    <mergeCell ref="A61:R61"/>
    <mergeCell ref="M64:M66"/>
    <mergeCell ref="N64:P64"/>
    <mergeCell ref="O65:P65"/>
    <mergeCell ref="L56:L57"/>
    <mergeCell ref="M56:M57"/>
    <mergeCell ref="N56:N57"/>
    <mergeCell ref="O56:O57"/>
    <mergeCell ref="P56:P57"/>
    <mergeCell ref="Q56:Q57"/>
    <mergeCell ref="R56:R57"/>
    <mergeCell ref="A58:A60"/>
    <mergeCell ref="B58:B60"/>
    <mergeCell ref="C58:C60"/>
    <mergeCell ref="D58:D60"/>
    <mergeCell ref="E58:E60"/>
    <mergeCell ref="F58:F60"/>
    <mergeCell ref="G58:G59"/>
    <mergeCell ref="J58:J60"/>
    <mergeCell ref="K58:K60"/>
    <mergeCell ref="L58:L60"/>
    <mergeCell ref="M58:M60"/>
    <mergeCell ref="N58:N60"/>
    <mergeCell ref="O58:O60"/>
    <mergeCell ref="P58:P60"/>
    <mergeCell ref="Q58:Q60"/>
    <mergeCell ref="R58:R60"/>
    <mergeCell ref="A56:A57"/>
    <mergeCell ref="B56:B57"/>
    <mergeCell ref="C56:C57"/>
    <mergeCell ref="D56:D57"/>
    <mergeCell ref="E56:E57"/>
    <mergeCell ref="F56:F57"/>
    <mergeCell ref="G56:G57"/>
    <mergeCell ref="J56:J57"/>
    <mergeCell ref="K56:K57"/>
    <mergeCell ref="L48:L53"/>
    <mergeCell ref="M48:M53"/>
    <mergeCell ref="N48:N53"/>
    <mergeCell ref="O48:O53"/>
    <mergeCell ref="P48:P53"/>
    <mergeCell ref="Q48:Q53"/>
    <mergeCell ref="R48:R53"/>
    <mergeCell ref="G52:G53"/>
    <mergeCell ref="A54:R54"/>
    <mergeCell ref="A48:A53"/>
    <mergeCell ref="B48:B53"/>
    <mergeCell ref="C48:C53"/>
    <mergeCell ref="D48:D53"/>
    <mergeCell ref="E48:E53"/>
    <mergeCell ref="F48:F53"/>
    <mergeCell ref="G48:G49"/>
    <mergeCell ref="J48:J53"/>
    <mergeCell ref="K48:K53"/>
    <mergeCell ref="A45:R45"/>
    <mergeCell ref="A46:A47"/>
    <mergeCell ref="B46:B47"/>
    <mergeCell ref="C46:C47"/>
    <mergeCell ref="D46:D47"/>
    <mergeCell ref="E46:E47"/>
    <mergeCell ref="F46:F47"/>
    <mergeCell ref="J46:J47"/>
    <mergeCell ref="K46:K47"/>
    <mergeCell ref="L46:L47"/>
    <mergeCell ref="M46:M47"/>
    <mergeCell ref="N46:N47"/>
    <mergeCell ref="O46:O47"/>
    <mergeCell ref="P46:P47"/>
    <mergeCell ref="Q46:Q47"/>
    <mergeCell ref="R46:R47"/>
    <mergeCell ref="L37:L39"/>
    <mergeCell ref="M37:M39"/>
    <mergeCell ref="N37:N39"/>
    <mergeCell ref="O37:O39"/>
    <mergeCell ref="P37:P39"/>
    <mergeCell ref="Q37:Q39"/>
    <mergeCell ref="R37:R39"/>
    <mergeCell ref="A40:R40"/>
    <mergeCell ref="A42:A44"/>
    <mergeCell ref="B42:B44"/>
    <mergeCell ref="C42:C44"/>
    <mergeCell ref="D42:D44"/>
    <mergeCell ref="E42:E44"/>
    <mergeCell ref="F42:F44"/>
    <mergeCell ref="J42:J44"/>
    <mergeCell ref="K42:K44"/>
    <mergeCell ref="L42:L44"/>
    <mergeCell ref="M42:M44"/>
    <mergeCell ref="N42:N44"/>
    <mergeCell ref="O42:O44"/>
    <mergeCell ref="P42:P44"/>
    <mergeCell ref="Q42:Q44"/>
    <mergeCell ref="R42:R44"/>
    <mergeCell ref="G43:G44"/>
    <mergeCell ref="O28:O32"/>
    <mergeCell ref="P28:P32"/>
    <mergeCell ref="Q28:Q32"/>
    <mergeCell ref="R28:R32"/>
    <mergeCell ref="G31:G32"/>
    <mergeCell ref="A33:R33"/>
    <mergeCell ref="A34:A36"/>
    <mergeCell ref="B34:B36"/>
    <mergeCell ref="C34:C36"/>
    <mergeCell ref="D34:D36"/>
    <mergeCell ref="E34:E36"/>
    <mergeCell ref="F34:F36"/>
    <mergeCell ref="J34:J36"/>
    <mergeCell ref="K34:K36"/>
    <mergeCell ref="L34:L36"/>
    <mergeCell ref="M34:M36"/>
    <mergeCell ref="N34:N36"/>
    <mergeCell ref="O34:O36"/>
    <mergeCell ref="P34:P36"/>
    <mergeCell ref="Q34:Q36"/>
    <mergeCell ref="R34:R36"/>
    <mergeCell ref="L28:L32"/>
    <mergeCell ref="M28:M32"/>
    <mergeCell ref="N28:N32"/>
    <mergeCell ref="K26:K27"/>
    <mergeCell ref="L26:L27"/>
    <mergeCell ref="M26:M27"/>
    <mergeCell ref="N26:N27"/>
    <mergeCell ref="O26:O27"/>
    <mergeCell ref="P26:P27"/>
    <mergeCell ref="Q26:Q27"/>
    <mergeCell ref="R26:R27"/>
    <mergeCell ref="J23:J24"/>
    <mergeCell ref="R21:R22"/>
    <mergeCell ref="L23:L24"/>
    <mergeCell ref="M23:M24"/>
    <mergeCell ref="N23:N24"/>
    <mergeCell ref="O23:O24"/>
    <mergeCell ref="P23:P24"/>
    <mergeCell ref="Q23:Q24"/>
    <mergeCell ref="R23:R24"/>
    <mergeCell ref="A25:R25"/>
    <mergeCell ref="A21:A22"/>
    <mergeCell ref="B21:B22"/>
    <mergeCell ref="C21:C22"/>
    <mergeCell ref="D21:D22"/>
    <mergeCell ref="E21:E22"/>
    <mergeCell ref="F21:F22"/>
    <mergeCell ref="A23:A24"/>
    <mergeCell ref="B23:B24"/>
    <mergeCell ref="C23:C24"/>
    <mergeCell ref="D23:D24"/>
    <mergeCell ref="E23:E24"/>
    <mergeCell ref="F23:F24"/>
    <mergeCell ref="J15:J16"/>
    <mergeCell ref="J21:J22"/>
    <mergeCell ref="K21:K22"/>
    <mergeCell ref="L21:L22"/>
    <mergeCell ref="M21:M22"/>
    <mergeCell ref="N21:N22"/>
    <mergeCell ref="O21:O22"/>
    <mergeCell ref="P21:P22"/>
    <mergeCell ref="Q21:Q22"/>
    <mergeCell ref="P9:P13"/>
    <mergeCell ref="O15:O16"/>
    <mergeCell ref="P15:P16"/>
    <mergeCell ref="Q15:Q16"/>
    <mergeCell ref="R15:R16"/>
    <mergeCell ref="A17:A19"/>
    <mergeCell ref="B17:B19"/>
    <mergeCell ref="C17:C19"/>
    <mergeCell ref="D17:D19"/>
    <mergeCell ref="E17:E19"/>
    <mergeCell ref="F17:F19"/>
    <mergeCell ref="J17:J19"/>
    <mergeCell ref="K17:K19"/>
    <mergeCell ref="L17:L19"/>
    <mergeCell ref="M17:M19"/>
    <mergeCell ref="N17:N19"/>
    <mergeCell ref="O17:O19"/>
    <mergeCell ref="P17:P19"/>
    <mergeCell ref="Q17:Q19"/>
    <mergeCell ref="R17:R19"/>
    <mergeCell ref="C15:C16"/>
    <mergeCell ref="D15:D16"/>
    <mergeCell ref="E15:E16"/>
    <mergeCell ref="F15:F16"/>
    <mergeCell ref="Q7:Q8"/>
    <mergeCell ref="R7:R8"/>
    <mergeCell ref="K7:K8"/>
    <mergeCell ref="Q4:Q5"/>
    <mergeCell ref="R4:R5"/>
    <mergeCell ref="K4:L4"/>
    <mergeCell ref="M4:N4"/>
    <mergeCell ref="O4:P4"/>
    <mergeCell ref="L7:L8"/>
    <mergeCell ref="M7:M8"/>
    <mergeCell ref="N7:N8"/>
    <mergeCell ref="O7:O8"/>
    <mergeCell ref="P7:P8"/>
    <mergeCell ref="A7:A8"/>
    <mergeCell ref="B7:B8"/>
    <mergeCell ref="C7:C8"/>
    <mergeCell ref="D7:D8"/>
    <mergeCell ref="E7:E8"/>
    <mergeCell ref="F7:F8"/>
    <mergeCell ref="G7:G8"/>
    <mergeCell ref="J7:J8"/>
    <mergeCell ref="G4:G5"/>
    <mergeCell ref="H4:I4"/>
    <mergeCell ref="J4:J5"/>
    <mergeCell ref="A4:A5"/>
    <mergeCell ref="B4:B5"/>
    <mergeCell ref="C4:C5"/>
    <mergeCell ref="D4:D5"/>
    <mergeCell ref="E4:E5"/>
    <mergeCell ref="F4:F5"/>
    <mergeCell ref="A9:A13"/>
    <mergeCell ref="B9:B13"/>
    <mergeCell ref="C9:C13"/>
    <mergeCell ref="Q9:Q13"/>
    <mergeCell ref="R9:R13"/>
    <mergeCell ref="A14:R14"/>
    <mergeCell ref="A15:A16"/>
    <mergeCell ref="B15:B16"/>
    <mergeCell ref="A20:R20"/>
    <mergeCell ref="D9:D13"/>
    <mergeCell ref="E9:E13"/>
    <mergeCell ref="F9:F13"/>
    <mergeCell ref="G9:G10"/>
    <mergeCell ref="J9:J13"/>
    <mergeCell ref="K9:K13"/>
    <mergeCell ref="L9:L13"/>
    <mergeCell ref="M9:M13"/>
    <mergeCell ref="N9:N13"/>
    <mergeCell ref="G12:G13"/>
    <mergeCell ref="K15:K16"/>
    <mergeCell ref="L15:L16"/>
    <mergeCell ref="M15:M16"/>
    <mergeCell ref="N15:N16"/>
    <mergeCell ref="O9:O13"/>
    <mergeCell ref="A37:A39"/>
    <mergeCell ref="B37:B39"/>
    <mergeCell ref="C37:C39"/>
    <mergeCell ref="D37:D39"/>
    <mergeCell ref="E37:E39"/>
    <mergeCell ref="F37:F39"/>
    <mergeCell ref="J37:J39"/>
    <mergeCell ref="K37:K39"/>
    <mergeCell ref="K23:K24"/>
    <mergeCell ref="A28:A32"/>
    <mergeCell ref="B28:B32"/>
    <mergeCell ref="C28:C32"/>
    <mergeCell ref="D28:D32"/>
    <mergeCell ref="E28:E32"/>
    <mergeCell ref="F28:F32"/>
    <mergeCell ref="J28:J32"/>
    <mergeCell ref="K28:K32"/>
    <mergeCell ref="A26:A27"/>
    <mergeCell ref="B26:B27"/>
    <mergeCell ref="C26:C27"/>
    <mergeCell ref="D26:D27"/>
    <mergeCell ref="E26:E27"/>
    <mergeCell ref="F26:F27"/>
    <mergeCell ref="J26:J27"/>
  </mergeCells>
  <conditionalFormatting sqref="G31">
    <cfRule type="duplicateValues" dxfId="0"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53"/>
  <sheetViews>
    <sheetView topLeftCell="A44" zoomScale="60" zoomScaleNormal="60" workbookViewId="0">
      <selection activeCell="F43" sqref="F43"/>
    </sheetView>
  </sheetViews>
  <sheetFormatPr defaultRowHeight="14.5" x14ac:dyDescent="0.35"/>
  <cols>
    <col min="1" max="1" width="4.7265625" style="192" customWidth="1"/>
    <col min="2" max="2" width="13.26953125" style="192" customWidth="1"/>
    <col min="3" max="3" width="11.453125" style="192" customWidth="1"/>
    <col min="4" max="4" width="9.7265625" style="192" customWidth="1"/>
    <col min="5" max="5" width="45.7265625" style="192" customWidth="1"/>
    <col min="6" max="6" width="61.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6.2695312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19" t="s">
        <v>1433</v>
      </c>
    </row>
    <row r="3" spans="1:19" x14ac:dyDescent="0.35">
      <c r="M3" s="2"/>
      <c r="N3" s="2"/>
      <c r="O3" s="2"/>
      <c r="P3" s="2"/>
    </row>
    <row r="4" spans="1:19" s="3" customFormat="1" ht="49.5" customHeight="1" x14ac:dyDescent="0.35">
      <c r="A4" s="1121" t="s">
        <v>0</v>
      </c>
      <c r="B4" s="944" t="s">
        <v>1</v>
      </c>
      <c r="C4" s="944" t="s">
        <v>2</v>
      </c>
      <c r="D4" s="944" t="s">
        <v>3</v>
      </c>
      <c r="E4" s="1121" t="s">
        <v>4</v>
      </c>
      <c r="F4" s="1121" t="s">
        <v>5</v>
      </c>
      <c r="G4" s="1121" t="s">
        <v>6</v>
      </c>
      <c r="H4" s="944" t="s">
        <v>7</v>
      </c>
      <c r="I4" s="944"/>
      <c r="J4" s="1121" t="s">
        <v>8</v>
      </c>
      <c r="K4" s="944" t="s">
        <v>214</v>
      </c>
      <c r="L4" s="1122"/>
      <c r="M4" s="943" t="s">
        <v>215</v>
      </c>
      <c r="N4" s="943"/>
      <c r="O4" s="943" t="s">
        <v>9</v>
      </c>
      <c r="P4" s="943"/>
      <c r="Q4" s="1121" t="s">
        <v>216</v>
      </c>
      <c r="R4" s="944" t="s">
        <v>10</v>
      </c>
      <c r="S4" s="20"/>
    </row>
    <row r="5" spans="1:19" s="3" customFormat="1" ht="15.5" x14ac:dyDescent="0.25">
      <c r="A5" s="1121"/>
      <c r="B5" s="944"/>
      <c r="C5" s="944"/>
      <c r="D5" s="944"/>
      <c r="E5" s="1121"/>
      <c r="F5" s="1121"/>
      <c r="G5" s="1121"/>
      <c r="H5" s="175" t="s">
        <v>11</v>
      </c>
      <c r="I5" s="175" t="s">
        <v>12</v>
      </c>
      <c r="J5" s="1121"/>
      <c r="K5" s="175">
        <v>2020</v>
      </c>
      <c r="L5" s="175">
        <v>2021</v>
      </c>
      <c r="M5" s="61">
        <v>2020</v>
      </c>
      <c r="N5" s="61">
        <v>2021</v>
      </c>
      <c r="O5" s="61">
        <v>2020</v>
      </c>
      <c r="P5" s="61">
        <v>2021</v>
      </c>
      <c r="Q5" s="1121"/>
      <c r="R5" s="944"/>
      <c r="S5" s="20"/>
    </row>
    <row r="6" spans="1:19" s="3" customFormat="1" ht="15.5" x14ac:dyDescent="0.25">
      <c r="A6" s="188" t="s">
        <v>13</v>
      </c>
      <c r="B6" s="175" t="s">
        <v>14</v>
      </c>
      <c r="C6" s="175" t="s">
        <v>15</v>
      </c>
      <c r="D6" s="175" t="s">
        <v>16</v>
      </c>
      <c r="E6" s="188" t="s">
        <v>17</v>
      </c>
      <c r="F6" s="188" t="s">
        <v>18</v>
      </c>
      <c r="G6" s="188" t="s">
        <v>19</v>
      </c>
      <c r="H6" s="175" t="s">
        <v>20</v>
      </c>
      <c r="I6" s="175" t="s">
        <v>21</v>
      </c>
      <c r="J6" s="188" t="s">
        <v>22</v>
      </c>
      <c r="K6" s="175" t="s">
        <v>23</v>
      </c>
      <c r="L6" s="175" t="s">
        <v>24</v>
      </c>
      <c r="M6" s="176" t="s">
        <v>25</v>
      </c>
      <c r="N6" s="176" t="s">
        <v>26</v>
      </c>
      <c r="O6" s="176" t="s">
        <v>27</v>
      </c>
      <c r="P6" s="176" t="s">
        <v>28</v>
      </c>
      <c r="Q6" s="188" t="s">
        <v>29</v>
      </c>
      <c r="R6" s="175" t="s">
        <v>30</v>
      </c>
      <c r="S6" s="20"/>
    </row>
    <row r="7" spans="1:19" s="6" customFormat="1" ht="156" customHeight="1" x14ac:dyDescent="0.35">
      <c r="A7" s="459">
        <v>1</v>
      </c>
      <c r="B7" s="459">
        <v>1</v>
      </c>
      <c r="C7" s="459">
        <v>4</v>
      </c>
      <c r="D7" s="459">
        <v>2</v>
      </c>
      <c r="E7" s="460" t="s">
        <v>762</v>
      </c>
      <c r="F7" s="460" t="s">
        <v>1066</v>
      </c>
      <c r="G7" s="459" t="s">
        <v>267</v>
      </c>
      <c r="H7" s="459" t="s">
        <v>51</v>
      </c>
      <c r="I7" s="459">
        <v>4</v>
      </c>
      <c r="J7" s="460" t="s">
        <v>763</v>
      </c>
      <c r="K7" s="459" t="s">
        <v>35</v>
      </c>
      <c r="L7" s="459"/>
      <c r="M7" s="461">
        <v>164000</v>
      </c>
      <c r="N7" s="459"/>
      <c r="O7" s="461">
        <v>164000</v>
      </c>
      <c r="P7" s="459"/>
      <c r="Q7" s="460" t="s">
        <v>761</v>
      </c>
      <c r="R7" s="460" t="s">
        <v>1054</v>
      </c>
      <c r="S7" s="22"/>
    </row>
    <row r="8" spans="1:19" s="6" customFormat="1" ht="142.5" customHeight="1" x14ac:dyDescent="0.35">
      <c r="A8" s="462">
        <v>1</v>
      </c>
      <c r="B8" s="462">
        <v>1</v>
      </c>
      <c r="C8" s="462">
        <v>4</v>
      </c>
      <c r="D8" s="462">
        <v>2</v>
      </c>
      <c r="E8" s="463" t="s">
        <v>762</v>
      </c>
      <c r="F8" s="463" t="s">
        <v>1402</v>
      </c>
      <c r="G8" s="70" t="s">
        <v>1403</v>
      </c>
      <c r="H8" s="189" t="s">
        <v>1404</v>
      </c>
      <c r="I8" s="70">
        <v>25</v>
      </c>
      <c r="J8" s="463" t="s">
        <v>1405</v>
      </c>
      <c r="K8" s="462" t="s">
        <v>35</v>
      </c>
      <c r="L8" s="462"/>
      <c r="M8" s="68">
        <v>5000</v>
      </c>
      <c r="N8" s="462"/>
      <c r="O8" s="68">
        <v>5000</v>
      </c>
      <c r="P8" s="462"/>
      <c r="Q8" s="463" t="s">
        <v>761</v>
      </c>
      <c r="R8" s="463" t="s">
        <v>1054</v>
      </c>
      <c r="S8" s="22"/>
    </row>
    <row r="9" spans="1:19" s="6" customFormat="1" ht="36" customHeight="1" x14ac:dyDescent="0.35">
      <c r="A9" s="1123" t="s">
        <v>1549</v>
      </c>
      <c r="B9" s="1124"/>
      <c r="C9" s="1124"/>
      <c r="D9" s="1124"/>
      <c r="E9" s="1124"/>
      <c r="F9" s="1124"/>
      <c r="G9" s="1124"/>
      <c r="H9" s="1124"/>
      <c r="I9" s="1124"/>
      <c r="J9" s="1124"/>
      <c r="K9" s="1124"/>
      <c r="L9" s="1124"/>
      <c r="M9" s="1124"/>
      <c r="N9" s="1124"/>
      <c r="O9" s="1124"/>
      <c r="P9" s="1124"/>
      <c r="Q9" s="1124"/>
      <c r="R9" s="1125"/>
      <c r="S9" s="22"/>
    </row>
    <row r="10" spans="1:19" ht="129" customHeight="1" x14ac:dyDescent="0.35">
      <c r="A10" s="460">
        <v>2</v>
      </c>
      <c r="B10" s="460">
        <v>1</v>
      </c>
      <c r="C10" s="460">
        <v>4</v>
      </c>
      <c r="D10" s="460">
        <v>2</v>
      </c>
      <c r="E10" s="460" t="s">
        <v>764</v>
      </c>
      <c r="F10" s="460" t="s">
        <v>1406</v>
      </c>
      <c r="G10" s="460" t="s">
        <v>305</v>
      </c>
      <c r="H10" s="460" t="s">
        <v>461</v>
      </c>
      <c r="I10" s="459">
        <v>20</v>
      </c>
      <c r="J10" s="460" t="s">
        <v>765</v>
      </c>
      <c r="K10" s="459" t="s">
        <v>35</v>
      </c>
      <c r="L10" s="464"/>
      <c r="M10" s="465">
        <v>4000</v>
      </c>
      <c r="N10" s="466"/>
      <c r="O10" s="465">
        <v>4000</v>
      </c>
      <c r="P10" s="466"/>
      <c r="Q10" s="460" t="s">
        <v>761</v>
      </c>
      <c r="R10" s="460" t="s">
        <v>766</v>
      </c>
      <c r="S10" s="31"/>
    </row>
    <row r="11" spans="1:19" ht="147" customHeight="1" x14ac:dyDescent="0.35">
      <c r="A11" s="463">
        <v>2</v>
      </c>
      <c r="B11" s="463">
        <v>1</v>
      </c>
      <c r="C11" s="463">
        <v>4</v>
      </c>
      <c r="D11" s="463">
        <v>2</v>
      </c>
      <c r="E11" s="463" t="s">
        <v>764</v>
      </c>
      <c r="F11" s="463" t="s">
        <v>1407</v>
      </c>
      <c r="G11" s="189" t="s">
        <v>1403</v>
      </c>
      <c r="H11" s="189" t="s">
        <v>1404</v>
      </c>
      <c r="I11" s="462">
        <v>20</v>
      </c>
      <c r="J11" s="189" t="s">
        <v>1550</v>
      </c>
      <c r="K11" s="462" t="s">
        <v>35</v>
      </c>
      <c r="L11" s="467"/>
      <c r="M11" s="468">
        <v>4000</v>
      </c>
      <c r="N11" s="469"/>
      <c r="O11" s="468">
        <v>4000</v>
      </c>
      <c r="P11" s="469"/>
      <c r="Q11" s="463" t="s">
        <v>761</v>
      </c>
      <c r="R11" s="463" t="s">
        <v>766</v>
      </c>
      <c r="S11" s="31"/>
    </row>
    <row r="12" spans="1:19" ht="23.25" customHeight="1" x14ac:dyDescent="0.35">
      <c r="A12" s="1123" t="s">
        <v>1408</v>
      </c>
      <c r="B12" s="1124"/>
      <c r="C12" s="1124"/>
      <c r="D12" s="1124"/>
      <c r="E12" s="1124"/>
      <c r="F12" s="1124"/>
      <c r="G12" s="1124"/>
      <c r="H12" s="1124"/>
      <c r="I12" s="1124"/>
      <c r="J12" s="1124"/>
      <c r="K12" s="1124"/>
      <c r="L12" s="1124"/>
      <c r="M12" s="1124"/>
      <c r="N12" s="1124"/>
      <c r="O12" s="1124"/>
      <c r="P12" s="1124"/>
      <c r="Q12" s="1124"/>
      <c r="R12" s="1125"/>
      <c r="S12" s="31"/>
    </row>
    <row r="13" spans="1:19" ht="219" customHeight="1" x14ac:dyDescent="0.35">
      <c r="A13" s="459">
        <v>3</v>
      </c>
      <c r="B13" s="459">
        <v>1</v>
      </c>
      <c r="C13" s="459">
        <v>4</v>
      </c>
      <c r="D13" s="459">
        <v>5</v>
      </c>
      <c r="E13" s="460" t="s">
        <v>767</v>
      </c>
      <c r="F13" s="460" t="s">
        <v>1055</v>
      </c>
      <c r="G13" s="459" t="s">
        <v>37</v>
      </c>
      <c r="H13" s="460" t="s">
        <v>149</v>
      </c>
      <c r="I13" s="459">
        <v>70</v>
      </c>
      <c r="J13" s="460" t="s">
        <v>768</v>
      </c>
      <c r="K13" s="459" t="s">
        <v>35</v>
      </c>
      <c r="L13" s="470"/>
      <c r="M13" s="461">
        <v>7500</v>
      </c>
      <c r="N13" s="470"/>
      <c r="O13" s="461">
        <v>7500</v>
      </c>
      <c r="P13" s="470"/>
      <c r="Q13" s="460" t="s">
        <v>761</v>
      </c>
      <c r="R13" s="460" t="s">
        <v>766</v>
      </c>
    </row>
    <row r="14" spans="1:19" ht="213" customHeight="1" x14ac:dyDescent="0.35">
      <c r="A14" s="462">
        <v>3</v>
      </c>
      <c r="B14" s="462">
        <v>1</v>
      </c>
      <c r="C14" s="462">
        <v>4</v>
      </c>
      <c r="D14" s="462">
        <v>5</v>
      </c>
      <c r="E14" s="463" t="s">
        <v>767</v>
      </c>
      <c r="F14" s="463" t="s">
        <v>1055</v>
      </c>
      <c r="G14" s="462" t="s">
        <v>37</v>
      </c>
      <c r="H14" s="463" t="s">
        <v>149</v>
      </c>
      <c r="I14" s="462">
        <v>70</v>
      </c>
      <c r="J14" s="463" t="s">
        <v>768</v>
      </c>
      <c r="K14" s="462" t="s">
        <v>35</v>
      </c>
      <c r="L14" s="471"/>
      <c r="M14" s="68">
        <v>6812</v>
      </c>
      <c r="N14" s="471"/>
      <c r="O14" s="68">
        <v>6812</v>
      </c>
      <c r="P14" s="471"/>
      <c r="Q14" s="463" t="s">
        <v>761</v>
      </c>
      <c r="R14" s="463" t="s">
        <v>766</v>
      </c>
    </row>
    <row r="15" spans="1:19" ht="42" customHeight="1" x14ac:dyDescent="0.35">
      <c r="A15" s="1126" t="s">
        <v>1409</v>
      </c>
      <c r="B15" s="1127"/>
      <c r="C15" s="1127"/>
      <c r="D15" s="1127"/>
      <c r="E15" s="1127"/>
      <c r="F15" s="1127"/>
      <c r="G15" s="1127"/>
      <c r="H15" s="1127"/>
      <c r="I15" s="1127"/>
      <c r="J15" s="1127"/>
      <c r="K15" s="1127"/>
      <c r="L15" s="1127"/>
      <c r="M15" s="1127"/>
      <c r="N15" s="1127"/>
      <c r="O15" s="1127"/>
      <c r="P15" s="1127"/>
      <c r="Q15" s="1127"/>
      <c r="R15" s="1128"/>
    </row>
    <row r="16" spans="1:19" ht="150.75" customHeight="1" x14ac:dyDescent="0.35">
      <c r="A16" s="112">
        <v>4</v>
      </c>
      <c r="B16" s="112">
        <v>1</v>
      </c>
      <c r="C16" s="112">
        <v>4</v>
      </c>
      <c r="D16" s="112">
        <v>5</v>
      </c>
      <c r="E16" s="112" t="s">
        <v>769</v>
      </c>
      <c r="F16" s="112" t="s">
        <v>770</v>
      </c>
      <c r="G16" s="112" t="s">
        <v>771</v>
      </c>
      <c r="H16" s="112" t="s">
        <v>472</v>
      </c>
      <c r="I16" s="112">
        <v>30</v>
      </c>
      <c r="J16" s="112" t="s">
        <v>772</v>
      </c>
      <c r="K16" s="112" t="s">
        <v>35</v>
      </c>
      <c r="L16" s="112"/>
      <c r="M16" s="486">
        <v>75000</v>
      </c>
      <c r="N16" s="112"/>
      <c r="O16" s="486">
        <v>75000</v>
      </c>
      <c r="P16" s="112"/>
      <c r="Q16" s="112" t="s">
        <v>761</v>
      </c>
      <c r="R16" s="112" t="s">
        <v>766</v>
      </c>
      <c r="S16" s="472"/>
    </row>
    <row r="17" spans="1:19" ht="34.5" customHeight="1" x14ac:dyDescent="0.35">
      <c r="A17" s="1129" t="s">
        <v>1551</v>
      </c>
      <c r="B17" s="1130"/>
      <c r="C17" s="1130"/>
      <c r="D17" s="1130"/>
      <c r="E17" s="1130"/>
      <c r="F17" s="1130"/>
      <c r="G17" s="1130"/>
      <c r="H17" s="1130"/>
      <c r="I17" s="1130"/>
      <c r="J17" s="1130"/>
      <c r="K17" s="1130"/>
      <c r="L17" s="1130"/>
      <c r="M17" s="1130"/>
      <c r="N17" s="1130"/>
      <c r="O17" s="1130"/>
      <c r="P17" s="1130"/>
      <c r="Q17" s="1130"/>
      <c r="R17" s="1131"/>
      <c r="S17" s="472"/>
    </row>
    <row r="18" spans="1:19" ht="217" x14ac:dyDescent="0.35">
      <c r="A18" s="473">
        <v>5</v>
      </c>
      <c r="B18" s="473">
        <v>1</v>
      </c>
      <c r="C18" s="473">
        <v>4</v>
      </c>
      <c r="D18" s="473">
        <v>2</v>
      </c>
      <c r="E18" s="474" t="s">
        <v>773</v>
      </c>
      <c r="F18" s="474" t="s">
        <v>774</v>
      </c>
      <c r="G18" s="473" t="s">
        <v>305</v>
      </c>
      <c r="H18" s="474" t="s">
        <v>461</v>
      </c>
      <c r="I18" s="473">
        <v>15</v>
      </c>
      <c r="J18" s="474" t="s">
        <v>775</v>
      </c>
      <c r="K18" s="473" t="s">
        <v>43</v>
      </c>
      <c r="L18" s="475"/>
      <c r="M18" s="476">
        <v>3000</v>
      </c>
      <c r="N18" s="475"/>
      <c r="O18" s="476">
        <v>3000</v>
      </c>
      <c r="P18" s="475"/>
      <c r="Q18" s="474" t="s">
        <v>761</v>
      </c>
      <c r="R18" s="474" t="s">
        <v>766</v>
      </c>
    </row>
    <row r="19" spans="1:19" ht="217" x14ac:dyDescent="0.35">
      <c r="A19" s="462">
        <v>5</v>
      </c>
      <c r="B19" s="462">
        <v>1</v>
      </c>
      <c r="C19" s="462">
        <v>4</v>
      </c>
      <c r="D19" s="462">
        <v>2</v>
      </c>
      <c r="E19" s="463" t="s">
        <v>773</v>
      </c>
      <c r="F19" s="463" t="s">
        <v>1410</v>
      </c>
      <c r="G19" s="70" t="s">
        <v>1403</v>
      </c>
      <c r="H19" s="189" t="s">
        <v>1404</v>
      </c>
      <c r="I19" s="462">
        <v>15</v>
      </c>
      <c r="J19" s="189" t="s">
        <v>1411</v>
      </c>
      <c r="K19" s="462" t="s">
        <v>43</v>
      </c>
      <c r="L19" s="471"/>
      <c r="M19" s="477">
        <v>3000</v>
      </c>
      <c r="N19" s="471"/>
      <c r="O19" s="477">
        <v>3000</v>
      </c>
      <c r="P19" s="471"/>
      <c r="Q19" s="463" t="s">
        <v>761</v>
      </c>
      <c r="R19" s="463" t="s">
        <v>766</v>
      </c>
    </row>
    <row r="20" spans="1:19" ht="27" customHeight="1" x14ac:dyDescent="0.35">
      <c r="A20" s="1132" t="s">
        <v>1412</v>
      </c>
      <c r="B20" s="1133"/>
      <c r="C20" s="1133"/>
      <c r="D20" s="1133"/>
      <c r="E20" s="1133"/>
      <c r="F20" s="1133"/>
      <c r="G20" s="1133"/>
      <c r="H20" s="1133"/>
      <c r="I20" s="1133"/>
      <c r="J20" s="1133"/>
      <c r="K20" s="1133"/>
      <c r="L20" s="1133"/>
      <c r="M20" s="1133"/>
      <c r="N20" s="1133"/>
      <c r="O20" s="1133"/>
      <c r="P20" s="1133"/>
      <c r="Q20" s="1133"/>
      <c r="R20" s="1134"/>
    </row>
    <row r="21" spans="1:19" ht="158.25" customHeight="1" x14ac:dyDescent="0.35">
      <c r="A21" s="459">
        <v>6</v>
      </c>
      <c r="B21" s="459">
        <v>1</v>
      </c>
      <c r="C21" s="459">
        <v>4</v>
      </c>
      <c r="D21" s="459">
        <v>2</v>
      </c>
      <c r="E21" s="460" t="s">
        <v>776</v>
      </c>
      <c r="F21" s="460" t="s">
        <v>1056</v>
      </c>
      <c r="G21" s="459" t="s">
        <v>267</v>
      </c>
      <c r="H21" s="460" t="s">
        <v>51</v>
      </c>
      <c r="I21" s="459">
        <v>1</v>
      </c>
      <c r="J21" s="460" t="s">
        <v>777</v>
      </c>
      <c r="K21" s="459" t="s">
        <v>35</v>
      </c>
      <c r="L21" s="470"/>
      <c r="M21" s="461">
        <v>50000</v>
      </c>
      <c r="N21" s="470"/>
      <c r="O21" s="461">
        <v>50000</v>
      </c>
      <c r="P21" s="470"/>
      <c r="Q21" s="460" t="s">
        <v>761</v>
      </c>
      <c r="R21" s="460" t="s">
        <v>1054</v>
      </c>
    </row>
    <row r="22" spans="1:19" ht="146.25" customHeight="1" x14ac:dyDescent="0.35">
      <c r="A22" s="462">
        <v>6</v>
      </c>
      <c r="B22" s="462">
        <v>1</v>
      </c>
      <c r="C22" s="462">
        <v>4</v>
      </c>
      <c r="D22" s="462">
        <v>2</v>
      </c>
      <c r="E22" s="463" t="s">
        <v>1413</v>
      </c>
      <c r="F22" s="189" t="s">
        <v>1414</v>
      </c>
      <c r="G22" s="462" t="s">
        <v>267</v>
      </c>
      <c r="H22" s="463" t="s">
        <v>51</v>
      </c>
      <c r="I22" s="462">
        <v>1</v>
      </c>
      <c r="J22" s="463" t="s">
        <v>1415</v>
      </c>
      <c r="K22" s="462" t="s">
        <v>35</v>
      </c>
      <c r="L22" s="471"/>
      <c r="M22" s="68">
        <v>19680</v>
      </c>
      <c r="N22" s="471"/>
      <c r="O22" s="68">
        <v>19680</v>
      </c>
      <c r="P22" s="471"/>
      <c r="Q22" s="463" t="s">
        <v>761</v>
      </c>
      <c r="R22" s="463" t="s">
        <v>1054</v>
      </c>
    </row>
    <row r="23" spans="1:19" ht="60.75" customHeight="1" x14ac:dyDescent="0.35">
      <c r="A23" s="1123" t="s">
        <v>1416</v>
      </c>
      <c r="B23" s="1124"/>
      <c r="C23" s="1124"/>
      <c r="D23" s="1124"/>
      <c r="E23" s="1124"/>
      <c r="F23" s="1124"/>
      <c r="G23" s="1124"/>
      <c r="H23" s="1124"/>
      <c r="I23" s="1124"/>
      <c r="J23" s="1124"/>
      <c r="K23" s="1124"/>
      <c r="L23" s="1124"/>
      <c r="M23" s="1124"/>
      <c r="N23" s="1124"/>
      <c r="O23" s="1124"/>
      <c r="P23" s="1124"/>
      <c r="Q23" s="1124"/>
      <c r="R23" s="1125"/>
    </row>
    <row r="24" spans="1:19" ht="151.5" customHeight="1" x14ac:dyDescent="0.35">
      <c r="A24" s="459">
        <v>7</v>
      </c>
      <c r="B24" s="459">
        <v>1</v>
      </c>
      <c r="C24" s="459">
        <v>4</v>
      </c>
      <c r="D24" s="459">
        <v>2</v>
      </c>
      <c r="E24" s="460" t="s">
        <v>776</v>
      </c>
      <c r="F24" s="460" t="s">
        <v>1056</v>
      </c>
      <c r="G24" s="459" t="s">
        <v>267</v>
      </c>
      <c r="H24" s="460" t="s">
        <v>51</v>
      </c>
      <c r="I24" s="459">
        <v>1</v>
      </c>
      <c r="J24" s="460" t="s">
        <v>777</v>
      </c>
      <c r="K24" s="459" t="s">
        <v>35</v>
      </c>
      <c r="L24" s="470"/>
      <c r="M24" s="461">
        <v>50000</v>
      </c>
      <c r="N24" s="470"/>
      <c r="O24" s="461">
        <v>50000</v>
      </c>
      <c r="P24" s="470"/>
      <c r="Q24" s="460" t="s">
        <v>761</v>
      </c>
      <c r="R24" s="460" t="s">
        <v>1054</v>
      </c>
    </row>
    <row r="25" spans="1:19" ht="176.25" customHeight="1" x14ac:dyDescent="0.35">
      <c r="A25" s="462">
        <v>7</v>
      </c>
      <c r="B25" s="462">
        <v>1</v>
      </c>
      <c r="C25" s="462">
        <v>4</v>
      </c>
      <c r="D25" s="462">
        <v>2</v>
      </c>
      <c r="E25" s="463" t="s">
        <v>776</v>
      </c>
      <c r="F25" s="463" t="s">
        <v>1417</v>
      </c>
      <c r="G25" s="70" t="s">
        <v>1418</v>
      </c>
      <c r="H25" s="189" t="s">
        <v>892</v>
      </c>
      <c r="I25" s="70">
        <v>24</v>
      </c>
      <c r="J25" s="463" t="s">
        <v>1415</v>
      </c>
      <c r="K25" s="462" t="s">
        <v>35</v>
      </c>
      <c r="L25" s="471"/>
      <c r="M25" s="68">
        <v>49600</v>
      </c>
      <c r="N25" s="471"/>
      <c r="O25" s="68">
        <v>49600</v>
      </c>
      <c r="P25" s="471"/>
      <c r="Q25" s="463" t="s">
        <v>761</v>
      </c>
      <c r="R25" s="463" t="s">
        <v>1054</v>
      </c>
    </row>
    <row r="26" spans="1:19" ht="54.75" customHeight="1" x14ac:dyDescent="0.35">
      <c r="A26" s="1123" t="s">
        <v>1552</v>
      </c>
      <c r="B26" s="1124"/>
      <c r="C26" s="1124"/>
      <c r="D26" s="1124"/>
      <c r="E26" s="1124"/>
      <c r="F26" s="1124"/>
      <c r="G26" s="1124"/>
      <c r="H26" s="1124"/>
      <c r="I26" s="1124"/>
      <c r="J26" s="1124"/>
      <c r="K26" s="1124"/>
      <c r="L26" s="1124"/>
      <c r="M26" s="1124"/>
      <c r="N26" s="1124"/>
      <c r="O26" s="1124"/>
      <c r="P26" s="1124"/>
      <c r="Q26" s="1124"/>
      <c r="R26" s="1125"/>
    </row>
    <row r="27" spans="1:19" ht="167.25" customHeight="1" x14ac:dyDescent="0.35">
      <c r="A27" s="459">
        <v>8</v>
      </c>
      <c r="B27" s="459">
        <v>1</v>
      </c>
      <c r="C27" s="459">
        <v>4</v>
      </c>
      <c r="D27" s="459">
        <v>2</v>
      </c>
      <c r="E27" s="460" t="s">
        <v>778</v>
      </c>
      <c r="F27" s="460" t="s">
        <v>779</v>
      </c>
      <c r="G27" s="459" t="s">
        <v>37</v>
      </c>
      <c r="H27" s="460" t="s">
        <v>149</v>
      </c>
      <c r="I27" s="459">
        <v>60</v>
      </c>
      <c r="J27" s="478" t="s">
        <v>780</v>
      </c>
      <c r="K27" s="479" t="s">
        <v>35</v>
      </c>
      <c r="L27" s="480"/>
      <c r="M27" s="481">
        <v>31000</v>
      </c>
      <c r="N27" s="480"/>
      <c r="O27" s="481">
        <v>31000</v>
      </c>
      <c r="P27" s="480"/>
      <c r="Q27" s="478" t="s">
        <v>761</v>
      </c>
      <c r="R27" s="478" t="s">
        <v>766</v>
      </c>
    </row>
    <row r="28" spans="1:19" ht="168.75" customHeight="1" x14ac:dyDescent="0.35">
      <c r="A28" s="462">
        <v>8</v>
      </c>
      <c r="B28" s="462">
        <v>1</v>
      </c>
      <c r="C28" s="462">
        <v>4</v>
      </c>
      <c r="D28" s="462">
        <v>2</v>
      </c>
      <c r="E28" s="463" t="s">
        <v>778</v>
      </c>
      <c r="F28" s="463" t="s">
        <v>779</v>
      </c>
      <c r="G28" s="462" t="s">
        <v>37</v>
      </c>
      <c r="H28" s="463" t="s">
        <v>149</v>
      </c>
      <c r="I28" s="462">
        <v>60</v>
      </c>
      <c r="J28" s="482" t="s">
        <v>780</v>
      </c>
      <c r="K28" s="483" t="s">
        <v>35</v>
      </c>
      <c r="L28" s="484"/>
      <c r="M28" s="458">
        <v>28144.7</v>
      </c>
      <c r="N28" s="484"/>
      <c r="O28" s="458">
        <v>28144.7</v>
      </c>
      <c r="P28" s="484"/>
      <c r="Q28" s="482" t="s">
        <v>761</v>
      </c>
      <c r="R28" s="482" t="s">
        <v>766</v>
      </c>
    </row>
    <row r="29" spans="1:19" ht="34.5" customHeight="1" x14ac:dyDescent="0.35">
      <c r="A29" s="1132" t="s">
        <v>1419</v>
      </c>
      <c r="B29" s="1133"/>
      <c r="C29" s="1133"/>
      <c r="D29" s="1133"/>
      <c r="E29" s="1133"/>
      <c r="F29" s="1133"/>
      <c r="G29" s="1133"/>
      <c r="H29" s="1133"/>
      <c r="I29" s="1133"/>
      <c r="J29" s="1133"/>
      <c r="K29" s="1133"/>
      <c r="L29" s="1133"/>
      <c r="M29" s="1133"/>
      <c r="N29" s="1133"/>
      <c r="O29" s="1133"/>
      <c r="P29" s="1133"/>
      <c r="Q29" s="1133"/>
      <c r="R29" s="1134"/>
    </row>
    <row r="30" spans="1:19" ht="233.25" customHeight="1" x14ac:dyDescent="0.35">
      <c r="A30" s="459">
        <v>9</v>
      </c>
      <c r="B30" s="459">
        <v>1</v>
      </c>
      <c r="C30" s="459">
        <v>4</v>
      </c>
      <c r="D30" s="459">
        <v>2</v>
      </c>
      <c r="E30" s="460" t="s">
        <v>781</v>
      </c>
      <c r="F30" s="460" t="s">
        <v>782</v>
      </c>
      <c r="G30" s="459" t="s">
        <v>783</v>
      </c>
      <c r="H30" s="460" t="s">
        <v>784</v>
      </c>
      <c r="I30" s="459" t="s">
        <v>785</v>
      </c>
      <c r="J30" s="478" t="s">
        <v>786</v>
      </c>
      <c r="K30" s="479" t="s">
        <v>35</v>
      </c>
      <c r="L30" s="479"/>
      <c r="M30" s="481">
        <v>55000</v>
      </c>
      <c r="N30" s="480"/>
      <c r="O30" s="481">
        <v>55000</v>
      </c>
      <c r="P30" s="480"/>
      <c r="Q30" s="478" t="s">
        <v>761</v>
      </c>
      <c r="R30" s="478" t="s">
        <v>1054</v>
      </c>
    </row>
    <row r="31" spans="1:19" ht="223.5" customHeight="1" x14ac:dyDescent="0.35">
      <c r="A31" s="462">
        <v>9</v>
      </c>
      <c r="B31" s="462">
        <v>1</v>
      </c>
      <c r="C31" s="462">
        <v>4</v>
      </c>
      <c r="D31" s="462">
        <v>2</v>
      </c>
      <c r="E31" s="463" t="s">
        <v>781</v>
      </c>
      <c r="F31" s="463" t="s">
        <v>782</v>
      </c>
      <c r="G31" s="70" t="s">
        <v>1420</v>
      </c>
      <c r="H31" s="463" t="s">
        <v>1421</v>
      </c>
      <c r="I31" s="462" t="s">
        <v>1422</v>
      </c>
      <c r="J31" s="482" t="s">
        <v>786</v>
      </c>
      <c r="K31" s="483" t="s">
        <v>35</v>
      </c>
      <c r="L31" s="483"/>
      <c r="M31" s="485">
        <v>55000</v>
      </c>
      <c r="N31" s="484"/>
      <c r="O31" s="485">
        <v>55000</v>
      </c>
      <c r="P31" s="484"/>
      <c r="Q31" s="482" t="s">
        <v>761</v>
      </c>
      <c r="R31" s="482" t="s">
        <v>1054</v>
      </c>
    </row>
    <row r="32" spans="1:19" ht="27" customHeight="1" x14ac:dyDescent="0.35">
      <c r="A32" s="1132" t="s">
        <v>1423</v>
      </c>
      <c r="B32" s="1133"/>
      <c r="C32" s="1133"/>
      <c r="D32" s="1133"/>
      <c r="E32" s="1133"/>
      <c r="F32" s="1133"/>
      <c r="G32" s="1133"/>
      <c r="H32" s="1133"/>
      <c r="I32" s="1133"/>
      <c r="J32" s="1133"/>
      <c r="K32" s="1133"/>
      <c r="L32" s="1133"/>
      <c r="M32" s="1133"/>
      <c r="N32" s="1133"/>
      <c r="O32" s="1133"/>
      <c r="P32" s="1133"/>
      <c r="Q32" s="1133"/>
      <c r="R32" s="1134"/>
    </row>
    <row r="33" spans="1:19" ht="237" customHeight="1" x14ac:dyDescent="0.35">
      <c r="A33" s="459">
        <v>10</v>
      </c>
      <c r="B33" s="459">
        <v>1</v>
      </c>
      <c r="C33" s="459">
        <v>4</v>
      </c>
      <c r="D33" s="459">
        <v>2</v>
      </c>
      <c r="E33" s="460" t="s">
        <v>787</v>
      </c>
      <c r="F33" s="460" t="s">
        <v>788</v>
      </c>
      <c r="G33" s="459" t="s">
        <v>789</v>
      </c>
      <c r="H33" s="460" t="s">
        <v>53</v>
      </c>
      <c r="I33" s="459">
        <v>6</v>
      </c>
      <c r="J33" s="478" t="s">
        <v>790</v>
      </c>
      <c r="K33" s="479" t="s">
        <v>35</v>
      </c>
      <c r="L33" s="479"/>
      <c r="M33" s="481">
        <v>57000</v>
      </c>
      <c r="N33" s="480"/>
      <c r="O33" s="481">
        <v>57000</v>
      </c>
      <c r="P33" s="480"/>
      <c r="Q33" s="478" t="s">
        <v>761</v>
      </c>
      <c r="R33" s="478" t="s">
        <v>1054</v>
      </c>
    </row>
    <row r="34" spans="1:19" ht="235.5" customHeight="1" x14ac:dyDescent="0.35">
      <c r="A34" s="462">
        <v>10</v>
      </c>
      <c r="B34" s="462">
        <v>1</v>
      </c>
      <c r="C34" s="462">
        <v>4</v>
      </c>
      <c r="D34" s="462">
        <v>2</v>
      </c>
      <c r="E34" s="463" t="s">
        <v>787</v>
      </c>
      <c r="F34" s="463" t="s">
        <v>788</v>
      </c>
      <c r="G34" s="70" t="s">
        <v>1424</v>
      </c>
      <c r="H34" s="189" t="s">
        <v>1425</v>
      </c>
      <c r="I34" s="70" t="s">
        <v>1426</v>
      </c>
      <c r="J34" s="482" t="s">
        <v>790</v>
      </c>
      <c r="K34" s="483" t="s">
        <v>35</v>
      </c>
      <c r="L34" s="483"/>
      <c r="M34" s="485">
        <v>57000</v>
      </c>
      <c r="N34" s="484"/>
      <c r="O34" s="485">
        <v>57000</v>
      </c>
      <c r="P34" s="484"/>
      <c r="Q34" s="482" t="s">
        <v>761</v>
      </c>
      <c r="R34" s="482" t="s">
        <v>1054</v>
      </c>
    </row>
    <row r="35" spans="1:19" ht="33" customHeight="1" x14ac:dyDescent="0.35">
      <c r="A35" s="1132" t="s">
        <v>1427</v>
      </c>
      <c r="B35" s="1133"/>
      <c r="C35" s="1133"/>
      <c r="D35" s="1133"/>
      <c r="E35" s="1133"/>
      <c r="F35" s="1133"/>
      <c r="G35" s="1133"/>
      <c r="H35" s="1133"/>
      <c r="I35" s="1133"/>
      <c r="J35" s="1133"/>
      <c r="K35" s="1133"/>
      <c r="L35" s="1133"/>
      <c r="M35" s="1133"/>
      <c r="N35" s="1133"/>
      <c r="O35" s="1133"/>
      <c r="P35" s="1133"/>
      <c r="Q35" s="1133"/>
      <c r="R35" s="1134"/>
    </row>
    <row r="36" spans="1:19" ht="211.5" customHeight="1" x14ac:dyDescent="0.35">
      <c r="A36" s="459">
        <v>11</v>
      </c>
      <c r="B36" s="459">
        <v>1</v>
      </c>
      <c r="C36" s="459">
        <v>4</v>
      </c>
      <c r="D36" s="459">
        <v>2</v>
      </c>
      <c r="E36" s="460" t="s">
        <v>791</v>
      </c>
      <c r="F36" s="460" t="s">
        <v>792</v>
      </c>
      <c r="G36" s="459" t="s">
        <v>793</v>
      </c>
      <c r="H36" s="460" t="s">
        <v>794</v>
      </c>
      <c r="I36" s="459">
        <v>100</v>
      </c>
      <c r="J36" s="478" t="s">
        <v>795</v>
      </c>
      <c r="K36" s="479" t="s">
        <v>35</v>
      </c>
      <c r="L36" s="479"/>
      <c r="M36" s="481">
        <v>50000</v>
      </c>
      <c r="N36" s="480"/>
      <c r="O36" s="481">
        <v>50000</v>
      </c>
      <c r="P36" s="480"/>
      <c r="Q36" s="478" t="s">
        <v>761</v>
      </c>
      <c r="R36" s="478" t="s">
        <v>1054</v>
      </c>
    </row>
    <row r="37" spans="1:19" ht="205.5" customHeight="1" x14ac:dyDescent="0.35">
      <c r="A37" s="462">
        <v>11</v>
      </c>
      <c r="B37" s="462">
        <v>1</v>
      </c>
      <c r="C37" s="462">
        <v>4</v>
      </c>
      <c r="D37" s="462">
        <v>2</v>
      </c>
      <c r="E37" s="189" t="s">
        <v>1428</v>
      </c>
      <c r="F37" s="463" t="s">
        <v>792</v>
      </c>
      <c r="G37" s="70" t="s">
        <v>1429</v>
      </c>
      <c r="H37" s="463" t="s">
        <v>1430</v>
      </c>
      <c r="I37" s="70" t="s">
        <v>1431</v>
      </c>
      <c r="J37" s="482" t="s">
        <v>795</v>
      </c>
      <c r="K37" s="483" t="s">
        <v>35</v>
      </c>
      <c r="L37" s="483"/>
      <c r="M37" s="458">
        <v>18159.150000000001</v>
      </c>
      <c r="N37" s="484"/>
      <c r="O37" s="458">
        <v>18159.150000000001</v>
      </c>
      <c r="P37" s="484"/>
      <c r="Q37" s="482" t="s">
        <v>761</v>
      </c>
      <c r="R37" s="482" t="s">
        <v>1054</v>
      </c>
      <c r="S37" s="2"/>
    </row>
    <row r="38" spans="1:19" ht="36" customHeight="1" x14ac:dyDescent="0.35">
      <c r="A38" s="1132" t="s">
        <v>1432</v>
      </c>
      <c r="B38" s="1133"/>
      <c r="C38" s="1133"/>
      <c r="D38" s="1133"/>
      <c r="E38" s="1133"/>
      <c r="F38" s="1133"/>
      <c r="G38" s="1133"/>
      <c r="H38" s="1133"/>
      <c r="I38" s="1133"/>
      <c r="J38" s="1133"/>
      <c r="K38" s="1133"/>
      <c r="L38" s="1133"/>
      <c r="M38" s="1133"/>
      <c r="N38" s="1133"/>
      <c r="O38" s="1133"/>
      <c r="P38" s="1133"/>
      <c r="Q38" s="1133"/>
      <c r="R38" s="1134"/>
      <c r="S38" s="2"/>
    </row>
    <row r="39" spans="1:19" ht="108.75" customHeight="1" x14ac:dyDescent="0.35">
      <c r="A39" s="1119">
        <v>12</v>
      </c>
      <c r="B39" s="1119">
        <v>1</v>
      </c>
      <c r="C39" s="1119">
        <v>4</v>
      </c>
      <c r="D39" s="1119">
        <v>5</v>
      </c>
      <c r="E39" s="1120" t="s">
        <v>796</v>
      </c>
      <c r="F39" s="1120" t="s">
        <v>1057</v>
      </c>
      <c r="G39" s="459" t="s">
        <v>37</v>
      </c>
      <c r="H39" s="460" t="s">
        <v>149</v>
      </c>
      <c r="I39" s="459">
        <v>50</v>
      </c>
      <c r="J39" s="1115" t="s">
        <v>797</v>
      </c>
      <c r="K39" s="1117"/>
      <c r="L39" s="1115" t="s">
        <v>35</v>
      </c>
      <c r="M39" s="1111"/>
      <c r="N39" s="1113">
        <v>145000</v>
      </c>
      <c r="O39" s="1111"/>
      <c r="P39" s="1113">
        <v>145000</v>
      </c>
      <c r="Q39" s="1115" t="s">
        <v>761</v>
      </c>
      <c r="R39" s="1115" t="s">
        <v>766</v>
      </c>
      <c r="S39" s="2"/>
    </row>
    <row r="40" spans="1:19" ht="126" customHeight="1" x14ac:dyDescent="0.35">
      <c r="A40" s="1119"/>
      <c r="B40" s="1119"/>
      <c r="C40" s="1119"/>
      <c r="D40" s="1119"/>
      <c r="E40" s="1120"/>
      <c r="F40" s="1120"/>
      <c r="G40" s="460" t="s">
        <v>798</v>
      </c>
      <c r="H40" s="460" t="s">
        <v>472</v>
      </c>
      <c r="I40" s="459">
        <v>35</v>
      </c>
      <c r="J40" s="1116"/>
      <c r="K40" s="1118"/>
      <c r="L40" s="1116"/>
      <c r="M40" s="1112"/>
      <c r="N40" s="1114"/>
      <c r="O40" s="1112"/>
      <c r="P40" s="1114"/>
      <c r="Q40" s="1116"/>
      <c r="R40" s="1116"/>
    </row>
    <row r="41" spans="1:19" ht="198" customHeight="1" x14ac:dyDescent="0.35">
      <c r="A41" s="459">
        <v>13</v>
      </c>
      <c r="B41" s="459">
        <v>1</v>
      </c>
      <c r="C41" s="459">
        <v>4</v>
      </c>
      <c r="D41" s="459">
        <v>2</v>
      </c>
      <c r="E41" s="460" t="s">
        <v>1058</v>
      </c>
      <c r="F41" s="460" t="s">
        <v>799</v>
      </c>
      <c r="G41" s="459" t="s">
        <v>800</v>
      </c>
      <c r="H41" s="460" t="s">
        <v>472</v>
      </c>
      <c r="I41" s="459">
        <v>30</v>
      </c>
      <c r="J41" s="460" t="s">
        <v>801</v>
      </c>
      <c r="K41" s="470"/>
      <c r="L41" s="459" t="s">
        <v>35</v>
      </c>
      <c r="M41" s="470"/>
      <c r="N41" s="461">
        <v>110000</v>
      </c>
      <c r="O41" s="470"/>
      <c r="P41" s="461">
        <v>110000</v>
      </c>
      <c r="Q41" s="460" t="s">
        <v>761</v>
      </c>
      <c r="R41" s="460" t="s">
        <v>766</v>
      </c>
    </row>
    <row r="42" spans="1:19" ht="217" x14ac:dyDescent="0.35">
      <c r="A42" s="459">
        <v>14</v>
      </c>
      <c r="B42" s="459">
        <v>1</v>
      </c>
      <c r="C42" s="459">
        <v>4</v>
      </c>
      <c r="D42" s="459">
        <v>5</v>
      </c>
      <c r="E42" s="460" t="s">
        <v>802</v>
      </c>
      <c r="F42" s="460" t="s">
        <v>1059</v>
      </c>
      <c r="G42" s="459" t="s">
        <v>803</v>
      </c>
      <c r="H42" s="460" t="s">
        <v>472</v>
      </c>
      <c r="I42" s="459">
        <v>25</v>
      </c>
      <c r="J42" s="460" t="s">
        <v>804</v>
      </c>
      <c r="K42" s="470"/>
      <c r="L42" s="459" t="s">
        <v>36</v>
      </c>
      <c r="M42" s="470"/>
      <c r="N42" s="461">
        <v>165000</v>
      </c>
      <c r="O42" s="470"/>
      <c r="P42" s="461">
        <v>165000</v>
      </c>
      <c r="Q42" s="460" t="s">
        <v>761</v>
      </c>
      <c r="R42" s="460" t="s">
        <v>766</v>
      </c>
    </row>
    <row r="43" spans="1:19" ht="213" customHeight="1" x14ac:dyDescent="0.35">
      <c r="A43" s="459">
        <v>15</v>
      </c>
      <c r="B43" s="459">
        <v>1</v>
      </c>
      <c r="C43" s="459">
        <v>4</v>
      </c>
      <c r="D43" s="459">
        <v>2</v>
      </c>
      <c r="E43" s="460" t="s">
        <v>805</v>
      </c>
      <c r="F43" s="460" t="s">
        <v>1060</v>
      </c>
      <c r="G43" s="460" t="s">
        <v>806</v>
      </c>
      <c r="H43" s="460" t="s">
        <v>472</v>
      </c>
      <c r="I43" s="459">
        <v>25</v>
      </c>
      <c r="J43" s="460" t="s">
        <v>1061</v>
      </c>
      <c r="K43" s="470"/>
      <c r="L43" s="460" t="s">
        <v>35</v>
      </c>
      <c r="M43" s="470"/>
      <c r="N43" s="461">
        <v>40000</v>
      </c>
      <c r="O43" s="470"/>
      <c r="P43" s="461">
        <v>40000</v>
      </c>
      <c r="Q43" s="460" t="s">
        <v>761</v>
      </c>
      <c r="R43" s="460" t="s">
        <v>766</v>
      </c>
    </row>
    <row r="44" spans="1:19" ht="211.5" customHeight="1" x14ac:dyDescent="0.35">
      <c r="A44" s="459">
        <v>16</v>
      </c>
      <c r="B44" s="459">
        <v>1</v>
      </c>
      <c r="C44" s="459">
        <v>4</v>
      </c>
      <c r="D44" s="459">
        <v>2</v>
      </c>
      <c r="E44" s="460" t="s">
        <v>807</v>
      </c>
      <c r="F44" s="460" t="s">
        <v>1062</v>
      </c>
      <c r="G44" s="459" t="s">
        <v>808</v>
      </c>
      <c r="H44" s="460" t="s">
        <v>809</v>
      </c>
      <c r="I44" s="459">
        <v>30</v>
      </c>
      <c r="J44" s="460" t="s">
        <v>1063</v>
      </c>
      <c r="K44" s="470"/>
      <c r="L44" s="459" t="s">
        <v>36</v>
      </c>
      <c r="M44" s="470"/>
      <c r="N44" s="461">
        <v>50000</v>
      </c>
      <c r="O44" s="470"/>
      <c r="P44" s="461">
        <v>50000</v>
      </c>
      <c r="Q44" s="460" t="s">
        <v>761</v>
      </c>
      <c r="R44" s="460" t="s">
        <v>766</v>
      </c>
    </row>
    <row r="45" spans="1:19" ht="269.25" customHeight="1" x14ac:dyDescent="0.35">
      <c r="A45" s="459">
        <v>17</v>
      </c>
      <c r="B45" s="459">
        <v>1</v>
      </c>
      <c r="C45" s="459">
        <v>4</v>
      </c>
      <c r="D45" s="459">
        <v>2</v>
      </c>
      <c r="E45" s="460" t="s">
        <v>810</v>
      </c>
      <c r="F45" s="460" t="s">
        <v>1064</v>
      </c>
      <c r="G45" s="459" t="s">
        <v>811</v>
      </c>
      <c r="H45" s="460" t="s">
        <v>472</v>
      </c>
      <c r="I45" s="459">
        <v>25</v>
      </c>
      <c r="J45" s="460" t="s">
        <v>1065</v>
      </c>
      <c r="K45" s="470"/>
      <c r="L45" s="459" t="s">
        <v>36</v>
      </c>
      <c r="M45" s="470"/>
      <c r="N45" s="461">
        <v>40000</v>
      </c>
      <c r="O45" s="470"/>
      <c r="P45" s="461">
        <v>40000</v>
      </c>
      <c r="Q45" s="460" t="s">
        <v>761</v>
      </c>
      <c r="R45" s="460" t="s">
        <v>766</v>
      </c>
    </row>
    <row r="47" spans="1:19" ht="15.5" x14ac:dyDescent="0.35">
      <c r="N47" s="761"/>
      <c r="O47" s="744" t="s">
        <v>202</v>
      </c>
      <c r="P47" s="744"/>
      <c r="Q47" s="744"/>
    </row>
    <row r="48" spans="1:19" x14ac:dyDescent="0.35">
      <c r="N48" s="761"/>
      <c r="O48" s="1036" t="s">
        <v>33</v>
      </c>
      <c r="P48" s="761" t="s">
        <v>34</v>
      </c>
      <c r="Q48" s="761"/>
    </row>
    <row r="49" spans="14:19" x14ac:dyDescent="0.35">
      <c r="N49" s="761"/>
      <c r="O49" s="1037"/>
      <c r="P49" s="141">
        <v>2020</v>
      </c>
      <c r="Q49" s="141">
        <v>2021</v>
      </c>
    </row>
    <row r="50" spans="14:19" x14ac:dyDescent="0.35">
      <c r="N50" s="141" t="s">
        <v>316</v>
      </c>
      <c r="O50" s="108">
        <v>17</v>
      </c>
      <c r="P50" s="109">
        <f>O7+O10+O13+O16+O18+O21+O24+O27+O30+O33+O36</f>
        <v>546500</v>
      </c>
      <c r="Q50" s="109">
        <f>SUM(P39:P45)</f>
        <v>550000</v>
      </c>
      <c r="R50" s="2"/>
      <c r="S50" s="113"/>
    </row>
    <row r="51" spans="14:19" x14ac:dyDescent="0.35">
      <c r="N51" s="343" t="s">
        <v>317</v>
      </c>
      <c r="O51" s="159">
        <v>16</v>
      </c>
      <c r="P51" s="305">
        <f>O8+O11+O14+O19+O22+O25+O52+O28+O31+O34+O37</f>
        <v>246395.85</v>
      </c>
      <c r="Q51" s="305">
        <f>SUM(P39:P45)</f>
        <v>550000</v>
      </c>
      <c r="R51" s="2"/>
    </row>
    <row r="53" spans="14:19" x14ac:dyDescent="0.35">
      <c r="R53" s="2"/>
    </row>
  </sheetData>
  <mergeCells count="44">
    <mergeCell ref="N47:N49"/>
    <mergeCell ref="O47:Q47"/>
    <mergeCell ref="O48:O49"/>
    <mergeCell ref="P48:Q48"/>
    <mergeCell ref="A9:R9"/>
    <mergeCell ref="A12:R12"/>
    <mergeCell ref="A15:R15"/>
    <mergeCell ref="A17:R17"/>
    <mergeCell ref="A23:R23"/>
    <mergeCell ref="A26:R26"/>
    <mergeCell ref="A20:R20"/>
    <mergeCell ref="A29:R29"/>
    <mergeCell ref="A32:R32"/>
    <mergeCell ref="A35:R35"/>
    <mergeCell ref="A38:R38"/>
    <mergeCell ref="A39:A40"/>
    <mergeCell ref="Q4:Q5"/>
    <mergeCell ref="R4:R5"/>
    <mergeCell ref="O4:P4"/>
    <mergeCell ref="A4:A5"/>
    <mergeCell ref="B4:B5"/>
    <mergeCell ref="C4:C5"/>
    <mergeCell ref="D4:D5"/>
    <mergeCell ref="E4:E5"/>
    <mergeCell ref="F4:F5"/>
    <mergeCell ref="G4:G5"/>
    <mergeCell ref="H4:I4"/>
    <mergeCell ref="J4:J5"/>
    <mergeCell ref="K4:L4"/>
    <mergeCell ref="M4:N4"/>
    <mergeCell ref="B39:B40"/>
    <mergeCell ref="C39:C40"/>
    <mergeCell ref="D39:D40"/>
    <mergeCell ref="E39:E40"/>
    <mergeCell ref="F39:F40"/>
    <mergeCell ref="O39:O40"/>
    <mergeCell ref="P39:P40"/>
    <mergeCell ref="Q39:Q40"/>
    <mergeCell ref="R39:R40"/>
    <mergeCell ref="J39:J40"/>
    <mergeCell ref="K39:K40"/>
    <mergeCell ref="L39:L40"/>
    <mergeCell ref="M39:M40"/>
    <mergeCell ref="N39:N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R70"/>
  <sheetViews>
    <sheetView topLeftCell="A57" zoomScale="60" zoomScaleNormal="60" workbookViewId="0">
      <selection activeCell="A55" sqref="A55:R55"/>
    </sheetView>
  </sheetViews>
  <sheetFormatPr defaultColWidth="9.1796875"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453125" style="192" customWidth="1"/>
    <col min="7" max="7" width="29.81640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6384" width="9.1796875" style="192"/>
  </cols>
  <sheetData>
    <row r="2" spans="1:18" x14ac:dyDescent="0.35">
      <c r="A2" s="54" t="s">
        <v>1434</v>
      </c>
    </row>
    <row r="3" spans="1:18" x14ac:dyDescent="0.35">
      <c r="M3" s="2"/>
      <c r="N3" s="2"/>
      <c r="O3" s="2"/>
      <c r="P3" s="2"/>
    </row>
    <row r="4" spans="1:18" s="3" customFormat="1" ht="47.2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row>
    <row r="5" spans="1:18"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row>
    <row r="6" spans="1:18" s="3" customFormat="1" ht="15.75" customHeigh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row>
    <row r="7" spans="1:18" ht="72" customHeight="1" x14ac:dyDescent="0.35">
      <c r="A7" s="1137">
        <v>1</v>
      </c>
      <c r="B7" s="585">
        <v>1</v>
      </c>
      <c r="C7" s="602">
        <v>4</v>
      </c>
      <c r="D7" s="585">
        <v>2</v>
      </c>
      <c r="E7" s="585" t="s">
        <v>816</v>
      </c>
      <c r="F7" s="1120" t="s">
        <v>1006</v>
      </c>
      <c r="G7" s="585" t="s">
        <v>32</v>
      </c>
      <c r="H7" s="198" t="s">
        <v>45</v>
      </c>
      <c r="I7" s="197" t="s">
        <v>160</v>
      </c>
      <c r="J7" s="580" t="s">
        <v>812</v>
      </c>
      <c r="K7" s="887" t="s">
        <v>817</v>
      </c>
      <c r="L7" s="887"/>
      <c r="M7" s="677">
        <v>72659.14</v>
      </c>
      <c r="N7" s="600"/>
      <c r="O7" s="677">
        <v>72659.14</v>
      </c>
      <c r="P7" s="677"/>
      <c r="Q7" s="580" t="s">
        <v>814</v>
      </c>
      <c r="R7" s="580" t="s">
        <v>815</v>
      </c>
    </row>
    <row r="8" spans="1:18" ht="79.5" customHeight="1" x14ac:dyDescent="0.35">
      <c r="A8" s="1138"/>
      <c r="B8" s="585"/>
      <c r="C8" s="602"/>
      <c r="D8" s="585"/>
      <c r="E8" s="585"/>
      <c r="F8" s="1120"/>
      <c r="G8" s="585"/>
      <c r="H8" s="196" t="s">
        <v>39</v>
      </c>
      <c r="I8" s="198">
        <v>30</v>
      </c>
      <c r="J8" s="581"/>
      <c r="K8" s="973"/>
      <c r="L8" s="973"/>
      <c r="M8" s="678"/>
      <c r="N8" s="601"/>
      <c r="O8" s="678"/>
      <c r="P8" s="678"/>
      <c r="Q8" s="581"/>
      <c r="R8" s="581"/>
    </row>
    <row r="9" spans="1:18" ht="75" customHeight="1" x14ac:dyDescent="0.35">
      <c r="A9" s="1138"/>
      <c r="B9" s="585"/>
      <c r="C9" s="602"/>
      <c r="D9" s="585"/>
      <c r="E9" s="585"/>
      <c r="F9" s="1120"/>
      <c r="G9" s="585" t="s">
        <v>42</v>
      </c>
      <c r="H9" s="196" t="s">
        <v>471</v>
      </c>
      <c r="I9" s="197" t="s">
        <v>160</v>
      </c>
      <c r="J9" s="581"/>
      <c r="K9" s="973"/>
      <c r="L9" s="973"/>
      <c r="M9" s="678"/>
      <c r="N9" s="601"/>
      <c r="O9" s="678"/>
      <c r="P9" s="678"/>
      <c r="Q9" s="581"/>
      <c r="R9" s="581"/>
    </row>
    <row r="10" spans="1:18" ht="91.5" customHeight="1" x14ac:dyDescent="0.35">
      <c r="A10" s="1138"/>
      <c r="B10" s="585"/>
      <c r="C10" s="602"/>
      <c r="D10" s="585"/>
      <c r="E10" s="585"/>
      <c r="F10" s="1120"/>
      <c r="G10" s="585"/>
      <c r="H10" s="196" t="s">
        <v>39</v>
      </c>
      <c r="I10" s="197" t="s">
        <v>294</v>
      </c>
      <c r="J10" s="581"/>
      <c r="K10" s="973"/>
      <c r="L10" s="973"/>
      <c r="M10" s="678"/>
      <c r="N10" s="601"/>
      <c r="O10" s="678"/>
      <c r="P10" s="678"/>
      <c r="Q10" s="581"/>
      <c r="R10" s="581"/>
    </row>
    <row r="11" spans="1:18" ht="54" customHeight="1" x14ac:dyDescent="0.35">
      <c r="A11" s="1138"/>
      <c r="B11" s="585"/>
      <c r="C11" s="602"/>
      <c r="D11" s="585"/>
      <c r="E11" s="585"/>
      <c r="F11" s="1120"/>
      <c r="G11" s="585" t="s">
        <v>818</v>
      </c>
      <c r="H11" s="196" t="s">
        <v>819</v>
      </c>
      <c r="I11" s="197" t="s">
        <v>160</v>
      </c>
      <c r="J11" s="581"/>
      <c r="K11" s="973"/>
      <c r="L11" s="973"/>
      <c r="M11" s="678"/>
      <c r="N11" s="601"/>
      <c r="O11" s="678"/>
      <c r="P11" s="678"/>
      <c r="Q11" s="581"/>
      <c r="R11" s="581"/>
    </row>
    <row r="12" spans="1:18" ht="62.25" customHeight="1" x14ac:dyDescent="0.35">
      <c r="A12" s="1138"/>
      <c r="B12" s="585"/>
      <c r="C12" s="602"/>
      <c r="D12" s="585"/>
      <c r="E12" s="585"/>
      <c r="F12" s="1120"/>
      <c r="G12" s="585"/>
      <c r="H12" s="196" t="s">
        <v>820</v>
      </c>
      <c r="I12" s="196">
        <v>24</v>
      </c>
      <c r="J12" s="581"/>
      <c r="K12" s="973"/>
      <c r="L12" s="973"/>
      <c r="M12" s="678"/>
      <c r="N12" s="601"/>
      <c r="O12" s="678"/>
      <c r="P12" s="678"/>
      <c r="Q12" s="581"/>
      <c r="R12" s="581"/>
    </row>
    <row r="13" spans="1:18" ht="63" customHeight="1" x14ac:dyDescent="0.35">
      <c r="A13" s="1138"/>
      <c r="B13" s="585"/>
      <c r="C13" s="602"/>
      <c r="D13" s="585"/>
      <c r="E13" s="585"/>
      <c r="F13" s="1120"/>
      <c r="G13" s="585"/>
      <c r="H13" s="196" t="s">
        <v>821</v>
      </c>
      <c r="I13" s="196">
        <v>1</v>
      </c>
      <c r="J13" s="581"/>
      <c r="K13" s="973"/>
      <c r="L13" s="973"/>
      <c r="M13" s="678"/>
      <c r="N13" s="601"/>
      <c r="O13" s="678"/>
      <c r="P13" s="678"/>
      <c r="Q13" s="581"/>
      <c r="R13" s="581"/>
    </row>
    <row r="14" spans="1:18" ht="48.75" customHeight="1" x14ac:dyDescent="0.35">
      <c r="A14" s="1138"/>
      <c r="B14" s="585"/>
      <c r="C14" s="602"/>
      <c r="D14" s="585"/>
      <c r="E14" s="585"/>
      <c r="F14" s="1120"/>
      <c r="G14" s="585"/>
      <c r="H14" s="585" t="s">
        <v>822</v>
      </c>
      <c r="I14" s="1139" t="s">
        <v>823</v>
      </c>
      <c r="J14" s="581"/>
      <c r="K14" s="973"/>
      <c r="L14" s="973"/>
      <c r="M14" s="678"/>
      <c r="N14" s="601"/>
      <c r="O14" s="678"/>
      <c r="P14" s="678"/>
      <c r="Q14" s="581"/>
      <c r="R14" s="581"/>
    </row>
    <row r="15" spans="1:18" ht="54.75" customHeight="1" x14ac:dyDescent="0.35">
      <c r="A15" s="1138"/>
      <c r="B15" s="585"/>
      <c r="C15" s="602"/>
      <c r="D15" s="585"/>
      <c r="E15" s="585"/>
      <c r="F15" s="1120"/>
      <c r="G15" s="585"/>
      <c r="H15" s="585"/>
      <c r="I15" s="1139"/>
      <c r="J15" s="581"/>
      <c r="K15" s="973"/>
      <c r="L15" s="973"/>
      <c r="M15" s="678"/>
      <c r="N15" s="601"/>
      <c r="O15" s="678"/>
      <c r="P15" s="678"/>
      <c r="Q15" s="581"/>
      <c r="R15" s="581"/>
    </row>
    <row r="16" spans="1:18" ht="95.25" customHeight="1" x14ac:dyDescent="0.35">
      <c r="A16" s="1138"/>
      <c r="B16" s="585"/>
      <c r="C16" s="602"/>
      <c r="D16" s="585"/>
      <c r="E16" s="585"/>
      <c r="F16" s="1120"/>
      <c r="G16" s="585"/>
      <c r="H16" s="196" t="s">
        <v>824</v>
      </c>
      <c r="I16" s="487">
        <v>2</v>
      </c>
      <c r="J16" s="581"/>
      <c r="K16" s="973"/>
      <c r="L16" s="973"/>
      <c r="M16" s="678"/>
      <c r="N16" s="601"/>
      <c r="O16" s="678"/>
      <c r="P16" s="678"/>
      <c r="Q16" s="581"/>
      <c r="R16" s="581"/>
    </row>
    <row r="17" spans="1:18" ht="93" customHeight="1" x14ac:dyDescent="0.35">
      <c r="A17" s="1138"/>
      <c r="B17" s="585"/>
      <c r="C17" s="602"/>
      <c r="D17" s="585"/>
      <c r="E17" s="585"/>
      <c r="F17" s="1120"/>
      <c r="G17" s="585"/>
      <c r="H17" s="196" t="s">
        <v>825</v>
      </c>
      <c r="I17" s="487" t="s">
        <v>826</v>
      </c>
      <c r="J17" s="581"/>
      <c r="K17" s="973"/>
      <c r="L17" s="973"/>
      <c r="M17" s="678"/>
      <c r="N17" s="601"/>
      <c r="O17" s="678"/>
      <c r="P17" s="678"/>
      <c r="Q17" s="581"/>
      <c r="R17" s="581"/>
    </row>
    <row r="18" spans="1:18" ht="93" customHeight="1" x14ac:dyDescent="0.35">
      <c r="A18" s="1138"/>
      <c r="B18" s="585"/>
      <c r="C18" s="602"/>
      <c r="D18" s="585"/>
      <c r="E18" s="585"/>
      <c r="F18" s="1120"/>
      <c r="G18" s="585"/>
      <c r="H18" s="196" t="s">
        <v>827</v>
      </c>
      <c r="I18" s="487" t="s">
        <v>828</v>
      </c>
      <c r="J18" s="581"/>
      <c r="K18" s="973"/>
      <c r="L18" s="973"/>
      <c r="M18" s="678"/>
      <c r="N18" s="601"/>
      <c r="O18" s="678"/>
      <c r="P18" s="678"/>
      <c r="Q18" s="581"/>
      <c r="R18" s="581"/>
    </row>
    <row r="19" spans="1:18" ht="87" customHeight="1" x14ac:dyDescent="0.35">
      <c r="A19" s="1138"/>
      <c r="B19" s="585"/>
      <c r="C19" s="602"/>
      <c r="D19" s="585"/>
      <c r="E19" s="585"/>
      <c r="F19" s="1120"/>
      <c r="G19" s="585"/>
      <c r="H19" s="196" t="s">
        <v>829</v>
      </c>
      <c r="I19" s="487" t="s">
        <v>830</v>
      </c>
      <c r="J19" s="581"/>
      <c r="K19" s="973"/>
      <c r="L19" s="973"/>
      <c r="M19" s="678"/>
      <c r="N19" s="601"/>
      <c r="O19" s="678"/>
      <c r="P19" s="678"/>
      <c r="Q19" s="581"/>
      <c r="R19" s="581"/>
    </row>
    <row r="20" spans="1:18" ht="57" customHeight="1" x14ac:dyDescent="0.35">
      <c r="A20" s="714">
        <v>1</v>
      </c>
      <c r="B20" s="588">
        <v>1</v>
      </c>
      <c r="C20" s="587">
        <v>4</v>
      </c>
      <c r="D20" s="588">
        <v>2</v>
      </c>
      <c r="E20" s="588" t="s">
        <v>816</v>
      </c>
      <c r="F20" s="1141" t="s">
        <v>1006</v>
      </c>
      <c r="G20" s="588" t="s">
        <v>32</v>
      </c>
      <c r="H20" s="155" t="s">
        <v>45</v>
      </c>
      <c r="I20" s="50" t="s">
        <v>160</v>
      </c>
      <c r="J20" s="595" t="s">
        <v>812</v>
      </c>
      <c r="K20" s="869" t="s">
        <v>817</v>
      </c>
      <c r="L20" s="869"/>
      <c r="M20" s="947">
        <v>72659.14</v>
      </c>
      <c r="N20" s="701"/>
      <c r="O20" s="947">
        <v>72659.14</v>
      </c>
      <c r="P20" s="947"/>
      <c r="Q20" s="595" t="s">
        <v>814</v>
      </c>
      <c r="R20" s="595" t="s">
        <v>815</v>
      </c>
    </row>
    <row r="21" spans="1:18" ht="70.5" customHeight="1" x14ac:dyDescent="0.35">
      <c r="A21" s="1140"/>
      <c r="B21" s="588"/>
      <c r="C21" s="587"/>
      <c r="D21" s="588"/>
      <c r="E21" s="588"/>
      <c r="F21" s="1141"/>
      <c r="G21" s="588"/>
      <c r="H21" s="153" t="s">
        <v>39</v>
      </c>
      <c r="I21" s="155">
        <v>30</v>
      </c>
      <c r="J21" s="596"/>
      <c r="K21" s="950"/>
      <c r="L21" s="950"/>
      <c r="M21" s="948"/>
      <c r="N21" s="702"/>
      <c r="O21" s="948"/>
      <c r="P21" s="948"/>
      <c r="Q21" s="596"/>
      <c r="R21" s="596"/>
    </row>
    <row r="22" spans="1:18" ht="60.75" customHeight="1" x14ac:dyDescent="0.35">
      <c r="A22" s="1140"/>
      <c r="B22" s="588"/>
      <c r="C22" s="587"/>
      <c r="D22" s="588"/>
      <c r="E22" s="588"/>
      <c r="F22" s="1141"/>
      <c r="G22" s="588" t="s">
        <v>42</v>
      </c>
      <c r="H22" s="153" t="s">
        <v>471</v>
      </c>
      <c r="I22" s="50" t="s">
        <v>160</v>
      </c>
      <c r="J22" s="596"/>
      <c r="K22" s="950"/>
      <c r="L22" s="950"/>
      <c r="M22" s="948"/>
      <c r="N22" s="702"/>
      <c r="O22" s="948"/>
      <c r="P22" s="948"/>
      <c r="Q22" s="596"/>
      <c r="R22" s="596"/>
    </row>
    <row r="23" spans="1:18" ht="62.25" customHeight="1" x14ac:dyDescent="0.35">
      <c r="A23" s="1140"/>
      <c r="B23" s="588"/>
      <c r="C23" s="587"/>
      <c r="D23" s="588"/>
      <c r="E23" s="588"/>
      <c r="F23" s="1141"/>
      <c r="G23" s="588"/>
      <c r="H23" s="153" t="s">
        <v>39</v>
      </c>
      <c r="I23" s="50" t="s">
        <v>294</v>
      </c>
      <c r="J23" s="596"/>
      <c r="K23" s="950"/>
      <c r="L23" s="950"/>
      <c r="M23" s="948"/>
      <c r="N23" s="702"/>
      <c r="O23" s="948"/>
      <c r="P23" s="948"/>
      <c r="Q23" s="596"/>
      <c r="R23" s="596"/>
    </row>
    <row r="24" spans="1:18" ht="87" customHeight="1" x14ac:dyDescent="0.35">
      <c r="A24" s="1140"/>
      <c r="B24" s="588"/>
      <c r="C24" s="587"/>
      <c r="D24" s="588"/>
      <c r="E24" s="588"/>
      <c r="F24" s="1141"/>
      <c r="G24" s="588" t="s">
        <v>818</v>
      </c>
      <c r="H24" s="153" t="s">
        <v>819</v>
      </c>
      <c r="I24" s="50" t="s">
        <v>160</v>
      </c>
      <c r="J24" s="596"/>
      <c r="K24" s="950"/>
      <c r="L24" s="950"/>
      <c r="M24" s="948"/>
      <c r="N24" s="702"/>
      <c r="O24" s="948"/>
      <c r="P24" s="948"/>
      <c r="Q24" s="596"/>
      <c r="R24" s="596"/>
    </row>
    <row r="25" spans="1:18" ht="87" customHeight="1" x14ac:dyDescent="0.35">
      <c r="A25" s="1140"/>
      <c r="B25" s="588"/>
      <c r="C25" s="587"/>
      <c r="D25" s="588"/>
      <c r="E25" s="588"/>
      <c r="F25" s="1141"/>
      <c r="G25" s="588"/>
      <c r="H25" s="153" t="s">
        <v>820</v>
      </c>
      <c r="I25" s="153">
        <v>24</v>
      </c>
      <c r="J25" s="596"/>
      <c r="K25" s="950"/>
      <c r="L25" s="950"/>
      <c r="M25" s="948"/>
      <c r="N25" s="702"/>
      <c r="O25" s="948"/>
      <c r="P25" s="948"/>
      <c r="Q25" s="596"/>
      <c r="R25" s="596"/>
    </row>
    <row r="26" spans="1:18" ht="87" customHeight="1" x14ac:dyDescent="0.35">
      <c r="A26" s="1140"/>
      <c r="B26" s="588"/>
      <c r="C26" s="587"/>
      <c r="D26" s="588"/>
      <c r="E26" s="588"/>
      <c r="F26" s="1141"/>
      <c r="G26" s="588"/>
      <c r="H26" s="153" t="s">
        <v>821</v>
      </c>
      <c r="I26" s="153">
        <v>1</v>
      </c>
      <c r="J26" s="596"/>
      <c r="K26" s="950"/>
      <c r="L26" s="950"/>
      <c r="M26" s="948"/>
      <c r="N26" s="702"/>
      <c r="O26" s="948"/>
      <c r="P26" s="948"/>
      <c r="Q26" s="596"/>
      <c r="R26" s="596"/>
    </row>
    <row r="27" spans="1:18" ht="60" customHeight="1" x14ac:dyDescent="0.35">
      <c r="A27" s="1140"/>
      <c r="B27" s="588"/>
      <c r="C27" s="587"/>
      <c r="D27" s="588"/>
      <c r="E27" s="588"/>
      <c r="F27" s="1141"/>
      <c r="G27" s="588"/>
      <c r="H27" s="588" t="s">
        <v>822</v>
      </c>
      <c r="I27" s="1143" t="s">
        <v>823</v>
      </c>
      <c r="J27" s="596"/>
      <c r="K27" s="950"/>
      <c r="L27" s="950"/>
      <c r="M27" s="948"/>
      <c r="N27" s="702"/>
      <c r="O27" s="948"/>
      <c r="P27" s="948"/>
      <c r="Q27" s="596"/>
      <c r="R27" s="596"/>
    </row>
    <row r="28" spans="1:18" ht="28.5" customHeight="1" x14ac:dyDescent="0.35">
      <c r="A28" s="1140"/>
      <c r="B28" s="588"/>
      <c r="C28" s="587"/>
      <c r="D28" s="588"/>
      <c r="E28" s="588"/>
      <c r="F28" s="1141"/>
      <c r="G28" s="588"/>
      <c r="H28" s="588"/>
      <c r="I28" s="1143"/>
      <c r="J28" s="596"/>
      <c r="K28" s="950"/>
      <c r="L28" s="950"/>
      <c r="M28" s="948"/>
      <c r="N28" s="702"/>
      <c r="O28" s="948"/>
      <c r="P28" s="948"/>
      <c r="Q28" s="596"/>
      <c r="R28" s="596"/>
    </row>
    <row r="29" spans="1:18" ht="87" customHeight="1" x14ac:dyDescent="0.35">
      <c r="A29" s="1140"/>
      <c r="B29" s="588"/>
      <c r="C29" s="587"/>
      <c r="D29" s="588"/>
      <c r="E29" s="588"/>
      <c r="F29" s="1141"/>
      <c r="G29" s="588"/>
      <c r="H29" s="153" t="s">
        <v>824</v>
      </c>
      <c r="I29" s="488">
        <v>2</v>
      </c>
      <c r="J29" s="596"/>
      <c r="K29" s="950"/>
      <c r="L29" s="950"/>
      <c r="M29" s="948"/>
      <c r="N29" s="702"/>
      <c r="O29" s="948"/>
      <c r="P29" s="948"/>
      <c r="Q29" s="596"/>
      <c r="R29" s="596"/>
    </row>
    <row r="30" spans="1:18" ht="87" customHeight="1" x14ac:dyDescent="0.35">
      <c r="A30" s="1140"/>
      <c r="B30" s="588"/>
      <c r="C30" s="587"/>
      <c r="D30" s="588"/>
      <c r="E30" s="588"/>
      <c r="F30" s="1141"/>
      <c r="G30" s="588"/>
      <c r="H30" s="153" t="s">
        <v>825</v>
      </c>
      <c r="I30" s="488" t="s">
        <v>826</v>
      </c>
      <c r="J30" s="596"/>
      <c r="K30" s="950"/>
      <c r="L30" s="950"/>
      <c r="M30" s="948"/>
      <c r="N30" s="702"/>
      <c r="O30" s="948"/>
      <c r="P30" s="948"/>
      <c r="Q30" s="596"/>
      <c r="R30" s="596"/>
    </row>
    <row r="31" spans="1:18" ht="87" customHeight="1" x14ac:dyDescent="0.35">
      <c r="A31" s="1140"/>
      <c r="B31" s="588"/>
      <c r="C31" s="587"/>
      <c r="D31" s="588"/>
      <c r="E31" s="588"/>
      <c r="F31" s="1141"/>
      <c r="G31" s="588"/>
      <c r="H31" s="153" t="s">
        <v>827</v>
      </c>
      <c r="I31" s="191" t="s">
        <v>1435</v>
      </c>
      <c r="J31" s="596"/>
      <c r="K31" s="950"/>
      <c r="L31" s="950"/>
      <c r="M31" s="948"/>
      <c r="N31" s="702"/>
      <c r="O31" s="948"/>
      <c r="P31" s="948"/>
      <c r="Q31" s="596"/>
      <c r="R31" s="596"/>
    </row>
    <row r="32" spans="1:18" ht="87" customHeight="1" x14ac:dyDescent="0.35">
      <c r="A32" s="1140"/>
      <c r="B32" s="595"/>
      <c r="C32" s="701"/>
      <c r="D32" s="595"/>
      <c r="E32" s="595"/>
      <c r="F32" s="1142"/>
      <c r="G32" s="595"/>
      <c r="H32" s="156" t="s">
        <v>829</v>
      </c>
      <c r="I32" s="489" t="s">
        <v>1436</v>
      </c>
      <c r="J32" s="596"/>
      <c r="K32" s="950"/>
      <c r="L32" s="950"/>
      <c r="M32" s="948"/>
      <c r="N32" s="702"/>
      <c r="O32" s="948"/>
      <c r="P32" s="948"/>
      <c r="Q32" s="596"/>
      <c r="R32" s="596"/>
    </row>
    <row r="33" spans="1:18" ht="64.5" customHeight="1" x14ac:dyDescent="0.35">
      <c r="A33" s="671" t="s">
        <v>1437</v>
      </c>
      <c r="B33" s="1020"/>
      <c r="C33" s="1020"/>
      <c r="D33" s="1020"/>
      <c r="E33" s="1020"/>
      <c r="F33" s="1020"/>
      <c r="G33" s="1020"/>
      <c r="H33" s="1020"/>
      <c r="I33" s="1020"/>
      <c r="J33" s="1020"/>
      <c r="K33" s="1020"/>
      <c r="L33" s="1020"/>
      <c r="M33" s="1020"/>
      <c r="N33" s="1020"/>
      <c r="O33" s="1020"/>
      <c r="P33" s="1020"/>
      <c r="Q33" s="1020"/>
      <c r="R33" s="1020"/>
    </row>
    <row r="34" spans="1:18" ht="120.75" customHeight="1" x14ac:dyDescent="0.35">
      <c r="A34" s="600">
        <v>2</v>
      </c>
      <c r="B34" s="580">
        <v>1</v>
      </c>
      <c r="C34" s="600">
        <v>4</v>
      </c>
      <c r="D34" s="580">
        <v>2</v>
      </c>
      <c r="E34" s="580" t="s">
        <v>831</v>
      </c>
      <c r="F34" s="580" t="s">
        <v>832</v>
      </c>
      <c r="G34" s="580" t="s">
        <v>42</v>
      </c>
      <c r="H34" s="196" t="s">
        <v>471</v>
      </c>
      <c r="I34" s="198">
        <v>1</v>
      </c>
      <c r="J34" s="580" t="s">
        <v>833</v>
      </c>
      <c r="K34" s="887" t="s">
        <v>813</v>
      </c>
      <c r="L34" s="887"/>
      <c r="M34" s="677">
        <v>37354</v>
      </c>
      <c r="N34" s="600"/>
      <c r="O34" s="677">
        <v>37354</v>
      </c>
      <c r="P34" s="677"/>
      <c r="Q34" s="580" t="s">
        <v>814</v>
      </c>
      <c r="R34" s="580" t="s">
        <v>815</v>
      </c>
    </row>
    <row r="35" spans="1:18" ht="144.75" customHeight="1" x14ac:dyDescent="0.35">
      <c r="A35" s="603"/>
      <c r="B35" s="584"/>
      <c r="C35" s="603"/>
      <c r="D35" s="584"/>
      <c r="E35" s="584"/>
      <c r="F35" s="584"/>
      <c r="G35" s="584"/>
      <c r="H35" s="196" t="s">
        <v>39</v>
      </c>
      <c r="I35" s="196">
        <v>32</v>
      </c>
      <c r="J35" s="584"/>
      <c r="K35" s="888"/>
      <c r="L35" s="888"/>
      <c r="M35" s="967"/>
      <c r="N35" s="603"/>
      <c r="O35" s="967"/>
      <c r="P35" s="967"/>
      <c r="Q35" s="584"/>
      <c r="R35" s="584"/>
    </row>
    <row r="36" spans="1:18" ht="133.5" customHeight="1" x14ac:dyDescent="0.35">
      <c r="A36" s="600">
        <v>3</v>
      </c>
      <c r="B36" s="580">
        <v>1</v>
      </c>
      <c r="C36" s="600">
        <v>4</v>
      </c>
      <c r="D36" s="580">
        <v>2</v>
      </c>
      <c r="E36" s="580" t="s">
        <v>834</v>
      </c>
      <c r="F36" s="580" t="s">
        <v>835</v>
      </c>
      <c r="G36" s="580" t="s">
        <v>42</v>
      </c>
      <c r="H36" s="196" t="s">
        <v>471</v>
      </c>
      <c r="I36" s="490">
        <v>1</v>
      </c>
      <c r="J36" s="580" t="s">
        <v>836</v>
      </c>
      <c r="K36" s="887" t="s">
        <v>813</v>
      </c>
      <c r="L36" s="887"/>
      <c r="M36" s="677">
        <v>22225</v>
      </c>
      <c r="N36" s="600"/>
      <c r="O36" s="677">
        <v>22225</v>
      </c>
      <c r="P36" s="677"/>
      <c r="Q36" s="580" t="s">
        <v>814</v>
      </c>
      <c r="R36" s="580" t="s">
        <v>815</v>
      </c>
    </row>
    <row r="37" spans="1:18" ht="127.5" customHeight="1" x14ac:dyDescent="0.35">
      <c r="A37" s="603"/>
      <c r="B37" s="584"/>
      <c r="C37" s="603"/>
      <c r="D37" s="584"/>
      <c r="E37" s="584"/>
      <c r="F37" s="584"/>
      <c r="G37" s="584"/>
      <c r="H37" s="197" t="s">
        <v>39</v>
      </c>
      <c r="I37" s="196">
        <v>25</v>
      </c>
      <c r="J37" s="584"/>
      <c r="K37" s="888"/>
      <c r="L37" s="888"/>
      <c r="M37" s="967"/>
      <c r="N37" s="603"/>
      <c r="O37" s="967"/>
      <c r="P37" s="967"/>
      <c r="Q37" s="584"/>
      <c r="R37" s="584"/>
    </row>
    <row r="38" spans="1:18" s="6" customFormat="1" ht="125.25" customHeight="1" x14ac:dyDescent="0.35">
      <c r="A38" s="600">
        <v>4</v>
      </c>
      <c r="B38" s="600">
        <v>1</v>
      </c>
      <c r="C38" s="600">
        <v>4</v>
      </c>
      <c r="D38" s="580">
        <v>2</v>
      </c>
      <c r="E38" s="580" t="s">
        <v>837</v>
      </c>
      <c r="F38" s="580" t="s">
        <v>838</v>
      </c>
      <c r="G38" s="580" t="s">
        <v>839</v>
      </c>
      <c r="H38" s="196" t="s">
        <v>840</v>
      </c>
      <c r="I38" s="197" t="s">
        <v>160</v>
      </c>
      <c r="J38" s="580" t="s">
        <v>836</v>
      </c>
      <c r="K38" s="887" t="s">
        <v>813</v>
      </c>
      <c r="L38" s="887"/>
      <c r="M38" s="677">
        <v>21933.75</v>
      </c>
      <c r="N38" s="600"/>
      <c r="O38" s="677">
        <v>21933.75</v>
      </c>
      <c r="P38" s="677"/>
      <c r="Q38" s="580" t="s">
        <v>814</v>
      </c>
      <c r="R38" s="580" t="s">
        <v>815</v>
      </c>
    </row>
    <row r="39" spans="1:18" s="6" customFormat="1" ht="171.75" customHeight="1" x14ac:dyDescent="0.35">
      <c r="A39" s="603"/>
      <c r="B39" s="603"/>
      <c r="C39" s="603"/>
      <c r="D39" s="584"/>
      <c r="E39" s="584"/>
      <c r="F39" s="584"/>
      <c r="G39" s="584"/>
      <c r="H39" s="197" t="s">
        <v>39</v>
      </c>
      <c r="I39" s="196">
        <v>25</v>
      </c>
      <c r="J39" s="584"/>
      <c r="K39" s="888"/>
      <c r="L39" s="888"/>
      <c r="M39" s="967"/>
      <c r="N39" s="603"/>
      <c r="O39" s="967"/>
      <c r="P39" s="967"/>
      <c r="Q39" s="584"/>
      <c r="R39" s="584"/>
    </row>
    <row r="40" spans="1:18" ht="147" customHeight="1" x14ac:dyDescent="0.35">
      <c r="A40" s="871">
        <v>5</v>
      </c>
      <c r="B40" s="879">
        <v>1</v>
      </c>
      <c r="C40" s="871">
        <v>4</v>
      </c>
      <c r="D40" s="879">
        <v>5</v>
      </c>
      <c r="E40" s="879" t="s">
        <v>841</v>
      </c>
      <c r="F40" s="879" t="s">
        <v>842</v>
      </c>
      <c r="G40" s="879" t="s">
        <v>42</v>
      </c>
      <c r="H40" s="166" t="s">
        <v>471</v>
      </c>
      <c r="I40" s="166">
        <v>1</v>
      </c>
      <c r="J40" s="879" t="s">
        <v>843</v>
      </c>
      <c r="K40" s="881" t="s">
        <v>813</v>
      </c>
      <c r="L40" s="881"/>
      <c r="M40" s="877">
        <f>O40</f>
        <v>23625</v>
      </c>
      <c r="N40" s="871"/>
      <c r="O40" s="877">
        <v>23625</v>
      </c>
      <c r="P40" s="877"/>
      <c r="Q40" s="879" t="s">
        <v>814</v>
      </c>
      <c r="R40" s="879" t="s">
        <v>815</v>
      </c>
    </row>
    <row r="41" spans="1:18" ht="134.25" customHeight="1" x14ac:dyDescent="0.35">
      <c r="A41" s="872"/>
      <c r="B41" s="880"/>
      <c r="C41" s="872"/>
      <c r="D41" s="880"/>
      <c r="E41" s="880"/>
      <c r="F41" s="880"/>
      <c r="G41" s="880"/>
      <c r="H41" s="166" t="s">
        <v>39</v>
      </c>
      <c r="I41" s="103" t="s">
        <v>296</v>
      </c>
      <c r="J41" s="880"/>
      <c r="K41" s="882"/>
      <c r="L41" s="882"/>
      <c r="M41" s="878"/>
      <c r="N41" s="872"/>
      <c r="O41" s="878"/>
      <c r="P41" s="878"/>
      <c r="Q41" s="880"/>
      <c r="R41" s="880"/>
    </row>
    <row r="42" spans="1:18" ht="45" customHeight="1" x14ac:dyDescent="0.35">
      <c r="A42" s="953" t="s">
        <v>1438</v>
      </c>
      <c r="B42" s="726"/>
      <c r="C42" s="726"/>
      <c r="D42" s="726"/>
      <c r="E42" s="726"/>
      <c r="F42" s="726"/>
      <c r="G42" s="726"/>
      <c r="H42" s="726"/>
      <c r="I42" s="726"/>
      <c r="J42" s="726"/>
      <c r="K42" s="726"/>
      <c r="L42" s="726"/>
      <c r="M42" s="726"/>
      <c r="N42" s="726"/>
      <c r="O42" s="726"/>
      <c r="P42" s="726"/>
      <c r="Q42" s="726"/>
      <c r="R42" s="727"/>
    </row>
    <row r="43" spans="1:18" s="6" customFormat="1" ht="90.75" customHeight="1" x14ac:dyDescent="0.35">
      <c r="A43" s="580">
        <v>6</v>
      </c>
      <c r="B43" s="585">
        <v>1</v>
      </c>
      <c r="C43" s="602">
        <v>4</v>
      </c>
      <c r="D43" s="585">
        <v>2</v>
      </c>
      <c r="E43" s="585" t="s">
        <v>844</v>
      </c>
      <c r="F43" s="585" t="s">
        <v>845</v>
      </c>
      <c r="G43" s="1144" t="s">
        <v>352</v>
      </c>
      <c r="H43" s="193" t="s">
        <v>53</v>
      </c>
      <c r="I43" s="193">
        <v>5</v>
      </c>
      <c r="J43" s="582" t="s">
        <v>846</v>
      </c>
      <c r="K43" s="580" t="s">
        <v>813</v>
      </c>
      <c r="L43" s="580"/>
      <c r="M43" s="865">
        <v>37708.879999999997</v>
      </c>
      <c r="N43" s="865"/>
      <c r="O43" s="865">
        <v>37708.879999999997</v>
      </c>
      <c r="P43" s="865"/>
      <c r="Q43" s="580" t="s">
        <v>814</v>
      </c>
      <c r="R43" s="580" t="s">
        <v>815</v>
      </c>
    </row>
    <row r="44" spans="1:18" s="6" customFormat="1" ht="90.75" customHeight="1" x14ac:dyDescent="0.35">
      <c r="A44" s="581"/>
      <c r="B44" s="585"/>
      <c r="C44" s="602"/>
      <c r="D44" s="585"/>
      <c r="E44" s="585"/>
      <c r="F44" s="585"/>
      <c r="G44" s="1145"/>
      <c r="H44" s="193" t="s">
        <v>39</v>
      </c>
      <c r="I44" s="193">
        <v>150</v>
      </c>
      <c r="J44" s="583"/>
      <c r="K44" s="581"/>
      <c r="L44" s="581"/>
      <c r="M44" s="866"/>
      <c r="N44" s="866"/>
      <c r="O44" s="866"/>
      <c r="P44" s="866"/>
      <c r="Q44" s="581"/>
      <c r="R44" s="581"/>
    </row>
    <row r="45" spans="1:18" s="6" customFormat="1" ht="193.5" customHeight="1" x14ac:dyDescent="0.35">
      <c r="A45" s="584"/>
      <c r="B45" s="585"/>
      <c r="C45" s="602"/>
      <c r="D45" s="585"/>
      <c r="E45" s="585"/>
      <c r="F45" s="585"/>
      <c r="G45" s="196" t="s">
        <v>354</v>
      </c>
      <c r="H45" s="193" t="s">
        <v>41</v>
      </c>
      <c r="I45" s="193">
        <v>1</v>
      </c>
      <c r="J45" s="664"/>
      <c r="K45" s="584"/>
      <c r="L45" s="584"/>
      <c r="M45" s="867"/>
      <c r="N45" s="867"/>
      <c r="O45" s="867"/>
      <c r="P45" s="867"/>
      <c r="Q45" s="584"/>
      <c r="R45" s="584"/>
    </row>
    <row r="46" spans="1:18" s="6" customFormat="1" ht="103.5" customHeight="1" x14ac:dyDescent="0.35">
      <c r="A46" s="595">
        <v>6</v>
      </c>
      <c r="B46" s="588">
        <v>1</v>
      </c>
      <c r="C46" s="587">
        <v>4</v>
      </c>
      <c r="D46" s="588">
        <v>2</v>
      </c>
      <c r="E46" s="588" t="s">
        <v>844</v>
      </c>
      <c r="F46" s="588" t="s">
        <v>1439</v>
      </c>
      <c r="G46" s="1135" t="s">
        <v>352</v>
      </c>
      <c r="H46" s="194" t="s">
        <v>53</v>
      </c>
      <c r="I46" s="195">
        <v>4</v>
      </c>
      <c r="J46" s="689" t="s">
        <v>846</v>
      </c>
      <c r="K46" s="595" t="s">
        <v>813</v>
      </c>
      <c r="L46" s="595"/>
      <c r="M46" s="707">
        <v>22750</v>
      </c>
      <c r="N46" s="710"/>
      <c r="O46" s="707">
        <v>22750</v>
      </c>
      <c r="P46" s="710"/>
      <c r="Q46" s="595" t="s">
        <v>814</v>
      </c>
      <c r="R46" s="595" t="s">
        <v>815</v>
      </c>
    </row>
    <row r="47" spans="1:18" s="6" customFormat="1" ht="78" customHeight="1" x14ac:dyDescent="0.35">
      <c r="A47" s="596"/>
      <c r="B47" s="588"/>
      <c r="C47" s="587"/>
      <c r="D47" s="588"/>
      <c r="E47" s="588"/>
      <c r="F47" s="588"/>
      <c r="G47" s="1136"/>
      <c r="H47" s="194" t="s">
        <v>39</v>
      </c>
      <c r="I47" s="195">
        <v>100</v>
      </c>
      <c r="J47" s="690"/>
      <c r="K47" s="596"/>
      <c r="L47" s="596"/>
      <c r="M47" s="708"/>
      <c r="N47" s="711"/>
      <c r="O47" s="708"/>
      <c r="P47" s="711"/>
      <c r="Q47" s="596"/>
      <c r="R47" s="596"/>
    </row>
    <row r="48" spans="1:18" s="6" customFormat="1" ht="69" customHeight="1" x14ac:dyDescent="0.35">
      <c r="A48" s="596"/>
      <c r="B48" s="588"/>
      <c r="C48" s="587"/>
      <c r="D48" s="588"/>
      <c r="E48" s="588"/>
      <c r="F48" s="588"/>
      <c r="G48" s="595" t="s">
        <v>354</v>
      </c>
      <c r="H48" s="194" t="s">
        <v>1440</v>
      </c>
      <c r="I48" s="194">
        <v>1</v>
      </c>
      <c r="J48" s="690"/>
      <c r="K48" s="596"/>
      <c r="L48" s="596"/>
      <c r="M48" s="708"/>
      <c r="N48" s="711"/>
      <c r="O48" s="708"/>
      <c r="P48" s="711"/>
      <c r="Q48" s="596"/>
      <c r="R48" s="596"/>
    </row>
    <row r="49" spans="1:18" s="6" customFormat="1" ht="119.25" customHeight="1" x14ac:dyDescent="0.35">
      <c r="A49" s="597"/>
      <c r="B49" s="588"/>
      <c r="C49" s="587"/>
      <c r="D49" s="588"/>
      <c r="E49" s="588"/>
      <c r="F49" s="588"/>
      <c r="G49" s="597"/>
      <c r="H49" s="195" t="s">
        <v>1441</v>
      </c>
      <c r="I49" s="195">
        <v>30</v>
      </c>
      <c r="J49" s="691"/>
      <c r="K49" s="597"/>
      <c r="L49" s="597"/>
      <c r="M49" s="709"/>
      <c r="N49" s="712"/>
      <c r="O49" s="709"/>
      <c r="P49" s="712"/>
      <c r="Q49" s="597"/>
      <c r="R49" s="597"/>
    </row>
    <row r="50" spans="1:18" s="6" customFormat="1" ht="112.5" customHeight="1" x14ac:dyDescent="0.35">
      <c r="A50" s="604" t="s">
        <v>1553</v>
      </c>
      <c r="B50" s="605"/>
      <c r="C50" s="605"/>
      <c r="D50" s="605"/>
      <c r="E50" s="605"/>
      <c r="F50" s="605"/>
      <c r="G50" s="605"/>
      <c r="H50" s="605"/>
      <c r="I50" s="605"/>
      <c r="J50" s="605"/>
      <c r="K50" s="605"/>
      <c r="L50" s="605"/>
      <c r="M50" s="605"/>
      <c r="N50" s="605"/>
      <c r="O50" s="605"/>
      <c r="P50" s="605"/>
      <c r="Q50" s="605"/>
      <c r="R50" s="606"/>
    </row>
    <row r="51" spans="1:18" s="6" customFormat="1" ht="184.5" customHeight="1" x14ac:dyDescent="0.35">
      <c r="A51" s="580">
        <v>7</v>
      </c>
      <c r="B51" s="600">
        <v>1</v>
      </c>
      <c r="C51" s="600">
        <v>4</v>
      </c>
      <c r="D51" s="580">
        <v>2</v>
      </c>
      <c r="E51" s="580" t="s">
        <v>847</v>
      </c>
      <c r="F51" s="580" t="s">
        <v>848</v>
      </c>
      <c r="G51" s="580" t="s">
        <v>32</v>
      </c>
      <c r="H51" s="196" t="s">
        <v>45</v>
      </c>
      <c r="I51" s="197" t="s">
        <v>849</v>
      </c>
      <c r="J51" s="580" t="s">
        <v>850</v>
      </c>
      <c r="K51" s="887" t="s">
        <v>851</v>
      </c>
      <c r="L51" s="887"/>
      <c r="M51" s="677">
        <v>12994.8</v>
      </c>
      <c r="N51" s="600"/>
      <c r="O51" s="677">
        <v>12994.8</v>
      </c>
      <c r="P51" s="677"/>
      <c r="Q51" s="580" t="s">
        <v>814</v>
      </c>
      <c r="R51" s="580" t="s">
        <v>815</v>
      </c>
    </row>
    <row r="52" spans="1:18" s="6" customFormat="1" ht="179.25" customHeight="1" x14ac:dyDescent="0.35">
      <c r="A52" s="584"/>
      <c r="B52" s="603"/>
      <c r="C52" s="603"/>
      <c r="D52" s="584"/>
      <c r="E52" s="584"/>
      <c r="F52" s="584"/>
      <c r="G52" s="584"/>
      <c r="H52" s="196" t="s">
        <v>39</v>
      </c>
      <c r="I52" s="196">
        <v>100</v>
      </c>
      <c r="J52" s="584"/>
      <c r="K52" s="888"/>
      <c r="L52" s="888"/>
      <c r="M52" s="967"/>
      <c r="N52" s="603"/>
      <c r="O52" s="967"/>
      <c r="P52" s="967"/>
      <c r="Q52" s="584"/>
      <c r="R52" s="584"/>
    </row>
    <row r="53" spans="1:18" s="6" customFormat="1" ht="150" customHeight="1" x14ac:dyDescent="0.35">
      <c r="A53" s="595">
        <v>7</v>
      </c>
      <c r="B53" s="701">
        <v>1</v>
      </c>
      <c r="C53" s="701">
        <v>4</v>
      </c>
      <c r="D53" s="595">
        <v>2</v>
      </c>
      <c r="E53" s="622" t="s">
        <v>1442</v>
      </c>
      <c r="F53" s="622" t="s">
        <v>1443</v>
      </c>
      <c r="G53" s="622" t="s">
        <v>469</v>
      </c>
      <c r="H53" s="622" t="s">
        <v>51</v>
      </c>
      <c r="I53" s="1146" t="s">
        <v>160</v>
      </c>
      <c r="J53" s="595" t="s">
        <v>850</v>
      </c>
      <c r="K53" s="869" t="s">
        <v>851</v>
      </c>
      <c r="L53" s="869"/>
      <c r="M53" s="859">
        <v>40000</v>
      </c>
      <c r="N53" s="701"/>
      <c r="O53" s="859">
        <v>40000</v>
      </c>
      <c r="P53" s="947"/>
      <c r="Q53" s="595" t="s">
        <v>814</v>
      </c>
      <c r="R53" s="595" t="s">
        <v>815</v>
      </c>
    </row>
    <row r="54" spans="1:18" s="6" customFormat="1" ht="123" customHeight="1" x14ac:dyDescent="0.35">
      <c r="A54" s="597"/>
      <c r="B54" s="703"/>
      <c r="C54" s="703"/>
      <c r="D54" s="597"/>
      <c r="E54" s="636"/>
      <c r="F54" s="636"/>
      <c r="G54" s="636"/>
      <c r="H54" s="636"/>
      <c r="I54" s="1147"/>
      <c r="J54" s="597"/>
      <c r="K54" s="870"/>
      <c r="L54" s="870"/>
      <c r="M54" s="768"/>
      <c r="N54" s="703"/>
      <c r="O54" s="768"/>
      <c r="P54" s="949"/>
      <c r="Q54" s="597"/>
      <c r="R54" s="597"/>
    </row>
    <row r="55" spans="1:18" s="6" customFormat="1" ht="196.5" customHeight="1" x14ac:dyDescent="0.35">
      <c r="A55" s="604" t="s">
        <v>1444</v>
      </c>
      <c r="B55" s="605"/>
      <c r="C55" s="605"/>
      <c r="D55" s="605"/>
      <c r="E55" s="605"/>
      <c r="F55" s="605"/>
      <c r="G55" s="605"/>
      <c r="H55" s="605"/>
      <c r="I55" s="605"/>
      <c r="J55" s="605"/>
      <c r="K55" s="605"/>
      <c r="L55" s="605"/>
      <c r="M55" s="605"/>
      <c r="N55" s="605"/>
      <c r="O55" s="605"/>
      <c r="P55" s="605"/>
      <c r="Q55" s="605"/>
      <c r="R55" s="606"/>
    </row>
    <row r="56" spans="1:18" ht="72.75" customHeight="1" x14ac:dyDescent="0.35">
      <c r="A56" s="585">
        <v>8</v>
      </c>
      <c r="B56" s="585">
        <v>1</v>
      </c>
      <c r="C56" s="585">
        <v>4</v>
      </c>
      <c r="D56" s="585">
        <v>2</v>
      </c>
      <c r="E56" s="585" t="s">
        <v>852</v>
      </c>
      <c r="F56" s="585" t="s">
        <v>1445</v>
      </c>
      <c r="G56" s="585" t="s">
        <v>853</v>
      </c>
      <c r="H56" s="196" t="s">
        <v>854</v>
      </c>
      <c r="I56" s="196">
        <v>1</v>
      </c>
      <c r="J56" s="585" t="s">
        <v>855</v>
      </c>
      <c r="K56" s="602" t="s">
        <v>167</v>
      </c>
      <c r="L56" s="602"/>
      <c r="M56" s="619">
        <v>10582.2</v>
      </c>
      <c r="N56" s="619"/>
      <c r="O56" s="619">
        <v>10582.2</v>
      </c>
      <c r="P56" s="619"/>
      <c r="Q56" s="585" t="s">
        <v>814</v>
      </c>
      <c r="R56" s="585" t="s">
        <v>815</v>
      </c>
    </row>
    <row r="57" spans="1:18" ht="57" customHeight="1" x14ac:dyDescent="0.35">
      <c r="A57" s="585"/>
      <c r="B57" s="585"/>
      <c r="C57" s="585"/>
      <c r="D57" s="585"/>
      <c r="E57" s="585"/>
      <c r="F57" s="585"/>
      <c r="G57" s="585"/>
      <c r="H57" s="196" t="s">
        <v>856</v>
      </c>
      <c r="I57" s="196">
        <v>10</v>
      </c>
      <c r="J57" s="585"/>
      <c r="K57" s="602"/>
      <c r="L57" s="602"/>
      <c r="M57" s="619"/>
      <c r="N57" s="619"/>
      <c r="O57" s="619"/>
      <c r="P57" s="619"/>
      <c r="Q57" s="585"/>
      <c r="R57" s="585"/>
    </row>
    <row r="58" spans="1:18" ht="57.75" customHeight="1" x14ac:dyDescent="0.35">
      <c r="A58" s="585"/>
      <c r="B58" s="585"/>
      <c r="C58" s="585"/>
      <c r="D58" s="585"/>
      <c r="E58" s="585"/>
      <c r="F58" s="585"/>
      <c r="G58" s="585" t="s">
        <v>32</v>
      </c>
      <c r="H58" s="196" t="s">
        <v>45</v>
      </c>
      <c r="I58" s="196">
        <v>1</v>
      </c>
      <c r="J58" s="585"/>
      <c r="K58" s="602"/>
      <c r="L58" s="602"/>
      <c r="M58" s="619"/>
      <c r="N58" s="619"/>
      <c r="O58" s="619"/>
      <c r="P58" s="619"/>
      <c r="Q58" s="585"/>
      <c r="R58" s="585"/>
    </row>
    <row r="59" spans="1:18" ht="53.25" customHeight="1" x14ac:dyDescent="0.35">
      <c r="A59" s="585"/>
      <c r="B59" s="585"/>
      <c r="C59" s="585"/>
      <c r="D59" s="585"/>
      <c r="E59" s="585"/>
      <c r="F59" s="585"/>
      <c r="G59" s="585"/>
      <c r="H59" s="196" t="s">
        <v>39</v>
      </c>
      <c r="I59" s="196">
        <v>40</v>
      </c>
      <c r="J59" s="585"/>
      <c r="K59" s="602"/>
      <c r="L59" s="602"/>
      <c r="M59" s="619"/>
      <c r="N59" s="619"/>
      <c r="O59" s="619"/>
      <c r="P59" s="619"/>
      <c r="Q59" s="585"/>
      <c r="R59" s="585"/>
    </row>
    <row r="60" spans="1:18" ht="53.25" customHeight="1" x14ac:dyDescent="0.35">
      <c r="A60" s="588">
        <v>8</v>
      </c>
      <c r="B60" s="588">
        <v>1</v>
      </c>
      <c r="C60" s="588">
        <v>4</v>
      </c>
      <c r="D60" s="588">
        <v>2</v>
      </c>
      <c r="E60" s="588" t="s">
        <v>852</v>
      </c>
      <c r="F60" s="588" t="s">
        <v>1445</v>
      </c>
      <c r="G60" s="588" t="s">
        <v>853</v>
      </c>
      <c r="H60" s="153" t="s">
        <v>854</v>
      </c>
      <c r="I60" s="153">
        <v>1</v>
      </c>
      <c r="J60" s="588" t="s">
        <v>855</v>
      </c>
      <c r="K60" s="587" t="s">
        <v>167</v>
      </c>
      <c r="L60" s="587"/>
      <c r="M60" s="594">
        <v>10900</v>
      </c>
      <c r="N60" s="745"/>
      <c r="O60" s="594">
        <v>10900</v>
      </c>
      <c r="P60" s="745"/>
      <c r="Q60" s="588" t="s">
        <v>814</v>
      </c>
      <c r="R60" s="588" t="s">
        <v>815</v>
      </c>
    </row>
    <row r="61" spans="1:18" ht="53.25" customHeight="1" x14ac:dyDescent="0.35">
      <c r="A61" s="588"/>
      <c r="B61" s="588"/>
      <c r="C61" s="588"/>
      <c r="D61" s="588"/>
      <c r="E61" s="588"/>
      <c r="F61" s="588"/>
      <c r="G61" s="588"/>
      <c r="H61" s="153" t="s">
        <v>856</v>
      </c>
      <c r="I61" s="153">
        <v>10</v>
      </c>
      <c r="J61" s="588"/>
      <c r="K61" s="587"/>
      <c r="L61" s="587"/>
      <c r="M61" s="594"/>
      <c r="N61" s="745"/>
      <c r="O61" s="594"/>
      <c r="P61" s="745"/>
      <c r="Q61" s="588"/>
      <c r="R61" s="588"/>
    </row>
    <row r="62" spans="1:18" ht="53.25" customHeight="1" x14ac:dyDescent="0.35">
      <c r="A62" s="588"/>
      <c r="B62" s="588"/>
      <c r="C62" s="588"/>
      <c r="D62" s="588"/>
      <c r="E62" s="588"/>
      <c r="F62" s="588"/>
      <c r="G62" s="588" t="s">
        <v>32</v>
      </c>
      <c r="H62" s="153" t="s">
        <v>45</v>
      </c>
      <c r="I62" s="153">
        <v>1</v>
      </c>
      <c r="J62" s="588"/>
      <c r="K62" s="587"/>
      <c r="L62" s="587"/>
      <c r="M62" s="594"/>
      <c r="N62" s="745"/>
      <c r="O62" s="594"/>
      <c r="P62" s="745"/>
      <c r="Q62" s="588"/>
      <c r="R62" s="588"/>
    </row>
    <row r="63" spans="1:18" ht="76.5" customHeight="1" x14ac:dyDescent="0.35">
      <c r="A63" s="588"/>
      <c r="B63" s="588"/>
      <c r="C63" s="588"/>
      <c r="D63" s="588"/>
      <c r="E63" s="588"/>
      <c r="F63" s="588"/>
      <c r="G63" s="588"/>
      <c r="H63" s="153" t="s">
        <v>39</v>
      </c>
      <c r="I63" s="153">
        <v>40</v>
      </c>
      <c r="J63" s="588"/>
      <c r="K63" s="587"/>
      <c r="L63" s="587"/>
      <c r="M63" s="594"/>
      <c r="N63" s="745"/>
      <c r="O63" s="594"/>
      <c r="P63" s="745"/>
      <c r="Q63" s="588"/>
      <c r="R63" s="588"/>
    </row>
    <row r="64" spans="1:18" ht="45.75" customHeight="1" x14ac:dyDescent="0.35">
      <c r="A64" s="671" t="s">
        <v>1446</v>
      </c>
      <c r="B64" s="671"/>
      <c r="C64" s="671"/>
      <c r="D64" s="671"/>
      <c r="E64" s="671"/>
      <c r="F64" s="671"/>
      <c r="G64" s="671"/>
      <c r="H64" s="671"/>
      <c r="I64" s="671"/>
      <c r="J64" s="671"/>
      <c r="K64" s="671"/>
      <c r="L64" s="671"/>
      <c r="M64" s="671"/>
      <c r="N64" s="671"/>
      <c r="O64" s="671"/>
      <c r="P64" s="671"/>
      <c r="Q64" s="671"/>
      <c r="R64" s="671"/>
    </row>
    <row r="66" spans="13:16" ht="15.5" x14ac:dyDescent="0.35">
      <c r="M66" s="761"/>
      <c r="N66" s="744" t="s">
        <v>202</v>
      </c>
      <c r="O66" s="744"/>
      <c r="P66" s="744"/>
    </row>
    <row r="67" spans="13:16" x14ac:dyDescent="0.35">
      <c r="M67" s="761"/>
      <c r="N67" s="141" t="s">
        <v>33</v>
      </c>
      <c r="O67" s="761" t="s">
        <v>34</v>
      </c>
      <c r="P67" s="761"/>
    </row>
    <row r="68" spans="13:16" x14ac:dyDescent="0.35">
      <c r="M68" s="761"/>
      <c r="N68" s="141"/>
      <c r="O68" s="141">
        <v>2020</v>
      </c>
      <c r="P68" s="141">
        <v>2021</v>
      </c>
    </row>
    <row r="69" spans="13:16" x14ac:dyDescent="0.35">
      <c r="M69" s="141" t="s">
        <v>316</v>
      </c>
      <c r="N69" s="108">
        <v>8</v>
      </c>
      <c r="O69" s="109">
        <f>O7+O34+O36+O38+O40+O43+O51+O56</f>
        <v>239082.77000000002</v>
      </c>
      <c r="P69" s="109">
        <v>0</v>
      </c>
    </row>
    <row r="70" spans="13:16" x14ac:dyDescent="0.35">
      <c r="M70" s="141" t="s">
        <v>317</v>
      </c>
      <c r="N70" s="108">
        <v>7</v>
      </c>
      <c r="O70" s="109">
        <f>SUM(O7,O34,O36,O38,O46,O53,O60)</f>
        <v>227821.89</v>
      </c>
      <c r="P70" s="109">
        <v>0</v>
      </c>
    </row>
  </sheetData>
  <mergeCells count="227">
    <mergeCell ref="M66:M68"/>
    <mergeCell ref="N66:P66"/>
    <mergeCell ref="O67:P67"/>
    <mergeCell ref="L60:L63"/>
    <mergeCell ref="M60:M63"/>
    <mergeCell ref="N60:N63"/>
    <mergeCell ref="O60:O63"/>
    <mergeCell ref="P60:P63"/>
    <mergeCell ref="Q60:Q63"/>
    <mergeCell ref="E53:E54"/>
    <mergeCell ref="R60:R63"/>
    <mergeCell ref="G62:G63"/>
    <mergeCell ref="A64:R64"/>
    <mergeCell ref="A60:A63"/>
    <mergeCell ref="B60:B63"/>
    <mergeCell ref="C60:C63"/>
    <mergeCell ref="D60:D63"/>
    <mergeCell ref="E60:E63"/>
    <mergeCell ref="F60:F63"/>
    <mergeCell ref="G60:G61"/>
    <mergeCell ref="J60:J63"/>
    <mergeCell ref="K60:K63"/>
    <mergeCell ref="A55:R55"/>
    <mergeCell ref="A56:A59"/>
    <mergeCell ref="B56:B59"/>
    <mergeCell ref="C56:C59"/>
    <mergeCell ref="D56:D59"/>
    <mergeCell ref="E56:E59"/>
    <mergeCell ref="F56:F59"/>
    <mergeCell ref="G56:G57"/>
    <mergeCell ref="J56:J59"/>
    <mergeCell ref="K56:K59"/>
    <mergeCell ref="L56:L59"/>
    <mergeCell ref="M56:M59"/>
    <mergeCell ref="N56:N59"/>
    <mergeCell ref="O56:O59"/>
    <mergeCell ref="P56:P59"/>
    <mergeCell ref="Q56:Q59"/>
    <mergeCell ref="R56:R59"/>
    <mergeCell ref="G58:G59"/>
    <mergeCell ref="G43:G44"/>
    <mergeCell ref="J43:J45"/>
    <mergeCell ref="K43:K45"/>
    <mergeCell ref="L43:L45"/>
    <mergeCell ref="M43:M45"/>
    <mergeCell ref="N43:N45"/>
    <mergeCell ref="O43:O45"/>
    <mergeCell ref="P43:P45"/>
    <mergeCell ref="Q43:Q45"/>
    <mergeCell ref="I53:I54"/>
    <mergeCell ref="J53:J54"/>
    <mergeCell ref="K53:K54"/>
    <mergeCell ref="L53:L54"/>
    <mergeCell ref="M53:M54"/>
    <mergeCell ref="R43:R45"/>
    <mergeCell ref="M46:M49"/>
    <mergeCell ref="N46:N49"/>
    <mergeCell ref="R46:R49"/>
    <mergeCell ref="N53:N54"/>
    <mergeCell ref="O53:O54"/>
    <mergeCell ref="P53:P54"/>
    <mergeCell ref="Q53:Q54"/>
    <mergeCell ref="R53:R54"/>
    <mergeCell ref="O51:O52"/>
    <mergeCell ref="P51:P52"/>
    <mergeCell ref="Q51:Q52"/>
    <mergeCell ref="R51:R52"/>
    <mergeCell ref="M38:M39"/>
    <mergeCell ref="N38:N39"/>
    <mergeCell ref="O38:O39"/>
    <mergeCell ref="P38:P39"/>
    <mergeCell ref="Q38:Q39"/>
    <mergeCell ref="R38:R39"/>
    <mergeCell ref="A40:A41"/>
    <mergeCell ref="B40:B41"/>
    <mergeCell ref="C40:C41"/>
    <mergeCell ref="D40:D41"/>
    <mergeCell ref="E40:E41"/>
    <mergeCell ref="F40:F41"/>
    <mergeCell ref="G40:G41"/>
    <mergeCell ref="J40:J41"/>
    <mergeCell ref="K40:K41"/>
    <mergeCell ref="L40:L41"/>
    <mergeCell ref="M40:M41"/>
    <mergeCell ref="N40:N41"/>
    <mergeCell ref="O40:O41"/>
    <mergeCell ref="P40:P41"/>
    <mergeCell ref="Q40:Q41"/>
    <mergeCell ref="R40:R41"/>
    <mergeCell ref="A38:A39"/>
    <mergeCell ref="B38:B39"/>
    <mergeCell ref="L36:L37"/>
    <mergeCell ref="M36:M37"/>
    <mergeCell ref="N36:N37"/>
    <mergeCell ref="H14:H15"/>
    <mergeCell ref="I14:I15"/>
    <mergeCell ref="A20:A32"/>
    <mergeCell ref="B20:B32"/>
    <mergeCell ref="C20:C32"/>
    <mergeCell ref="D20:D32"/>
    <mergeCell ref="E20:E32"/>
    <mergeCell ref="F20:F32"/>
    <mergeCell ref="G20:G21"/>
    <mergeCell ref="G22:G23"/>
    <mergeCell ref="G24:G32"/>
    <mergeCell ref="H27:H28"/>
    <mergeCell ref="I27:I28"/>
    <mergeCell ref="B36:B37"/>
    <mergeCell ref="C36:C37"/>
    <mergeCell ref="D36:D37"/>
    <mergeCell ref="E36:E37"/>
    <mergeCell ref="F36:F37"/>
    <mergeCell ref="G36:G37"/>
    <mergeCell ref="J36:J37"/>
    <mergeCell ref="K36:K37"/>
    <mergeCell ref="J34:J35"/>
    <mergeCell ref="K34:K35"/>
    <mergeCell ref="L20:L32"/>
    <mergeCell ref="M20:M32"/>
    <mergeCell ref="N20:N32"/>
    <mergeCell ref="O20:O32"/>
    <mergeCell ref="P20:P32"/>
    <mergeCell ref="Q20:Q32"/>
    <mergeCell ref="R20:R32"/>
    <mergeCell ref="L34:L35"/>
    <mergeCell ref="M34:M35"/>
    <mergeCell ref="N34:N35"/>
    <mergeCell ref="O34:O35"/>
    <mergeCell ref="P34:P35"/>
    <mergeCell ref="Q34:Q35"/>
    <mergeCell ref="R34:R35"/>
    <mergeCell ref="Q4:Q5"/>
    <mergeCell ref="R4:R5"/>
    <mergeCell ref="G7:G8"/>
    <mergeCell ref="G4:G5"/>
    <mergeCell ref="H4:I4"/>
    <mergeCell ref="J4:J5"/>
    <mergeCell ref="K4:L4"/>
    <mergeCell ref="M4:N4"/>
    <mergeCell ref="O4:P4"/>
    <mergeCell ref="N7:N19"/>
    <mergeCell ref="O7:O19"/>
    <mergeCell ref="P7:P19"/>
    <mergeCell ref="Q7:Q19"/>
    <mergeCell ref="R7:R19"/>
    <mergeCell ref="M7:M19"/>
    <mergeCell ref="A7:A19"/>
    <mergeCell ref="B7:B19"/>
    <mergeCell ref="C7:C19"/>
    <mergeCell ref="D7:D19"/>
    <mergeCell ref="E7:E19"/>
    <mergeCell ref="F7:F19"/>
    <mergeCell ref="J7:J19"/>
    <mergeCell ref="G9:G10"/>
    <mergeCell ref="G11:G19"/>
    <mergeCell ref="C38:C39"/>
    <mergeCell ref="D38:D39"/>
    <mergeCell ref="E38:E39"/>
    <mergeCell ref="F38:F39"/>
    <mergeCell ref="G38:G39"/>
    <mergeCell ref="J38:J39"/>
    <mergeCell ref="K38:K39"/>
    <mergeCell ref="L38:L39"/>
    <mergeCell ref="A4:A5"/>
    <mergeCell ref="B4:B5"/>
    <mergeCell ref="C4:C5"/>
    <mergeCell ref="D4:D5"/>
    <mergeCell ref="E4:E5"/>
    <mergeCell ref="F4:F5"/>
    <mergeCell ref="K7:K19"/>
    <mergeCell ref="L7:L19"/>
    <mergeCell ref="C34:C35"/>
    <mergeCell ref="D34:D35"/>
    <mergeCell ref="E34:E35"/>
    <mergeCell ref="F34:F35"/>
    <mergeCell ref="J20:J32"/>
    <mergeCell ref="K20:K32"/>
    <mergeCell ref="A33:R33"/>
    <mergeCell ref="G34:G35"/>
    <mergeCell ref="M51:M52"/>
    <mergeCell ref="N51:N52"/>
    <mergeCell ref="G51:G52"/>
    <mergeCell ref="A42:R42"/>
    <mergeCell ref="A43:A45"/>
    <mergeCell ref="B43:B45"/>
    <mergeCell ref="C43:C45"/>
    <mergeCell ref="D43:D45"/>
    <mergeCell ref="E43:E45"/>
    <mergeCell ref="F43:F45"/>
    <mergeCell ref="A46:A49"/>
    <mergeCell ref="B46:B49"/>
    <mergeCell ref="C46:C49"/>
    <mergeCell ref="D46:D49"/>
    <mergeCell ref="E46:E49"/>
    <mergeCell ref="F46:F49"/>
    <mergeCell ref="J46:J49"/>
    <mergeCell ref="K46:K49"/>
    <mergeCell ref="L46:L49"/>
    <mergeCell ref="G48:G49"/>
    <mergeCell ref="G46:G47"/>
    <mergeCell ref="O46:O49"/>
    <mergeCell ref="P46:P49"/>
    <mergeCell ref="Q46:Q49"/>
    <mergeCell ref="F53:F54"/>
    <mergeCell ref="G53:G54"/>
    <mergeCell ref="H53:H54"/>
    <mergeCell ref="O36:O37"/>
    <mergeCell ref="P36:P37"/>
    <mergeCell ref="Q36:Q37"/>
    <mergeCell ref="R36:R37"/>
    <mergeCell ref="A36:A37"/>
    <mergeCell ref="A34:A35"/>
    <mergeCell ref="B34:B35"/>
    <mergeCell ref="A53:A54"/>
    <mergeCell ref="B53:B54"/>
    <mergeCell ref="C53:C54"/>
    <mergeCell ref="D53:D54"/>
    <mergeCell ref="A50:R50"/>
    <mergeCell ref="A51:A52"/>
    <mergeCell ref="B51:B52"/>
    <mergeCell ref="C51:C52"/>
    <mergeCell ref="D51:D52"/>
    <mergeCell ref="E51:E52"/>
    <mergeCell ref="F51:F52"/>
    <mergeCell ref="J51:J52"/>
    <mergeCell ref="K51:K52"/>
    <mergeCell ref="L51:L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E89"/>
  <sheetViews>
    <sheetView topLeftCell="A74" zoomScale="70" zoomScaleNormal="70" workbookViewId="0">
      <selection activeCell="A83" sqref="A83:R83"/>
    </sheetView>
  </sheetViews>
  <sheetFormatPr defaultRowHeight="14.5" x14ac:dyDescent="0.35"/>
  <cols>
    <col min="1" max="1" width="4.54296875" style="192" customWidth="1"/>
    <col min="2" max="2" width="8.81640625" style="192" customWidth="1"/>
    <col min="3" max="3" width="11.453125" style="192" customWidth="1"/>
    <col min="4" max="4" width="9.54296875" style="192" customWidth="1"/>
    <col min="5" max="5" width="45.54296875" style="192" customWidth="1"/>
    <col min="6" max="6" width="61.453125" style="47" customWidth="1"/>
    <col min="7" max="7" width="35.54296875" style="192" customWidth="1"/>
    <col min="8" max="8" width="20.453125" style="47" customWidth="1"/>
    <col min="9" max="9" width="12.1796875" style="192" customWidth="1"/>
    <col min="10" max="10" width="32.1796875" style="192" customWidth="1"/>
    <col min="11" max="11" width="12.1796875" style="192" customWidth="1"/>
    <col min="12" max="12" width="12.54296875" style="192" customWidth="1"/>
    <col min="13" max="13" width="17.81640625" style="192" customWidth="1"/>
    <col min="14" max="14" width="17.453125" style="192" customWidth="1"/>
    <col min="15" max="16" width="18" style="192" customWidth="1"/>
    <col min="17" max="17" width="21.453125" style="192" customWidth="1"/>
    <col min="18" max="18" width="23.54296875" style="192" customWidth="1"/>
    <col min="19" max="19" width="19.54296875" style="192" customWidth="1"/>
    <col min="20" max="258" width="9.1796875" style="192"/>
    <col min="259" max="259" width="4.54296875" style="192" bestFit="1" customWidth="1"/>
    <col min="260" max="260" width="9.54296875" style="192" bestFit="1" customWidth="1"/>
    <col min="261" max="261" width="10" style="192" bestFit="1" customWidth="1"/>
    <col min="262" max="262" width="8.81640625" style="192" bestFit="1" customWidth="1"/>
    <col min="263" max="263" width="22.81640625" style="192" customWidth="1"/>
    <col min="264" max="264" width="59.54296875" style="192" bestFit="1" customWidth="1"/>
    <col min="265" max="265" width="57.81640625" style="192" bestFit="1" customWidth="1"/>
    <col min="266" max="266" width="35.4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54296875" style="192" customWidth="1"/>
    <col min="274" max="274" width="9" style="192" bestFit="1" customWidth="1"/>
    <col min="275" max="514" width="9.1796875" style="192"/>
    <col min="515" max="515" width="4.54296875" style="192" bestFit="1" customWidth="1"/>
    <col min="516" max="516" width="9.54296875" style="192" bestFit="1" customWidth="1"/>
    <col min="517" max="517" width="10" style="192" bestFit="1" customWidth="1"/>
    <col min="518" max="518" width="8.81640625" style="192" bestFit="1" customWidth="1"/>
    <col min="519" max="519" width="22.81640625" style="192" customWidth="1"/>
    <col min="520" max="520" width="59.54296875" style="192" bestFit="1" customWidth="1"/>
    <col min="521" max="521" width="57.81640625" style="192" bestFit="1" customWidth="1"/>
    <col min="522" max="522" width="35.4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54296875" style="192" customWidth="1"/>
    <col min="530" max="530" width="9" style="192" bestFit="1" customWidth="1"/>
    <col min="531" max="770" width="9.1796875" style="192"/>
    <col min="771" max="771" width="4.54296875" style="192" bestFit="1" customWidth="1"/>
    <col min="772" max="772" width="9.54296875" style="192" bestFit="1" customWidth="1"/>
    <col min="773" max="773" width="10" style="192" bestFit="1" customWidth="1"/>
    <col min="774" max="774" width="8.81640625" style="192" bestFit="1" customWidth="1"/>
    <col min="775" max="775" width="22.81640625" style="192" customWidth="1"/>
    <col min="776" max="776" width="59.54296875" style="192" bestFit="1" customWidth="1"/>
    <col min="777" max="777" width="57.81640625" style="192" bestFit="1" customWidth="1"/>
    <col min="778" max="778" width="35.4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54296875" style="192" customWidth="1"/>
    <col min="786" max="786" width="9" style="192" bestFit="1" customWidth="1"/>
    <col min="787" max="1026" width="9.1796875" style="192"/>
    <col min="1027" max="1027" width="4.54296875" style="192" bestFit="1" customWidth="1"/>
    <col min="1028" max="1028" width="9.54296875" style="192" bestFit="1" customWidth="1"/>
    <col min="1029" max="1029" width="10" style="192" bestFit="1" customWidth="1"/>
    <col min="1030" max="1030" width="8.81640625" style="192" bestFit="1" customWidth="1"/>
    <col min="1031" max="1031" width="22.81640625" style="192" customWidth="1"/>
    <col min="1032" max="1032" width="59.54296875" style="192" bestFit="1" customWidth="1"/>
    <col min="1033" max="1033" width="57.81640625" style="192" bestFit="1" customWidth="1"/>
    <col min="1034" max="1034" width="35.4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54296875" style="192" customWidth="1"/>
    <col min="1042" max="1042" width="9" style="192" bestFit="1" customWidth="1"/>
    <col min="1043" max="1282" width="9.1796875" style="192"/>
    <col min="1283" max="1283" width="4.54296875" style="192" bestFit="1" customWidth="1"/>
    <col min="1284" max="1284" width="9.54296875" style="192" bestFit="1" customWidth="1"/>
    <col min="1285" max="1285" width="10" style="192" bestFit="1" customWidth="1"/>
    <col min="1286" max="1286" width="8.81640625" style="192" bestFit="1" customWidth="1"/>
    <col min="1287" max="1287" width="22.81640625" style="192" customWidth="1"/>
    <col min="1288" max="1288" width="59.54296875" style="192" bestFit="1" customWidth="1"/>
    <col min="1289" max="1289" width="57.81640625" style="192" bestFit="1" customWidth="1"/>
    <col min="1290" max="1290" width="35.4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54296875" style="192" customWidth="1"/>
    <col min="1298" max="1298" width="9" style="192" bestFit="1" customWidth="1"/>
    <col min="1299" max="1538" width="9.1796875" style="192"/>
    <col min="1539" max="1539" width="4.54296875" style="192" bestFit="1" customWidth="1"/>
    <col min="1540" max="1540" width="9.54296875" style="192" bestFit="1" customWidth="1"/>
    <col min="1541" max="1541" width="10" style="192" bestFit="1" customWidth="1"/>
    <col min="1542" max="1542" width="8.81640625" style="192" bestFit="1" customWidth="1"/>
    <col min="1543" max="1543" width="22.81640625" style="192" customWidth="1"/>
    <col min="1544" max="1544" width="59.54296875" style="192" bestFit="1" customWidth="1"/>
    <col min="1545" max="1545" width="57.81640625" style="192" bestFit="1" customWidth="1"/>
    <col min="1546" max="1546" width="35.4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54296875" style="192" customWidth="1"/>
    <col min="1554" max="1554" width="9" style="192" bestFit="1" customWidth="1"/>
    <col min="1555" max="1794" width="9.1796875" style="192"/>
    <col min="1795" max="1795" width="4.54296875" style="192" bestFit="1" customWidth="1"/>
    <col min="1796" max="1796" width="9.54296875" style="192" bestFit="1" customWidth="1"/>
    <col min="1797" max="1797" width="10" style="192" bestFit="1" customWidth="1"/>
    <col min="1798" max="1798" width="8.81640625" style="192" bestFit="1" customWidth="1"/>
    <col min="1799" max="1799" width="22.81640625" style="192" customWidth="1"/>
    <col min="1800" max="1800" width="59.54296875" style="192" bestFit="1" customWidth="1"/>
    <col min="1801" max="1801" width="57.81640625" style="192" bestFit="1" customWidth="1"/>
    <col min="1802" max="1802" width="35.4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54296875" style="192" customWidth="1"/>
    <col min="1810" max="1810" width="9" style="192" bestFit="1" customWidth="1"/>
    <col min="1811" max="2050" width="9.1796875" style="192"/>
    <col min="2051" max="2051" width="4.54296875" style="192" bestFit="1" customWidth="1"/>
    <col min="2052" max="2052" width="9.54296875" style="192" bestFit="1" customWidth="1"/>
    <col min="2053" max="2053" width="10" style="192" bestFit="1" customWidth="1"/>
    <col min="2054" max="2054" width="8.81640625" style="192" bestFit="1" customWidth="1"/>
    <col min="2055" max="2055" width="22.81640625" style="192" customWidth="1"/>
    <col min="2056" max="2056" width="59.54296875" style="192" bestFit="1" customWidth="1"/>
    <col min="2057" max="2057" width="57.81640625" style="192" bestFit="1" customWidth="1"/>
    <col min="2058" max="2058" width="35.4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54296875" style="192" customWidth="1"/>
    <col min="2066" max="2066" width="9" style="192" bestFit="1" customWidth="1"/>
    <col min="2067" max="2306" width="9.1796875" style="192"/>
    <col min="2307" max="2307" width="4.54296875" style="192" bestFit="1" customWidth="1"/>
    <col min="2308" max="2308" width="9.54296875" style="192" bestFit="1" customWidth="1"/>
    <col min="2309" max="2309" width="10" style="192" bestFit="1" customWidth="1"/>
    <col min="2310" max="2310" width="8.81640625" style="192" bestFit="1" customWidth="1"/>
    <col min="2311" max="2311" width="22.81640625" style="192" customWidth="1"/>
    <col min="2312" max="2312" width="59.54296875" style="192" bestFit="1" customWidth="1"/>
    <col min="2313" max="2313" width="57.81640625" style="192" bestFit="1" customWidth="1"/>
    <col min="2314" max="2314" width="35.4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54296875" style="192" customWidth="1"/>
    <col min="2322" max="2322" width="9" style="192" bestFit="1" customWidth="1"/>
    <col min="2323" max="2562" width="9.1796875" style="192"/>
    <col min="2563" max="2563" width="4.54296875" style="192" bestFit="1" customWidth="1"/>
    <col min="2564" max="2564" width="9.54296875" style="192" bestFit="1" customWidth="1"/>
    <col min="2565" max="2565" width="10" style="192" bestFit="1" customWidth="1"/>
    <col min="2566" max="2566" width="8.81640625" style="192" bestFit="1" customWidth="1"/>
    <col min="2567" max="2567" width="22.81640625" style="192" customWidth="1"/>
    <col min="2568" max="2568" width="59.54296875" style="192" bestFit="1" customWidth="1"/>
    <col min="2569" max="2569" width="57.81640625" style="192" bestFit="1" customWidth="1"/>
    <col min="2570" max="2570" width="35.4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54296875" style="192" customWidth="1"/>
    <col min="2578" max="2578" width="9" style="192" bestFit="1" customWidth="1"/>
    <col min="2579" max="2818" width="9.1796875" style="192"/>
    <col min="2819" max="2819" width="4.54296875" style="192" bestFit="1" customWidth="1"/>
    <col min="2820" max="2820" width="9.54296875" style="192" bestFit="1" customWidth="1"/>
    <col min="2821" max="2821" width="10" style="192" bestFit="1" customWidth="1"/>
    <col min="2822" max="2822" width="8.81640625" style="192" bestFit="1" customWidth="1"/>
    <col min="2823" max="2823" width="22.81640625" style="192" customWidth="1"/>
    <col min="2824" max="2824" width="59.54296875" style="192" bestFit="1" customWidth="1"/>
    <col min="2825" max="2825" width="57.81640625" style="192" bestFit="1" customWidth="1"/>
    <col min="2826" max="2826" width="35.4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54296875" style="192" customWidth="1"/>
    <col min="2834" max="2834" width="9" style="192" bestFit="1" customWidth="1"/>
    <col min="2835" max="3074" width="9.1796875" style="192"/>
    <col min="3075" max="3075" width="4.54296875" style="192" bestFit="1" customWidth="1"/>
    <col min="3076" max="3076" width="9.54296875" style="192" bestFit="1" customWidth="1"/>
    <col min="3077" max="3077" width="10" style="192" bestFit="1" customWidth="1"/>
    <col min="3078" max="3078" width="8.81640625" style="192" bestFit="1" customWidth="1"/>
    <col min="3079" max="3079" width="22.81640625" style="192" customWidth="1"/>
    <col min="3080" max="3080" width="59.54296875" style="192" bestFit="1" customWidth="1"/>
    <col min="3081" max="3081" width="57.81640625" style="192" bestFit="1" customWidth="1"/>
    <col min="3082" max="3082" width="35.4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54296875" style="192" customWidth="1"/>
    <col min="3090" max="3090" width="9" style="192" bestFit="1" customWidth="1"/>
    <col min="3091" max="3330" width="9.1796875" style="192"/>
    <col min="3331" max="3331" width="4.54296875" style="192" bestFit="1" customWidth="1"/>
    <col min="3332" max="3332" width="9.54296875" style="192" bestFit="1" customWidth="1"/>
    <col min="3333" max="3333" width="10" style="192" bestFit="1" customWidth="1"/>
    <col min="3334" max="3334" width="8.81640625" style="192" bestFit="1" customWidth="1"/>
    <col min="3335" max="3335" width="22.81640625" style="192" customWidth="1"/>
    <col min="3336" max="3336" width="59.54296875" style="192" bestFit="1" customWidth="1"/>
    <col min="3337" max="3337" width="57.81640625" style="192" bestFit="1" customWidth="1"/>
    <col min="3338" max="3338" width="35.4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54296875" style="192" customWidth="1"/>
    <col min="3346" max="3346" width="9" style="192" bestFit="1" customWidth="1"/>
    <col min="3347" max="3586" width="9.1796875" style="192"/>
    <col min="3587" max="3587" width="4.54296875" style="192" bestFit="1" customWidth="1"/>
    <col min="3588" max="3588" width="9.54296875" style="192" bestFit="1" customWidth="1"/>
    <col min="3589" max="3589" width="10" style="192" bestFit="1" customWidth="1"/>
    <col min="3590" max="3590" width="8.81640625" style="192" bestFit="1" customWidth="1"/>
    <col min="3591" max="3591" width="22.81640625" style="192" customWidth="1"/>
    <col min="3592" max="3592" width="59.54296875" style="192" bestFit="1" customWidth="1"/>
    <col min="3593" max="3593" width="57.81640625" style="192" bestFit="1" customWidth="1"/>
    <col min="3594" max="3594" width="35.4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54296875" style="192" customWidth="1"/>
    <col min="3602" max="3602" width="9" style="192" bestFit="1" customWidth="1"/>
    <col min="3603" max="3842" width="9.1796875" style="192"/>
    <col min="3843" max="3843" width="4.54296875" style="192" bestFit="1" customWidth="1"/>
    <col min="3844" max="3844" width="9.54296875" style="192" bestFit="1" customWidth="1"/>
    <col min="3845" max="3845" width="10" style="192" bestFit="1" customWidth="1"/>
    <col min="3846" max="3846" width="8.81640625" style="192" bestFit="1" customWidth="1"/>
    <col min="3847" max="3847" width="22.81640625" style="192" customWidth="1"/>
    <col min="3848" max="3848" width="59.54296875" style="192" bestFit="1" customWidth="1"/>
    <col min="3849" max="3849" width="57.81640625" style="192" bestFit="1" customWidth="1"/>
    <col min="3850" max="3850" width="35.4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54296875" style="192" customWidth="1"/>
    <col min="3858" max="3858" width="9" style="192" bestFit="1" customWidth="1"/>
    <col min="3859" max="4098" width="9.1796875" style="192"/>
    <col min="4099" max="4099" width="4.54296875" style="192" bestFit="1" customWidth="1"/>
    <col min="4100" max="4100" width="9.54296875" style="192" bestFit="1" customWidth="1"/>
    <col min="4101" max="4101" width="10" style="192" bestFit="1" customWidth="1"/>
    <col min="4102" max="4102" width="8.81640625" style="192" bestFit="1" customWidth="1"/>
    <col min="4103" max="4103" width="22.81640625" style="192" customWidth="1"/>
    <col min="4104" max="4104" width="59.54296875" style="192" bestFit="1" customWidth="1"/>
    <col min="4105" max="4105" width="57.81640625" style="192" bestFit="1" customWidth="1"/>
    <col min="4106" max="4106" width="35.4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54296875" style="192" customWidth="1"/>
    <col min="4114" max="4114" width="9" style="192" bestFit="1" customWidth="1"/>
    <col min="4115" max="4354" width="9.1796875" style="192"/>
    <col min="4355" max="4355" width="4.54296875" style="192" bestFit="1" customWidth="1"/>
    <col min="4356" max="4356" width="9.54296875" style="192" bestFit="1" customWidth="1"/>
    <col min="4357" max="4357" width="10" style="192" bestFit="1" customWidth="1"/>
    <col min="4358" max="4358" width="8.81640625" style="192" bestFit="1" customWidth="1"/>
    <col min="4359" max="4359" width="22.81640625" style="192" customWidth="1"/>
    <col min="4360" max="4360" width="59.54296875" style="192" bestFit="1" customWidth="1"/>
    <col min="4361" max="4361" width="57.81640625" style="192" bestFit="1" customWidth="1"/>
    <col min="4362" max="4362" width="35.4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54296875" style="192" customWidth="1"/>
    <col min="4370" max="4370" width="9" style="192" bestFit="1" customWidth="1"/>
    <col min="4371" max="4610" width="9.1796875" style="192"/>
    <col min="4611" max="4611" width="4.54296875" style="192" bestFit="1" customWidth="1"/>
    <col min="4612" max="4612" width="9.54296875" style="192" bestFit="1" customWidth="1"/>
    <col min="4613" max="4613" width="10" style="192" bestFit="1" customWidth="1"/>
    <col min="4614" max="4614" width="8.81640625" style="192" bestFit="1" customWidth="1"/>
    <col min="4615" max="4615" width="22.81640625" style="192" customWidth="1"/>
    <col min="4616" max="4616" width="59.54296875" style="192" bestFit="1" customWidth="1"/>
    <col min="4617" max="4617" width="57.81640625" style="192" bestFit="1" customWidth="1"/>
    <col min="4618" max="4618" width="35.4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54296875" style="192" customWidth="1"/>
    <col min="4626" max="4626" width="9" style="192" bestFit="1" customWidth="1"/>
    <col min="4627" max="4866" width="9.1796875" style="192"/>
    <col min="4867" max="4867" width="4.54296875" style="192" bestFit="1" customWidth="1"/>
    <col min="4868" max="4868" width="9.54296875" style="192" bestFit="1" customWidth="1"/>
    <col min="4869" max="4869" width="10" style="192" bestFit="1" customWidth="1"/>
    <col min="4870" max="4870" width="8.81640625" style="192" bestFit="1" customWidth="1"/>
    <col min="4871" max="4871" width="22.81640625" style="192" customWidth="1"/>
    <col min="4872" max="4872" width="59.54296875" style="192" bestFit="1" customWidth="1"/>
    <col min="4873" max="4873" width="57.81640625" style="192" bestFit="1" customWidth="1"/>
    <col min="4874" max="4874" width="35.4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54296875" style="192" customWidth="1"/>
    <col min="4882" max="4882" width="9" style="192" bestFit="1" customWidth="1"/>
    <col min="4883" max="5122" width="9.1796875" style="192"/>
    <col min="5123" max="5123" width="4.54296875" style="192" bestFit="1" customWidth="1"/>
    <col min="5124" max="5124" width="9.54296875" style="192" bestFit="1" customWidth="1"/>
    <col min="5125" max="5125" width="10" style="192" bestFit="1" customWidth="1"/>
    <col min="5126" max="5126" width="8.81640625" style="192" bestFit="1" customWidth="1"/>
    <col min="5127" max="5127" width="22.81640625" style="192" customWidth="1"/>
    <col min="5128" max="5128" width="59.54296875" style="192" bestFit="1" customWidth="1"/>
    <col min="5129" max="5129" width="57.81640625" style="192" bestFit="1" customWidth="1"/>
    <col min="5130" max="5130" width="35.4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54296875" style="192" customWidth="1"/>
    <col min="5138" max="5138" width="9" style="192" bestFit="1" customWidth="1"/>
    <col min="5139" max="5378" width="9.1796875" style="192"/>
    <col min="5379" max="5379" width="4.54296875" style="192" bestFit="1" customWidth="1"/>
    <col min="5380" max="5380" width="9.54296875" style="192" bestFit="1" customWidth="1"/>
    <col min="5381" max="5381" width="10" style="192" bestFit="1" customWidth="1"/>
    <col min="5382" max="5382" width="8.81640625" style="192" bestFit="1" customWidth="1"/>
    <col min="5383" max="5383" width="22.81640625" style="192" customWidth="1"/>
    <col min="5384" max="5384" width="59.54296875" style="192" bestFit="1" customWidth="1"/>
    <col min="5385" max="5385" width="57.81640625" style="192" bestFit="1" customWidth="1"/>
    <col min="5386" max="5386" width="35.4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54296875" style="192" customWidth="1"/>
    <col min="5394" max="5394" width="9" style="192" bestFit="1" customWidth="1"/>
    <col min="5395" max="5634" width="9.1796875" style="192"/>
    <col min="5635" max="5635" width="4.54296875" style="192" bestFit="1" customWidth="1"/>
    <col min="5636" max="5636" width="9.54296875" style="192" bestFit="1" customWidth="1"/>
    <col min="5637" max="5637" width="10" style="192" bestFit="1" customWidth="1"/>
    <col min="5638" max="5638" width="8.81640625" style="192" bestFit="1" customWidth="1"/>
    <col min="5639" max="5639" width="22.81640625" style="192" customWidth="1"/>
    <col min="5640" max="5640" width="59.54296875" style="192" bestFit="1" customWidth="1"/>
    <col min="5641" max="5641" width="57.81640625" style="192" bestFit="1" customWidth="1"/>
    <col min="5642" max="5642" width="35.4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54296875" style="192" customWidth="1"/>
    <col min="5650" max="5650" width="9" style="192" bestFit="1" customWidth="1"/>
    <col min="5651" max="5890" width="9.1796875" style="192"/>
    <col min="5891" max="5891" width="4.54296875" style="192" bestFit="1" customWidth="1"/>
    <col min="5892" max="5892" width="9.54296875" style="192" bestFit="1" customWidth="1"/>
    <col min="5893" max="5893" width="10" style="192" bestFit="1" customWidth="1"/>
    <col min="5894" max="5894" width="8.81640625" style="192" bestFit="1" customWidth="1"/>
    <col min="5895" max="5895" width="22.81640625" style="192" customWidth="1"/>
    <col min="5896" max="5896" width="59.54296875" style="192" bestFit="1" customWidth="1"/>
    <col min="5897" max="5897" width="57.81640625" style="192" bestFit="1" customWidth="1"/>
    <col min="5898" max="5898" width="35.4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54296875" style="192" customWidth="1"/>
    <col min="5906" max="5906" width="9" style="192" bestFit="1" customWidth="1"/>
    <col min="5907" max="6146" width="9.1796875" style="192"/>
    <col min="6147" max="6147" width="4.54296875" style="192" bestFit="1" customWidth="1"/>
    <col min="6148" max="6148" width="9.54296875" style="192" bestFit="1" customWidth="1"/>
    <col min="6149" max="6149" width="10" style="192" bestFit="1" customWidth="1"/>
    <col min="6150" max="6150" width="8.81640625" style="192" bestFit="1" customWidth="1"/>
    <col min="6151" max="6151" width="22.81640625" style="192" customWidth="1"/>
    <col min="6152" max="6152" width="59.54296875" style="192" bestFit="1" customWidth="1"/>
    <col min="6153" max="6153" width="57.81640625" style="192" bestFit="1" customWidth="1"/>
    <col min="6154" max="6154" width="35.4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54296875" style="192" customWidth="1"/>
    <col min="6162" max="6162" width="9" style="192" bestFit="1" customWidth="1"/>
    <col min="6163" max="6402" width="9.1796875" style="192"/>
    <col min="6403" max="6403" width="4.54296875" style="192" bestFit="1" customWidth="1"/>
    <col min="6404" max="6404" width="9.54296875" style="192" bestFit="1" customWidth="1"/>
    <col min="6405" max="6405" width="10" style="192" bestFit="1" customWidth="1"/>
    <col min="6406" max="6406" width="8.81640625" style="192" bestFit="1" customWidth="1"/>
    <col min="6407" max="6407" width="22.81640625" style="192" customWidth="1"/>
    <col min="6408" max="6408" width="59.54296875" style="192" bestFit="1" customWidth="1"/>
    <col min="6409" max="6409" width="57.81640625" style="192" bestFit="1" customWidth="1"/>
    <col min="6410" max="6410" width="35.4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54296875" style="192" customWidth="1"/>
    <col min="6418" max="6418" width="9" style="192" bestFit="1" customWidth="1"/>
    <col min="6419" max="6658" width="9.1796875" style="192"/>
    <col min="6659" max="6659" width="4.54296875" style="192" bestFit="1" customWidth="1"/>
    <col min="6660" max="6660" width="9.54296875" style="192" bestFit="1" customWidth="1"/>
    <col min="6661" max="6661" width="10" style="192" bestFit="1" customWidth="1"/>
    <col min="6662" max="6662" width="8.81640625" style="192" bestFit="1" customWidth="1"/>
    <col min="6663" max="6663" width="22.81640625" style="192" customWidth="1"/>
    <col min="6664" max="6664" width="59.54296875" style="192" bestFit="1" customWidth="1"/>
    <col min="6665" max="6665" width="57.81640625" style="192" bestFit="1" customWidth="1"/>
    <col min="6666" max="6666" width="35.4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54296875" style="192" customWidth="1"/>
    <col min="6674" max="6674" width="9" style="192" bestFit="1" customWidth="1"/>
    <col min="6675" max="6914" width="9.1796875" style="192"/>
    <col min="6915" max="6915" width="4.54296875" style="192" bestFit="1" customWidth="1"/>
    <col min="6916" max="6916" width="9.54296875" style="192" bestFit="1" customWidth="1"/>
    <col min="6917" max="6917" width="10" style="192" bestFit="1" customWidth="1"/>
    <col min="6918" max="6918" width="8.81640625" style="192" bestFit="1" customWidth="1"/>
    <col min="6919" max="6919" width="22.81640625" style="192" customWidth="1"/>
    <col min="6920" max="6920" width="59.54296875" style="192" bestFit="1" customWidth="1"/>
    <col min="6921" max="6921" width="57.81640625" style="192" bestFit="1" customWidth="1"/>
    <col min="6922" max="6922" width="35.4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54296875" style="192" customWidth="1"/>
    <col min="6930" max="6930" width="9" style="192" bestFit="1" customWidth="1"/>
    <col min="6931" max="7170" width="9.1796875" style="192"/>
    <col min="7171" max="7171" width="4.54296875" style="192" bestFit="1" customWidth="1"/>
    <col min="7172" max="7172" width="9.54296875" style="192" bestFit="1" customWidth="1"/>
    <col min="7173" max="7173" width="10" style="192" bestFit="1" customWidth="1"/>
    <col min="7174" max="7174" width="8.81640625" style="192" bestFit="1" customWidth="1"/>
    <col min="7175" max="7175" width="22.81640625" style="192" customWidth="1"/>
    <col min="7176" max="7176" width="59.54296875" style="192" bestFit="1" customWidth="1"/>
    <col min="7177" max="7177" width="57.81640625" style="192" bestFit="1" customWidth="1"/>
    <col min="7178" max="7178" width="35.4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54296875" style="192" customWidth="1"/>
    <col min="7186" max="7186" width="9" style="192" bestFit="1" customWidth="1"/>
    <col min="7187" max="7426" width="9.1796875" style="192"/>
    <col min="7427" max="7427" width="4.54296875" style="192" bestFit="1" customWidth="1"/>
    <col min="7428" max="7428" width="9.54296875" style="192" bestFit="1" customWidth="1"/>
    <col min="7429" max="7429" width="10" style="192" bestFit="1" customWidth="1"/>
    <col min="7430" max="7430" width="8.81640625" style="192" bestFit="1" customWidth="1"/>
    <col min="7431" max="7431" width="22.81640625" style="192" customWidth="1"/>
    <col min="7432" max="7432" width="59.54296875" style="192" bestFit="1" customWidth="1"/>
    <col min="7433" max="7433" width="57.81640625" style="192" bestFit="1" customWidth="1"/>
    <col min="7434" max="7434" width="35.4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54296875" style="192" customWidth="1"/>
    <col min="7442" max="7442" width="9" style="192" bestFit="1" customWidth="1"/>
    <col min="7443" max="7682" width="9.1796875" style="192"/>
    <col min="7683" max="7683" width="4.54296875" style="192" bestFit="1" customWidth="1"/>
    <col min="7684" max="7684" width="9.54296875" style="192" bestFit="1" customWidth="1"/>
    <col min="7685" max="7685" width="10" style="192" bestFit="1" customWidth="1"/>
    <col min="7686" max="7686" width="8.81640625" style="192" bestFit="1" customWidth="1"/>
    <col min="7687" max="7687" width="22.81640625" style="192" customWidth="1"/>
    <col min="7688" max="7688" width="59.54296875" style="192" bestFit="1" customWidth="1"/>
    <col min="7689" max="7689" width="57.81640625" style="192" bestFit="1" customWidth="1"/>
    <col min="7690" max="7690" width="35.4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54296875" style="192" customWidth="1"/>
    <col min="7698" max="7698" width="9" style="192" bestFit="1" customWidth="1"/>
    <col min="7699" max="7938" width="9.1796875" style="192"/>
    <col min="7939" max="7939" width="4.54296875" style="192" bestFit="1" customWidth="1"/>
    <col min="7940" max="7940" width="9.54296875" style="192" bestFit="1" customWidth="1"/>
    <col min="7941" max="7941" width="10" style="192" bestFit="1" customWidth="1"/>
    <col min="7942" max="7942" width="8.81640625" style="192" bestFit="1" customWidth="1"/>
    <col min="7943" max="7943" width="22.81640625" style="192" customWidth="1"/>
    <col min="7944" max="7944" width="59.54296875" style="192" bestFit="1" customWidth="1"/>
    <col min="7945" max="7945" width="57.81640625" style="192" bestFit="1" customWidth="1"/>
    <col min="7946" max="7946" width="35.4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54296875" style="192" customWidth="1"/>
    <col min="7954" max="7954" width="9" style="192" bestFit="1" customWidth="1"/>
    <col min="7955" max="8194" width="9.1796875" style="192"/>
    <col min="8195" max="8195" width="4.54296875" style="192" bestFit="1" customWidth="1"/>
    <col min="8196" max="8196" width="9.54296875" style="192" bestFit="1" customWidth="1"/>
    <col min="8197" max="8197" width="10" style="192" bestFit="1" customWidth="1"/>
    <col min="8198" max="8198" width="8.81640625" style="192" bestFit="1" customWidth="1"/>
    <col min="8199" max="8199" width="22.81640625" style="192" customWidth="1"/>
    <col min="8200" max="8200" width="59.54296875" style="192" bestFit="1" customWidth="1"/>
    <col min="8201" max="8201" width="57.81640625" style="192" bestFit="1" customWidth="1"/>
    <col min="8202" max="8202" width="35.4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54296875" style="192" customWidth="1"/>
    <col min="8210" max="8210" width="9" style="192" bestFit="1" customWidth="1"/>
    <col min="8211" max="8450" width="9.1796875" style="192"/>
    <col min="8451" max="8451" width="4.54296875" style="192" bestFit="1" customWidth="1"/>
    <col min="8452" max="8452" width="9.54296875" style="192" bestFit="1" customWidth="1"/>
    <col min="8453" max="8453" width="10" style="192" bestFit="1" customWidth="1"/>
    <col min="8454" max="8454" width="8.81640625" style="192" bestFit="1" customWidth="1"/>
    <col min="8455" max="8455" width="22.81640625" style="192" customWidth="1"/>
    <col min="8456" max="8456" width="59.54296875" style="192" bestFit="1" customWidth="1"/>
    <col min="8457" max="8457" width="57.81640625" style="192" bestFit="1" customWidth="1"/>
    <col min="8458" max="8458" width="35.4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54296875" style="192" customWidth="1"/>
    <col min="8466" max="8466" width="9" style="192" bestFit="1" customWidth="1"/>
    <col min="8467" max="8706" width="9.1796875" style="192"/>
    <col min="8707" max="8707" width="4.54296875" style="192" bestFit="1" customWidth="1"/>
    <col min="8708" max="8708" width="9.54296875" style="192" bestFit="1" customWidth="1"/>
    <col min="8709" max="8709" width="10" style="192" bestFit="1" customWidth="1"/>
    <col min="8710" max="8710" width="8.81640625" style="192" bestFit="1" customWidth="1"/>
    <col min="8711" max="8711" width="22.81640625" style="192" customWidth="1"/>
    <col min="8712" max="8712" width="59.54296875" style="192" bestFit="1" customWidth="1"/>
    <col min="8713" max="8713" width="57.81640625" style="192" bestFit="1" customWidth="1"/>
    <col min="8714" max="8714" width="35.4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54296875" style="192" customWidth="1"/>
    <col min="8722" max="8722" width="9" style="192" bestFit="1" customWidth="1"/>
    <col min="8723" max="8962" width="9.1796875" style="192"/>
    <col min="8963" max="8963" width="4.54296875" style="192" bestFit="1" customWidth="1"/>
    <col min="8964" max="8964" width="9.54296875" style="192" bestFit="1" customWidth="1"/>
    <col min="8965" max="8965" width="10" style="192" bestFit="1" customWidth="1"/>
    <col min="8966" max="8966" width="8.81640625" style="192" bestFit="1" customWidth="1"/>
    <col min="8967" max="8967" width="22.81640625" style="192" customWidth="1"/>
    <col min="8968" max="8968" width="59.54296875" style="192" bestFit="1" customWidth="1"/>
    <col min="8969" max="8969" width="57.81640625" style="192" bestFit="1" customWidth="1"/>
    <col min="8970" max="8970" width="35.4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54296875" style="192" customWidth="1"/>
    <col min="8978" max="8978" width="9" style="192" bestFit="1" customWidth="1"/>
    <col min="8979" max="9218" width="9.1796875" style="192"/>
    <col min="9219" max="9219" width="4.54296875" style="192" bestFit="1" customWidth="1"/>
    <col min="9220" max="9220" width="9.54296875" style="192" bestFit="1" customWidth="1"/>
    <col min="9221" max="9221" width="10" style="192" bestFit="1" customWidth="1"/>
    <col min="9222" max="9222" width="8.81640625" style="192" bestFit="1" customWidth="1"/>
    <col min="9223" max="9223" width="22.81640625" style="192" customWidth="1"/>
    <col min="9224" max="9224" width="59.54296875" style="192" bestFit="1" customWidth="1"/>
    <col min="9225" max="9225" width="57.81640625" style="192" bestFit="1" customWidth="1"/>
    <col min="9226" max="9226" width="35.4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54296875" style="192" customWidth="1"/>
    <col min="9234" max="9234" width="9" style="192" bestFit="1" customWidth="1"/>
    <col min="9235" max="9474" width="9.1796875" style="192"/>
    <col min="9475" max="9475" width="4.54296875" style="192" bestFit="1" customWidth="1"/>
    <col min="9476" max="9476" width="9.54296875" style="192" bestFit="1" customWidth="1"/>
    <col min="9477" max="9477" width="10" style="192" bestFit="1" customWidth="1"/>
    <col min="9478" max="9478" width="8.81640625" style="192" bestFit="1" customWidth="1"/>
    <col min="9479" max="9479" width="22.81640625" style="192" customWidth="1"/>
    <col min="9480" max="9480" width="59.54296875" style="192" bestFit="1" customWidth="1"/>
    <col min="9481" max="9481" width="57.81640625" style="192" bestFit="1" customWidth="1"/>
    <col min="9482" max="9482" width="35.4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54296875" style="192" customWidth="1"/>
    <col min="9490" max="9490" width="9" style="192" bestFit="1" customWidth="1"/>
    <col min="9491" max="9730" width="9.1796875" style="192"/>
    <col min="9731" max="9731" width="4.54296875" style="192" bestFit="1" customWidth="1"/>
    <col min="9732" max="9732" width="9.54296875" style="192" bestFit="1" customWidth="1"/>
    <col min="9733" max="9733" width="10" style="192" bestFit="1" customWidth="1"/>
    <col min="9734" max="9734" width="8.81640625" style="192" bestFit="1" customWidth="1"/>
    <col min="9735" max="9735" width="22.81640625" style="192" customWidth="1"/>
    <col min="9736" max="9736" width="59.54296875" style="192" bestFit="1" customWidth="1"/>
    <col min="9737" max="9737" width="57.81640625" style="192" bestFit="1" customWidth="1"/>
    <col min="9738" max="9738" width="35.4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54296875" style="192" customWidth="1"/>
    <col min="9746" max="9746" width="9" style="192" bestFit="1" customWidth="1"/>
    <col min="9747" max="9986" width="9.1796875" style="192"/>
    <col min="9987" max="9987" width="4.54296875" style="192" bestFit="1" customWidth="1"/>
    <col min="9988" max="9988" width="9.54296875" style="192" bestFit="1" customWidth="1"/>
    <col min="9989" max="9989" width="10" style="192" bestFit="1" customWidth="1"/>
    <col min="9990" max="9990" width="8.81640625" style="192" bestFit="1" customWidth="1"/>
    <col min="9991" max="9991" width="22.81640625" style="192" customWidth="1"/>
    <col min="9992" max="9992" width="59.54296875" style="192" bestFit="1" customWidth="1"/>
    <col min="9993" max="9993" width="57.81640625" style="192" bestFit="1" customWidth="1"/>
    <col min="9994" max="9994" width="35.4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54296875" style="192" customWidth="1"/>
    <col min="10002" max="10002" width="9" style="192" bestFit="1" customWidth="1"/>
    <col min="10003" max="10242" width="9.1796875" style="192"/>
    <col min="10243" max="10243" width="4.54296875" style="192" bestFit="1" customWidth="1"/>
    <col min="10244" max="10244" width="9.54296875" style="192" bestFit="1" customWidth="1"/>
    <col min="10245" max="10245" width="10" style="192" bestFit="1" customWidth="1"/>
    <col min="10246" max="10246" width="8.81640625" style="192" bestFit="1" customWidth="1"/>
    <col min="10247" max="10247" width="22.81640625" style="192" customWidth="1"/>
    <col min="10248" max="10248" width="59.54296875" style="192" bestFit="1" customWidth="1"/>
    <col min="10249" max="10249" width="57.81640625" style="192" bestFit="1" customWidth="1"/>
    <col min="10250" max="10250" width="35.4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54296875" style="192" customWidth="1"/>
    <col min="10258" max="10258" width="9" style="192" bestFit="1" customWidth="1"/>
    <col min="10259" max="10498" width="9.1796875" style="192"/>
    <col min="10499" max="10499" width="4.54296875" style="192" bestFit="1" customWidth="1"/>
    <col min="10500" max="10500" width="9.54296875" style="192" bestFit="1" customWidth="1"/>
    <col min="10501" max="10501" width="10" style="192" bestFit="1" customWidth="1"/>
    <col min="10502" max="10502" width="8.81640625" style="192" bestFit="1" customWidth="1"/>
    <col min="10503" max="10503" width="22.81640625" style="192" customWidth="1"/>
    <col min="10504" max="10504" width="59.54296875" style="192" bestFit="1" customWidth="1"/>
    <col min="10505" max="10505" width="57.81640625" style="192" bestFit="1" customWidth="1"/>
    <col min="10506" max="10506" width="35.4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54296875" style="192" customWidth="1"/>
    <col min="10514" max="10514" width="9" style="192" bestFit="1" customWidth="1"/>
    <col min="10515" max="10754" width="9.1796875" style="192"/>
    <col min="10755" max="10755" width="4.54296875" style="192" bestFit="1" customWidth="1"/>
    <col min="10756" max="10756" width="9.54296875" style="192" bestFit="1" customWidth="1"/>
    <col min="10757" max="10757" width="10" style="192" bestFit="1" customWidth="1"/>
    <col min="10758" max="10758" width="8.81640625" style="192" bestFit="1" customWidth="1"/>
    <col min="10759" max="10759" width="22.81640625" style="192" customWidth="1"/>
    <col min="10760" max="10760" width="59.54296875" style="192" bestFit="1" customWidth="1"/>
    <col min="10761" max="10761" width="57.81640625" style="192" bestFit="1" customWidth="1"/>
    <col min="10762" max="10762" width="35.4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54296875" style="192" customWidth="1"/>
    <col min="10770" max="10770" width="9" style="192" bestFit="1" customWidth="1"/>
    <col min="10771" max="11010" width="9.1796875" style="192"/>
    <col min="11011" max="11011" width="4.54296875" style="192" bestFit="1" customWidth="1"/>
    <col min="11012" max="11012" width="9.54296875" style="192" bestFit="1" customWidth="1"/>
    <col min="11013" max="11013" width="10" style="192" bestFit="1" customWidth="1"/>
    <col min="11014" max="11014" width="8.81640625" style="192" bestFit="1" customWidth="1"/>
    <col min="11015" max="11015" width="22.81640625" style="192" customWidth="1"/>
    <col min="11016" max="11016" width="59.54296875" style="192" bestFit="1" customWidth="1"/>
    <col min="11017" max="11017" width="57.81640625" style="192" bestFit="1" customWidth="1"/>
    <col min="11018" max="11018" width="35.4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54296875" style="192" customWidth="1"/>
    <col min="11026" max="11026" width="9" style="192" bestFit="1" customWidth="1"/>
    <col min="11027" max="11266" width="9.1796875" style="192"/>
    <col min="11267" max="11267" width="4.54296875" style="192" bestFit="1" customWidth="1"/>
    <col min="11268" max="11268" width="9.54296875" style="192" bestFit="1" customWidth="1"/>
    <col min="11269" max="11269" width="10" style="192" bestFit="1" customWidth="1"/>
    <col min="11270" max="11270" width="8.81640625" style="192" bestFit="1" customWidth="1"/>
    <col min="11271" max="11271" width="22.81640625" style="192" customWidth="1"/>
    <col min="11272" max="11272" width="59.54296875" style="192" bestFit="1" customWidth="1"/>
    <col min="11273" max="11273" width="57.81640625" style="192" bestFit="1" customWidth="1"/>
    <col min="11274" max="11274" width="35.4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54296875" style="192" customWidth="1"/>
    <col min="11282" max="11282" width="9" style="192" bestFit="1" customWidth="1"/>
    <col min="11283" max="11522" width="9.1796875" style="192"/>
    <col min="11523" max="11523" width="4.54296875" style="192" bestFit="1" customWidth="1"/>
    <col min="11524" max="11524" width="9.54296875" style="192" bestFit="1" customWidth="1"/>
    <col min="11525" max="11525" width="10" style="192" bestFit="1" customWidth="1"/>
    <col min="11526" max="11526" width="8.81640625" style="192" bestFit="1" customWidth="1"/>
    <col min="11527" max="11527" width="22.81640625" style="192" customWidth="1"/>
    <col min="11528" max="11528" width="59.54296875" style="192" bestFit="1" customWidth="1"/>
    <col min="11529" max="11529" width="57.81640625" style="192" bestFit="1" customWidth="1"/>
    <col min="11530" max="11530" width="35.4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54296875" style="192" customWidth="1"/>
    <col min="11538" max="11538" width="9" style="192" bestFit="1" customWidth="1"/>
    <col min="11539" max="11778" width="9.1796875" style="192"/>
    <col min="11779" max="11779" width="4.54296875" style="192" bestFit="1" customWidth="1"/>
    <col min="11780" max="11780" width="9.54296875" style="192" bestFit="1" customWidth="1"/>
    <col min="11781" max="11781" width="10" style="192" bestFit="1" customWidth="1"/>
    <col min="11782" max="11782" width="8.81640625" style="192" bestFit="1" customWidth="1"/>
    <col min="11783" max="11783" width="22.81640625" style="192" customWidth="1"/>
    <col min="11784" max="11784" width="59.54296875" style="192" bestFit="1" customWidth="1"/>
    <col min="11785" max="11785" width="57.81640625" style="192" bestFit="1" customWidth="1"/>
    <col min="11786" max="11786" width="35.4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54296875" style="192" customWidth="1"/>
    <col min="11794" max="11794" width="9" style="192" bestFit="1" customWidth="1"/>
    <col min="11795" max="12034" width="9.1796875" style="192"/>
    <col min="12035" max="12035" width="4.54296875" style="192" bestFit="1" customWidth="1"/>
    <col min="12036" max="12036" width="9.54296875" style="192" bestFit="1" customWidth="1"/>
    <col min="12037" max="12037" width="10" style="192" bestFit="1" customWidth="1"/>
    <col min="12038" max="12038" width="8.81640625" style="192" bestFit="1" customWidth="1"/>
    <col min="12039" max="12039" width="22.81640625" style="192" customWidth="1"/>
    <col min="12040" max="12040" width="59.54296875" style="192" bestFit="1" customWidth="1"/>
    <col min="12041" max="12041" width="57.81640625" style="192" bestFit="1" customWidth="1"/>
    <col min="12042" max="12042" width="35.4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54296875" style="192" customWidth="1"/>
    <col min="12050" max="12050" width="9" style="192" bestFit="1" customWidth="1"/>
    <col min="12051" max="12290" width="9.1796875" style="192"/>
    <col min="12291" max="12291" width="4.54296875" style="192" bestFit="1" customWidth="1"/>
    <col min="12292" max="12292" width="9.54296875" style="192" bestFit="1" customWidth="1"/>
    <col min="12293" max="12293" width="10" style="192" bestFit="1" customWidth="1"/>
    <col min="12294" max="12294" width="8.81640625" style="192" bestFit="1" customWidth="1"/>
    <col min="12295" max="12295" width="22.81640625" style="192" customWidth="1"/>
    <col min="12296" max="12296" width="59.54296875" style="192" bestFit="1" customWidth="1"/>
    <col min="12297" max="12297" width="57.81640625" style="192" bestFit="1" customWidth="1"/>
    <col min="12298" max="12298" width="35.4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54296875" style="192" customWidth="1"/>
    <col min="12306" max="12306" width="9" style="192" bestFit="1" customWidth="1"/>
    <col min="12307" max="12546" width="9.1796875" style="192"/>
    <col min="12547" max="12547" width="4.54296875" style="192" bestFit="1" customWidth="1"/>
    <col min="12548" max="12548" width="9.54296875" style="192" bestFit="1" customWidth="1"/>
    <col min="12549" max="12549" width="10" style="192" bestFit="1" customWidth="1"/>
    <col min="12550" max="12550" width="8.81640625" style="192" bestFit="1" customWidth="1"/>
    <col min="12551" max="12551" width="22.81640625" style="192" customWidth="1"/>
    <col min="12552" max="12552" width="59.54296875" style="192" bestFit="1" customWidth="1"/>
    <col min="12553" max="12553" width="57.81640625" style="192" bestFit="1" customWidth="1"/>
    <col min="12554" max="12554" width="35.4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54296875" style="192" customWidth="1"/>
    <col min="12562" max="12562" width="9" style="192" bestFit="1" customWidth="1"/>
    <col min="12563" max="12802" width="9.1796875" style="192"/>
    <col min="12803" max="12803" width="4.54296875" style="192" bestFit="1" customWidth="1"/>
    <col min="12804" max="12804" width="9.54296875" style="192" bestFit="1" customWidth="1"/>
    <col min="12805" max="12805" width="10" style="192" bestFit="1" customWidth="1"/>
    <col min="12806" max="12806" width="8.81640625" style="192" bestFit="1" customWidth="1"/>
    <col min="12807" max="12807" width="22.81640625" style="192" customWidth="1"/>
    <col min="12808" max="12808" width="59.54296875" style="192" bestFit="1" customWidth="1"/>
    <col min="12809" max="12809" width="57.81640625" style="192" bestFit="1" customWidth="1"/>
    <col min="12810" max="12810" width="35.4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54296875" style="192" customWidth="1"/>
    <col min="12818" max="12818" width="9" style="192" bestFit="1" customWidth="1"/>
    <col min="12819" max="13058" width="9.1796875" style="192"/>
    <col min="13059" max="13059" width="4.54296875" style="192" bestFit="1" customWidth="1"/>
    <col min="13060" max="13060" width="9.54296875" style="192" bestFit="1" customWidth="1"/>
    <col min="13061" max="13061" width="10" style="192" bestFit="1" customWidth="1"/>
    <col min="13062" max="13062" width="8.81640625" style="192" bestFit="1" customWidth="1"/>
    <col min="13063" max="13063" width="22.81640625" style="192" customWidth="1"/>
    <col min="13064" max="13064" width="59.54296875" style="192" bestFit="1" customWidth="1"/>
    <col min="13065" max="13065" width="57.81640625" style="192" bestFit="1" customWidth="1"/>
    <col min="13066" max="13066" width="35.4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54296875" style="192" customWidth="1"/>
    <col min="13074" max="13074" width="9" style="192" bestFit="1" customWidth="1"/>
    <col min="13075" max="13314" width="9.1796875" style="192"/>
    <col min="13315" max="13315" width="4.54296875" style="192" bestFit="1" customWidth="1"/>
    <col min="13316" max="13316" width="9.54296875" style="192" bestFit="1" customWidth="1"/>
    <col min="13317" max="13317" width="10" style="192" bestFit="1" customWidth="1"/>
    <col min="13318" max="13318" width="8.81640625" style="192" bestFit="1" customWidth="1"/>
    <col min="13319" max="13319" width="22.81640625" style="192" customWidth="1"/>
    <col min="13320" max="13320" width="59.54296875" style="192" bestFit="1" customWidth="1"/>
    <col min="13321" max="13321" width="57.81640625" style="192" bestFit="1" customWidth="1"/>
    <col min="13322" max="13322" width="35.4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54296875" style="192" customWidth="1"/>
    <col min="13330" max="13330" width="9" style="192" bestFit="1" customWidth="1"/>
    <col min="13331" max="13570" width="9.1796875" style="192"/>
    <col min="13571" max="13571" width="4.54296875" style="192" bestFit="1" customWidth="1"/>
    <col min="13572" max="13572" width="9.54296875" style="192" bestFit="1" customWidth="1"/>
    <col min="13573" max="13573" width="10" style="192" bestFit="1" customWidth="1"/>
    <col min="13574" max="13574" width="8.81640625" style="192" bestFit="1" customWidth="1"/>
    <col min="13575" max="13575" width="22.81640625" style="192" customWidth="1"/>
    <col min="13576" max="13576" width="59.54296875" style="192" bestFit="1" customWidth="1"/>
    <col min="13577" max="13577" width="57.81640625" style="192" bestFit="1" customWidth="1"/>
    <col min="13578" max="13578" width="35.4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54296875" style="192" customWidth="1"/>
    <col min="13586" max="13586" width="9" style="192" bestFit="1" customWidth="1"/>
    <col min="13587" max="13826" width="9.1796875" style="192"/>
    <col min="13827" max="13827" width="4.54296875" style="192" bestFit="1" customWidth="1"/>
    <col min="13828" max="13828" width="9.54296875" style="192" bestFit="1" customWidth="1"/>
    <col min="13829" max="13829" width="10" style="192" bestFit="1" customWidth="1"/>
    <col min="13830" max="13830" width="8.81640625" style="192" bestFit="1" customWidth="1"/>
    <col min="13831" max="13831" width="22.81640625" style="192" customWidth="1"/>
    <col min="13832" max="13832" width="59.54296875" style="192" bestFit="1" customWidth="1"/>
    <col min="13833" max="13833" width="57.81640625" style="192" bestFit="1" customWidth="1"/>
    <col min="13834" max="13834" width="35.4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54296875" style="192" customWidth="1"/>
    <col min="13842" max="13842" width="9" style="192" bestFit="1" customWidth="1"/>
    <col min="13843" max="14082" width="9.1796875" style="192"/>
    <col min="14083" max="14083" width="4.54296875" style="192" bestFit="1" customWidth="1"/>
    <col min="14084" max="14084" width="9.54296875" style="192" bestFit="1" customWidth="1"/>
    <col min="14085" max="14085" width="10" style="192" bestFit="1" customWidth="1"/>
    <col min="14086" max="14086" width="8.81640625" style="192" bestFit="1" customWidth="1"/>
    <col min="14087" max="14087" width="22.81640625" style="192" customWidth="1"/>
    <col min="14088" max="14088" width="59.54296875" style="192" bestFit="1" customWidth="1"/>
    <col min="14089" max="14089" width="57.81640625" style="192" bestFit="1" customWidth="1"/>
    <col min="14090" max="14090" width="35.4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54296875" style="192" customWidth="1"/>
    <col min="14098" max="14098" width="9" style="192" bestFit="1" customWidth="1"/>
    <col min="14099" max="14338" width="9.1796875" style="192"/>
    <col min="14339" max="14339" width="4.54296875" style="192" bestFit="1" customWidth="1"/>
    <col min="14340" max="14340" width="9.54296875" style="192" bestFit="1" customWidth="1"/>
    <col min="14341" max="14341" width="10" style="192" bestFit="1" customWidth="1"/>
    <col min="14342" max="14342" width="8.81640625" style="192" bestFit="1" customWidth="1"/>
    <col min="14343" max="14343" width="22.81640625" style="192" customWidth="1"/>
    <col min="14344" max="14344" width="59.54296875" style="192" bestFit="1" customWidth="1"/>
    <col min="14345" max="14345" width="57.81640625" style="192" bestFit="1" customWidth="1"/>
    <col min="14346" max="14346" width="35.4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54296875" style="192" customWidth="1"/>
    <col min="14354" max="14354" width="9" style="192" bestFit="1" customWidth="1"/>
    <col min="14355" max="14594" width="9.1796875" style="192"/>
    <col min="14595" max="14595" width="4.54296875" style="192" bestFit="1" customWidth="1"/>
    <col min="14596" max="14596" width="9.54296875" style="192" bestFit="1" customWidth="1"/>
    <col min="14597" max="14597" width="10" style="192" bestFit="1" customWidth="1"/>
    <col min="14598" max="14598" width="8.81640625" style="192" bestFit="1" customWidth="1"/>
    <col min="14599" max="14599" width="22.81640625" style="192" customWidth="1"/>
    <col min="14600" max="14600" width="59.54296875" style="192" bestFit="1" customWidth="1"/>
    <col min="14601" max="14601" width="57.81640625" style="192" bestFit="1" customWidth="1"/>
    <col min="14602" max="14602" width="35.4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54296875" style="192" customWidth="1"/>
    <col min="14610" max="14610" width="9" style="192" bestFit="1" customWidth="1"/>
    <col min="14611" max="14850" width="9.1796875" style="192"/>
    <col min="14851" max="14851" width="4.54296875" style="192" bestFit="1" customWidth="1"/>
    <col min="14852" max="14852" width="9.54296875" style="192" bestFit="1" customWidth="1"/>
    <col min="14853" max="14853" width="10" style="192" bestFit="1" customWidth="1"/>
    <col min="14854" max="14854" width="8.81640625" style="192" bestFit="1" customWidth="1"/>
    <col min="14855" max="14855" width="22.81640625" style="192" customWidth="1"/>
    <col min="14856" max="14856" width="59.54296875" style="192" bestFit="1" customWidth="1"/>
    <col min="14857" max="14857" width="57.81640625" style="192" bestFit="1" customWidth="1"/>
    <col min="14858" max="14858" width="35.4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54296875" style="192" customWidth="1"/>
    <col min="14866" max="14866" width="9" style="192" bestFit="1" customWidth="1"/>
    <col min="14867" max="15106" width="9.1796875" style="192"/>
    <col min="15107" max="15107" width="4.54296875" style="192" bestFit="1" customWidth="1"/>
    <col min="15108" max="15108" width="9.54296875" style="192" bestFit="1" customWidth="1"/>
    <col min="15109" max="15109" width="10" style="192" bestFit="1" customWidth="1"/>
    <col min="15110" max="15110" width="8.81640625" style="192" bestFit="1" customWidth="1"/>
    <col min="15111" max="15111" width="22.81640625" style="192" customWidth="1"/>
    <col min="15112" max="15112" width="59.54296875" style="192" bestFit="1" customWidth="1"/>
    <col min="15113" max="15113" width="57.81640625" style="192" bestFit="1" customWidth="1"/>
    <col min="15114" max="15114" width="35.4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54296875" style="192" customWidth="1"/>
    <col min="15122" max="15122" width="9" style="192" bestFit="1" customWidth="1"/>
    <col min="15123" max="15362" width="9.1796875" style="192"/>
    <col min="15363" max="15363" width="4.54296875" style="192" bestFit="1" customWidth="1"/>
    <col min="15364" max="15364" width="9.54296875" style="192" bestFit="1" customWidth="1"/>
    <col min="15365" max="15365" width="10" style="192" bestFit="1" customWidth="1"/>
    <col min="15366" max="15366" width="8.81640625" style="192" bestFit="1" customWidth="1"/>
    <col min="15367" max="15367" width="22.81640625" style="192" customWidth="1"/>
    <col min="15368" max="15368" width="59.54296875" style="192" bestFit="1" customWidth="1"/>
    <col min="15369" max="15369" width="57.81640625" style="192" bestFit="1" customWidth="1"/>
    <col min="15370" max="15370" width="35.4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54296875" style="192" customWidth="1"/>
    <col min="15378" max="15378" width="9" style="192" bestFit="1" customWidth="1"/>
    <col min="15379" max="15618" width="9.1796875" style="192"/>
    <col min="15619" max="15619" width="4.54296875" style="192" bestFit="1" customWidth="1"/>
    <col min="15620" max="15620" width="9.54296875" style="192" bestFit="1" customWidth="1"/>
    <col min="15621" max="15621" width="10" style="192" bestFit="1" customWidth="1"/>
    <col min="15622" max="15622" width="8.81640625" style="192" bestFit="1" customWidth="1"/>
    <col min="15623" max="15623" width="22.81640625" style="192" customWidth="1"/>
    <col min="15624" max="15624" width="59.54296875" style="192" bestFit="1" customWidth="1"/>
    <col min="15625" max="15625" width="57.81640625" style="192" bestFit="1" customWidth="1"/>
    <col min="15626" max="15626" width="35.4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54296875" style="192" customWidth="1"/>
    <col min="15634" max="15634" width="9" style="192" bestFit="1" customWidth="1"/>
    <col min="15635" max="15874" width="9.1796875" style="192"/>
    <col min="15875" max="15875" width="4.54296875" style="192" bestFit="1" customWidth="1"/>
    <col min="15876" max="15876" width="9.54296875" style="192" bestFit="1" customWidth="1"/>
    <col min="15877" max="15877" width="10" style="192" bestFit="1" customWidth="1"/>
    <col min="15878" max="15878" width="8.81640625" style="192" bestFit="1" customWidth="1"/>
    <col min="15879" max="15879" width="22.81640625" style="192" customWidth="1"/>
    <col min="15880" max="15880" width="59.54296875" style="192" bestFit="1" customWidth="1"/>
    <col min="15881" max="15881" width="57.81640625" style="192" bestFit="1" customWidth="1"/>
    <col min="15882" max="15882" width="35.4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54296875" style="192" customWidth="1"/>
    <col min="15890" max="15890" width="9" style="192" bestFit="1" customWidth="1"/>
    <col min="15891" max="16130" width="9.1796875" style="192"/>
    <col min="16131" max="16131" width="4.54296875" style="192" bestFit="1" customWidth="1"/>
    <col min="16132" max="16132" width="9.54296875" style="192" bestFit="1" customWidth="1"/>
    <col min="16133" max="16133" width="10" style="192" bestFit="1" customWidth="1"/>
    <col min="16134" max="16134" width="8.81640625" style="192" bestFit="1" customWidth="1"/>
    <col min="16135" max="16135" width="22.81640625" style="192" customWidth="1"/>
    <col min="16136" max="16136" width="59.54296875" style="192" bestFit="1" customWidth="1"/>
    <col min="16137" max="16137" width="57.81640625" style="192" bestFit="1" customWidth="1"/>
    <col min="16138" max="16138" width="35.4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54296875" style="192" customWidth="1"/>
    <col min="16146" max="16146" width="9" style="192" bestFit="1" customWidth="1"/>
    <col min="16147" max="16384" width="9.1796875" style="192"/>
  </cols>
  <sheetData>
    <row r="2" spans="1:19" x14ac:dyDescent="0.35">
      <c r="A2" s="54" t="s">
        <v>1457</v>
      </c>
    </row>
    <row r="3" spans="1:19" x14ac:dyDescent="0.35">
      <c r="M3" s="2"/>
      <c r="N3" s="2"/>
      <c r="O3" s="2"/>
      <c r="P3" s="2"/>
    </row>
    <row r="4" spans="1:19" s="3" customFormat="1" ht="47.2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ht="35.25" customHeigh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ht="15.75" customHeight="1" x14ac:dyDescent="0.25">
      <c r="A6" s="142" t="s">
        <v>13</v>
      </c>
      <c r="B6" s="143" t="s">
        <v>14</v>
      </c>
      <c r="C6" s="143" t="s">
        <v>15</v>
      </c>
      <c r="D6" s="143" t="s">
        <v>16</v>
      </c>
      <c r="E6" s="10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s="6" customFormat="1" ht="108" customHeight="1" x14ac:dyDescent="0.35">
      <c r="A7" s="600">
        <v>1</v>
      </c>
      <c r="B7" s="580">
        <v>1</v>
      </c>
      <c r="C7" s="600">
        <v>4</v>
      </c>
      <c r="D7" s="580">
        <v>2</v>
      </c>
      <c r="E7" s="1060" t="s">
        <v>857</v>
      </c>
      <c r="F7" s="580" t="s">
        <v>858</v>
      </c>
      <c r="G7" s="196" t="s">
        <v>859</v>
      </c>
      <c r="H7" s="196" t="s">
        <v>482</v>
      </c>
      <c r="I7" s="197" t="s">
        <v>860</v>
      </c>
      <c r="J7" s="580" t="s">
        <v>760</v>
      </c>
      <c r="K7" s="887" t="s">
        <v>389</v>
      </c>
      <c r="L7" s="887"/>
      <c r="M7" s="677">
        <v>150000</v>
      </c>
      <c r="N7" s="600"/>
      <c r="O7" s="677">
        <v>150000</v>
      </c>
      <c r="P7" s="677"/>
      <c r="Q7" s="580" t="s">
        <v>861</v>
      </c>
      <c r="R7" s="580" t="s">
        <v>862</v>
      </c>
      <c r="S7" s="22"/>
    </row>
    <row r="8" spans="1:19" s="6" customFormat="1" ht="108" customHeight="1" x14ac:dyDescent="0.35">
      <c r="A8" s="603"/>
      <c r="B8" s="584"/>
      <c r="C8" s="603"/>
      <c r="D8" s="584"/>
      <c r="E8" s="1087"/>
      <c r="F8" s="584"/>
      <c r="G8" s="196" t="s">
        <v>863</v>
      </c>
      <c r="H8" s="196" t="s">
        <v>864</v>
      </c>
      <c r="I8" s="197" t="s">
        <v>865</v>
      </c>
      <c r="J8" s="584"/>
      <c r="K8" s="888"/>
      <c r="L8" s="888"/>
      <c r="M8" s="967"/>
      <c r="N8" s="603"/>
      <c r="O8" s="967"/>
      <c r="P8" s="967"/>
      <c r="Q8" s="584"/>
      <c r="R8" s="584"/>
      <c r="S8" s="22"/>
    </row>
    <row r="9" spans="1:19" s="491" customFormat="1" ht="207" customHeight="1" x14ac:dyDescent="0.35">
      <c r="A9" s="154">
        <v>1</v>
      </c>
      <c r="B9" s="156">
        <v>1</v>
      </c>
      <c r="C9" s="154">
        <v>4</v>
      </c>
      <c r="D9" s="156">
        <v>2</v>
      </c>
      <c r="E9" s="457" t="s">
        <v>857</v>
      </c>
      <c r="F9" s="168" t="s">
        <v>1447</v>
      </c>
      <c r="G9" s="168" t="s">
        <v>481</v>
      </c>
      <c r="H9" s="168" t="s">
        <v>482</v>
      </c>
      <c r="I9" s="72" t="s">
        <v>1448</v>
      </c>
      <c r="J9" s="153" t="s">
        <v>760</v>
      </c>
      <c r="K9" s="152" t="s">
        <v>43</v>
      </c>
      <c r="L9" s="152"/>
      <c r="M9" s="25">
        <v>190000</v>
      </c>
      <c r="N9" s="155"/>
      <c r="O9" s="25">
        <v>190000</v>
      </c>
      <c r="P9" s="26"/>
      <c r="Q9" s="153" t="s">
        <v>861</v>
      </c>
      <c r="R9" s="153" t="s">
        <v>862</v>
      </c>
      <c r="S9" s="22"/>
    </row>
    <row r="10" spans="1:19" s="6" customFormat="1" ht="48" customHeight="1" x14ac:dyDescent="0.35">
      <c r="A10" s="683" t="s">
        <v>1554</v>
      </c>
      <c r="B10" s="684"/>
      <c r="C10" s="684"/>
      <c r="D10" s="684"/>
      <c r="E10" s="684"/>
      <c r="F10" s="684"/>
      <c r="G10" s="684"/>
      <c r="H10" s="684"/>
      <c r="I10" s="684"/>
      <c r="J10" s="684"/>
      <c r="K10" s="684"/>
      <c r="L10" s="684"/>
      <c r="M10" s="684"/>
      <c r="N10" s="684"/>
      <c r="O10" s="684"/>
      <c r="P10" s="684"/>
      <c r="Q10" s="684"/>
      <c r="R10" s="685"/>
      <c r="S10" s="22"/>
    </row>
    <row r="11" spans="1:19" ht="129" customHeight="1" x14ac:dyDescent="0.35">
      <c r="A11" s="600">
        <v>2</v>
      </c>
      <c r="B11" s="600">
        <v>1</v>
      </c>
      <c r="C11" s="600">
        <v>4</v>
      </c>
      <c r="D11" s="600">
        <v>2</v>
      </c>
      <c r="E11" s="1060" t="s">
        <v>866</v>
      </c>
      <c r="F11" s="580" t="s">
        <v>867</v>
      </c>
      <c r="G11" s="580" t="s">
        <v>32</v>
      </c>
      <c r="H11" s="196" t="s">
        <v>45</v>
      </c>
      <c r="I11" s="197" t="s">
        <v>160</v>
      </c>
      <c r="J11" s="580" t="s">
        <v>760</v>
      </c>
      <c r="K11" s="600" t="s">
        <v>577</v>
      </c>
      <c r="L11" s="1150"/>
      <c r="M11" s="1152">
        <v>91000</v>
      </c>
      <c r="N11" s="1150"/>
      <c r="O11" s="1152">
        <v>91000</v>
      </c>
      <c r="P11" s="1150"/>
      <c r="Q11" s="580" t="s">
        <v>861</v>
      </c>
      <c r="R11" s="580" t="s">
        <v>862</v>
      </c>
      <c r="S11" s="31"/>
    </row>
    <row r="12" spans="1:19" ht="106.4" customHeight="1" x14ac:dyDescent="0.35">
      <c r="A12" s="603"/>
      <c r="B12" s="603"/>
      <c r="C12" s="603"/>
      <c r="D12" s="603"/>
      <c r="E12" s="1087"/>
      <c r="F12" s="584"/>
      <c r="G12" s="584"/>
      <c r="H12" s="196" t="s">
        <v>39</v>
      </c>
      <c r="I12" s="197" t="s">
        <v>868</v>
      </c>
      <c r="J12" s="584"/>
      <c r="K12" s="603"/>
      <c r="L12" s="1173"/>
      <c r="M12" s="1153"/>
      <c r="N12" s="1173"/>
      <c r="O12" s="1153"/>
      <c r="P12" s="1173"/>
      <c r="Q12" s="584"/>
      <c r="R12" s="584"/>
      <c r="S12" s="31"/>
    </row>
    <row r="13" spans="1:19" s="493" customFormat="1" ht="129" customHeight="1" x14ac:dyDescent="0.35">
      <c r="A13" s="701">
        <v>2</v>
      </c>
      <c r="B13" s="701">
        <v>1</v>
      </c>
      <c r="C13" s="701">
        <v>4</v>
      </c>
      <c r="D13" s="701">
        <v>2</v>
      </c>
      <c r="E13" s="1054" t="s">
        <v>866</v>
      </c>
      <c r="F13" s="595" t="s">
        <v>867</v>
      </c>
      <c r="G13" s="595" t="s">
        <v>32</v>
      </c>
      <c r="H13" s="153" t="s">
        <v>45</v>
      </c>
      <c r="I13" s="50" t="s">
        <v>160</v>
      </c>
      <c r="J13" s="595" t="s">
        <v>760</v>
      </c>
      <c r="K13" s="701" t="s">
        <v>577</v>
      </c>
      <c r="L13" s="1174"/>
      <c r="M13" s="1176">
        <v>90220</v>
      </c>
      <c r="N13" s="1174"/>
      <c r="O13" s="1176">
        <v>90220</v>
      </c>
      <c r="P13" s="1174"/>
      <c r="Q13" s="595" t="s">
        <v>861</v>
      </c>
      <c r="R13" s="595" t="s">
        <v>862</v>
      </c>
      <c r="S13" s="492"/>
    </row>
    <row r="14" spans="1:19" s="493" customFormat="1" ht="106.4" customHeight="1" x14ac:dyDescent="0.35">
      <c r="A14" s="703"/>
      <c r="B14" s="703"/>
      <c r="C14" s="703"/>
      <c r="D14" s="703"/>
      <c r="E14" s="1056"/>
      <c r="F14" s="597"/>
      <c r="G14" s="597"/>
      <c r="H14" s="153" t="s">
        <v>39</v>
      </c>
      <c r="I14" s="50" t="s">
        <v>868</v>
      </c>
      <c r="J14" s="597"/>
      <c r="K14" s="703"/>
      <c r="L14" s="1175"/>
      <c r="M14" s="1177"/>
      <c r="N14" s="1175"/>
      <c r="O14" s="1177"/>
      <c r="P14" s="1175"/>
      <c r="Q14" s="597"/>
      <c r="R14" s="597"/>
      <c r="S14" s="492"/>
    </row>
    <row r="15" spans="1:19" s="6" customFormat="1" ht="41.25" customHeight="1" x14ac:dyDescent="0.35">
      <c r="A15" s="1170" t="s">
        <v>1449</v>
      </c>
      <c r="B15" s="1171"/>
      <c r="C15" s="1171"/>
      <c r="D15" s="1171"/>
      <c r="E15" s="1171"/>
      <c r="F15" s="1171"/>
      <c r="G15" s="1171"/>
      <c r="H15" s="1171"/>
      <c r="I15" s="1171"/>
      <c r="J15" s="1171"/>
      <c r="K15" s="1171"/>
      <c r="L15" s="1171"/>
      <c r="M15" s="1171"/>
      <c r="N15" s="1171"/>
      <c r="O15" s="1171"/>
      <c r="P15" s="1171"/>
      <c r="Q15" s="1171"/>
      <c r="R15" s="1172"/>
      <c r="S15" s="22"/>
    </row>
    <row r="16" spans="1:19" ht="47.5" customHeight="1" x14ac:dyDescent="0.35">
      <c r="A16" s="585">
        <v>3</v>
      </c>
      <c r="B16" s="585">
        <v>1</v>
      </c>
      <c r="C16" s="585">
        <v>4</v>
      </c>
      <c r="D16" s="585">
        <v>2</v>
      </c>
      <c r="E16" s="1106" t="s">
        <v>869</v>
      </c>
      <c r="F16" s="585" t="s">
        <v>870</v>
      </c>
      <c r="G16" s="580" t="s">
        <v>871</v>
      </c>
      <c r="H16" s="196" t="s">
        <v>872</v>
      </c>
      <c r="I16" s="196">
        <v>1</v>
      </c>
      <c r="J16" s="585" t="s">
        <v>873</v>
      </c>
      <c r="K16" s="580" t="s">
        <v>167</v>
      </c>
      <c r="L16" s="580" t="s">
        <v>167</v>
      </c>
      <c r="M16" s="615">
        <v>5000</v>
      </c>
      <c r="N16" s="865">
        <v>20000</v>
      </c>
      <c r="O16" s="615">
        <v>5000</v>
      </c>
      <c r="P16" s="615">
        <v>20000</v>
      </c>
      <c r="Q16" s="585" t="s">
        <v>861</v>
      </c>
      <c r="R16" s="585" t="s">
        <v>862</v>
      </c>
    </row>
    <row r="17" spans="1:18" ht="42.65" customHeight="1" x14ac:dyDescent="0.35">
      <c r="A17" s="585"/>
      <c r="B17" s="585"/>
      <c r="C17" s="585"/>
      <c r="D17" s="585"/>
      <c r="E17" s="1106"/>
      <c r="F17" s="585"/>
      <c r="G17" s="584"/>
      <c r="H17" s="196" t="s">
        <v>39</v>
      </c>
      <c r="I17" s="196">
        <v>35</v>
      </c>
      <c r="J17" s="585"/>
      <c r="K17" s="581"/>
      <c r="L17" s="581"/>
      <c r="M17" s="615"/>
      <c r="N17" s="866"/>
      <c r="O17" s="615"/>
      <c r="P17" s="615"/>
      <c r="Q17" s="585"/>
      <c r="R17" s="585"/>
    </row>
    <row r="18" spans="1:18" ht="53.5" customHeight="1" x14ac:dyDescent="0.35">
      <c r="A18" s="585"/>
      <c r="B18" s="585"/>
      <c r="C18" s="585"/>
      <c r="D18" s="585"/>
      <c r="E18" s="1106"/>
      <c r="F18" s="585"/>
      <c r="G18" s="602" t="s">
        <v>42</v>
      </c>
      <c r="H18" s="196" t="s">
        <v>471</v>
      </c>
      <c r="I18" s="198">
        <v>1</v>
      </c>
      <c r="J18" s="585"/>
      <c r="K18" s="581"/>
      <c r="L18" s="581"/>
      <c r="M18" s="615"/>
      <c r="N18" s="866"/>
      <c r="O18" s="615"/>
      <c r="P18" s="615"/>
      <c r="Q18" s="585"/>
      <c r="R18" s="585"/>
    </row>
    <row r="19" spans="1:18" ht="38.15" customHeight="1" x14ac:dyDescent="0.35">
      <c r="A19" s="585"/>
      <c r="B19" s="585"/>
      <c r="C19" s="585"/>
      <c r="D19" s="585"/>
      <c r="E19" s="1106"/>
      <c r="F19" s="585"/>
      <c r="G19" s="602"/>
      <c r="H19" s="196" t="s">
        <v>39</v>
      </c>
      <c r="I19" s="196">
        <v>30</v>
      </c>
      <c r="J19" s="585"/>
      <c r="K19" s="581"/>
      <c r="L19" s="581"/>
      <c r="M19" s="615"/>
      <c r="N19" s="866"/>
      <c r="O19" s="615"/>
      <c r="P19" s="615"/>
      <c r="Q19" s="585"/>
      <c r="R19" s="585"/>
    </row>
    <row r="20" spans="1:18" ht="47.5" customHeight="1" x14ac:dyDescent="0.35">
      <c r="A20" s="585"/>
      <c r="B20" s="585"/>
      <c r="C20" s="585"/>
      <c r="D20" s="585"/>
      <c r="E20" s="1106"/>
      <c r="F20" s="585"/>
      <c r="G20" s="196" t="s">
        <v>49</v>
      </c>
      <c r="H20" s="196" t="s">
        <v>874</v>
      </c>
      <c r="I20" s="196">
        <v>2</v>
      </c>
      <c r="J20" s="585"/>
      <c r="K20" s="581"/>
      <c r="L20" s="581"/>
      <c r="M20" s="615"/>
      <c r="N20" s="866"/>
      <c r="O20" s="615"/>
      <c r="P20" s="615"/>
      <c r="Q20" s="585"/>
      <c r="R20" s="585"/>
    </row>
    <row r="21" spans="1:18" ht="53.15" customHeight="1" x14ac:dyDescent="0.35">
      <c r="A21" s="585"/>
      <c r="B21" s="585"/>
      <c r="C21" s="585"/>
      <c r="D21" s="585"/>
      <c r="E21" s="1106"/>
      <c r="F21" s="585"/>
      <c r="G21" s="196" t="s">
        <v>875</v>
      </c>
      <c r="H21" s="196" t="s">
        <v>874</v>
      </c>
      <c r="I21" s="196">
        <v>3</v>
      </c>
      <c r="J21" s="585"/>
      <c r="K21" s="584"/>
      <c r="L21" s="584"/>
      <c r="M21" s="615"/>
      <c r="N21" s="867"/>
      <c r="O21" s="615"/>
      <c r="P21" s="615"/>
      <c r="Q21" s="585"/>
      <c r="R21" s="585"/>
    </row>
    <row r="22" spans="1:18" ht="47.5" customHeight="1" x14ac:dyDescent="0.35">
      <c r="A22" s="588">
        <v>3</v>
      </c>
      <c r="B22" s="588">
        <v>1</v>
      </c>
      <c r="C22" s="588">
        <v>4</v>
      </c>
      <c r="D22" s="588">
        <v>2</v>
      </c>
      <c r="E22" s="681" t="s">
        <v>869</v>
      </c>
      <c r="F22" s="588" t="s">
        <v>870</v>
      </c>
      <c r="G22" s="627" t="s">
        <v>871</v>
      </c>
      <c r="H22" s="153" t="s">
        <v>872</v>
      </c>
      <c r="I22" s="153">
        <v>1</v>
      </c>
      <c r="J22" s="588" t="s">
        <v>873</v>
      </c>
      <c r="K22" s="595" t="s">
        <v>167</v>
      </c>
      <c r="L22" s="595" t="s">
        <v>167</v>
      </c>
      <c r="M22" s="634">
        <v>3000</v>
      </c>
      <c r="N22" s="710">
        <v>20000</v>
      </c>
      <c r="O22" s="634">
        <v>3000</v>
      </c>
      <c r="P22" s="633">
        <v>20000</v>
      </c>
      <c r="Q22" s="588" t="s">
        <v>861</v>
      </c>
      <c r="R22" s="588" t="s">
        <v>862</v>
      </c>
    </row>
    <row r="23" spans="1:18" ht="42.65" customHeight="1" x14ac:dyDescent="0.35">
      <c r="A23" s="588"/>
      <c r="B23" s="588"/>
      <c r="C23" s="588"/>
      <c r="D23" s="588"/>
      <c r="E23" s="681"/>
      <c r="F23" s="588"/>
      <c r="G23" s="627"/>
      <c r="H23" s="153" t="s">
        <v>39</v>
      </c>
      <c r="I23" s="168">
        <v>60</v>
      </c>
      <c r="J23" s="588"/>
      <c r="K23" s="596"/>
      <c r="L23" s="596"/>
      <c r="M23" s="634"/>
      <c r="N23" s="711"/>
      <c r="O23" s="634"/>
      <c r="P23" s="633"/>
      <c r="Q23" s="588"/>
      <c r="R23" s="588"/>
    </row>
    <row r="24" spans="1:18" ht="53.5" customHeight="1" x14ac:dyDescent="0.35">
      <c r="A24" s="588"/>
      <c r="B24" s="588"/>
      <c r="C24" s="588"/>
      <c r="D24" s="588"/>
      <c r="E24" s="681"/>
      <c r="F24" s="588"/>
      <c r="G24" s="1178" t="s">
        <v>42</v>
      </c>
      <c r="H24" s="153" t="s">
        <v>471</v>
      </c>
      <c r="I24" s="155">
        <v>1</v>
      </c>
      <c r="J24" s="588"/>
      <c r="K24" s="596"/>
      <c r="L24" s="596"/>
      <c r="M24" s="634"/>
      <c r="N24" s="711"/>
      <c r="O24" s="634"/>
      <c r="P24" s="633"/>
      <c r="Q24" s="588"/>
      <c r="R24" s="588"/>
    </row>
    <row r="25" spans="1:18" ht="38.15" customHeight="1" x14ac:dyDescent="0.35">
      <c r="A25" s="588"/>
      <c r="B25" s="588"/>
      <c r="C25" s="588"/>
      <c r="D25" s="588"/>
      <c r="E25" s="681"/>
      <c r="F25" s="588"/>
      <c r="G25" s="1178"/>
      <c r="H25" s="153" t="s">
        <v>39</v>
      </c>
      <c r="I25" s="168">
        <v>25</v>
      </c>
      <c r="J25" s="588"/>
      <c r="K25" s="596"/>
      <c r="L25" s="596"/>
      <c r="M25" s="634"/>
      <c r="N25" s="711"/>
      <c r="O25" s="634"/>
      <c r="P25" s="633"/>
      <c r="Q25" s="588"/>
      <c r="R25" s="588"/>
    </row>
    <row r="26" spans="1:18" ht="47.5" customHeight="1" x14ac:dyDescent="0.35">
      <c r="A26" s="588"/>
      <c r="B26" s="588"/>
      <c r="C26" s="588"/>
      <c r="D26" s="588"/>
      <c r="E26" s="681"/>
      <c r="F26" s="588"/>
      <c r="G26" s="168" t="s">
        <v>49</v>
      </c>
      <c r="H26" s="153" t="s">
        <v>874</v>
      </c>
      <c r="I26" s="153">
        <v>1</v>
      </c>
      <c r="J26" s="588"/>
      <c r="K26" s="596"/>
      <c r="L26" s="596"/>
      <c r="M26" s="634"/>
      <c r="N26" s="711"/>
      <c r="O26" s="634"/>
      <c r="P26" s="633"/>
      <c r="Q26" s="588"/>
      <c r="R26" s="588"/>
    </row>
    <row r="27" spans="1:18" ht="44.25" customHeight="1" x14ac:dyDescent="0.35">
      <c r="A27" s="604" t="s">
        <v>1555</v>
      </c>
      <c r="B27" s="605"/>
      <c r="C27" s="605"/>
      <c r="D27" s="605"/>
      <c r="E27" s="605"/>
      <c r="F27" s="605"/>
      <c r="G27" s="605"/>
      <c r="H27" s="605"/>
      <c r="I27" s="605"/>
      <c r="J27" s="605"/>
      <c r="K27" s="605"/>
      <c r="L27" s="605"/>
      <c r="M27" s="605"/>
      <c r="N27" s="605"/>
      <c r="O27" s="605"/>
      <c r="P27" s="605"/>
      <c r="Q27" s="605"/>
      <c r="R27" s="606"/>
    </row>
    <row r="28" spans="1:18" x14ac:dyDescent="0.35">
      <c r="A28" s="585">
        <v>4</v>
      </c>
      <c r="B28" s="585">
        <v>1</v>
      </c>
      <c r="C28" s="585">
        <v>4</v>
      </c>
      <c r="D28" s="585">
        <v>2</v>
      </c>
      <c r="E28" s="1106" t="s">
        <v>876</v>
      </c>
      <c r="F28" s="585" t="s">
        <v>877</v>
      </c>
      <c r="G28" s="585" t="s">
        <v>42</v>
      </c>
      <c r="H28" s="585" t="s">
        <v>169</v>
      </c>
      <c r="I28" s="617" t="s">
        <v>160</v>
      </c>
      <c r="J28" s="585" t="s">
        <v>878</v>
      </c>
      <c r="K28" s="585" t="s">
        <v>43</v>
      </c>
      <c r="L28" s="585" t="s">
        <v>158</v>
      </c>
      <c r="M28" s="616">
        <v>3800</v>
      </c>
      <c r="N28" s="616">
        <v>36200</v>
      </c>
      <c r="O28" s="616">
        <v>3800</v>
      </c>
      <c r="P28" s="616">
        <v>36200</v>
      </c>
      <c r="Q28" s="615" t="s">
        <v>879</v>
      </c>
      <c r="R28" s="615" t="s">
        <v>862</v>
      </c>
    </row>
    <row r="29" spans="1:18" ht="14.5" hidden="1" customHeight="1" x14ac:dyDescent="0.35">
      <c r="A29" s="602"/>
      <c r="B29" s="602"/>
      <c r="C29" s="602"/>
      <c r="D29" s="602"/>
      <c r="E29" s="585"/>
      <c r="F29" s="585"/>
      <c r="G29" s="585"/>
      <c r="H29" s="585"/>
      <c r="I29" s="585"/>
      <c r="J29" s="585"/>
      <c r="K29" s="602"/>
      <c r="L29" s="602"/>
      <c r="M29" s="1179"/>
      <c r="N29" s="1179"/>
      <c r="O29" s="1179"/>
      <c r="P29" s="1179"/>
      <c r="Q29" s="615"/>
      <c r="R29" s="615"/>
    </row>
    <row r="30" spans="1:18" x14ac:dyDescent="0.35">
      <c r="A30" s="602"/>
      <c r="B30" s="602"/>
      <c r="C30" s="602"/>
      <c r="D30" s="602"/>
      <c r="E30" s="585"/>
      <c r="F30" s="585"/>
      <c r="G30" s="585"/>
      <c r="H30" s="585"/>
      <c r="I30" s="585"/>
      <c r="J30" s="585"/>
      <c r="K30" s="602"/>
      <c r="L30" s="602"/>
      <c r="M30" s="1179"/>
      <c r="N30" s="1179"/>
      <c r="O30" s="1179"/>
      <c r="P30" s="1179"/>
      <c r="Q30" s="615"/>
      <c r="R30" s="615"/>
    </row>
    <row r="31" spans="1:18" ht="47.15" customHeight="1" x14ac:dyDescent="0.35">
      <c r="A31" s="602"/>
      <c r="B31" s="602"/>
      <c r="C31" s="602"/>
      <c r="D31" s="602"/>
      <c r="E31" s="585"/>
      <c r="F31" s="585"/>
      <c r="G31" s="585"/>
      <c r="H31" s="196" t="s">
        <v>39</v>
      </c>
      <c r="I31" s="197" t="s">
        <v>296</v>
      </c>
      <c r="J31" s="585"/>
      <c r="K31" s="602"/>
      <c r="L31" s="602"/>
      <c r="M31" s="1179"/>
      <c r="N31" s="1179"/>
      <c r="O31" s="1179"/>
      <c r="P31" s="1179"/>
      <c r="Q31" s="615"/>
      <c r="R31" s="615"/>
    </row>
    <row r="32" spans="1:18" ht="33" customHeight="1" x14ac:dyDescent="0.35">
      <c r="A32" s="602"/>
      <c r="B32" s="602"/>
      <c r="C32" s="602"/>
      <c r="D32" s="602"/>
      <c r="E32" s="585"/>
      <c r="F32" s="585"/>
      <c r="G32" s="585" t="s">
        <v>49</v>
      </c>
      <c r="H32" s="585" t="s">
        <v>874</v>
      </c>
      <c r="I32" s="602">
        <v>1</v>
      </c>
      <c r="J32" s="585"/>
      <c r="K32" s="602"/>
      <c r="L32" s="602"/>
      <c r="M32" s="1179"/>
      <c r="N32" s="1179"/>
      <c r="O32" s="1179"/>
      <c r="P32" s="1179"/>
      <c r="Q32" s="615"/>
      <c r="R32" s="615"/>
    </row>
    <row r="33" spans="1:19" ht="14.15" customHeight="1" x14ac:dyDescent="0.35">
      <c r="A33" s="602"/>
      <c r="B33" s="602"/>
      <c r="C33" s="602"/>
      <c r="D33" s="602"/>
      <c r="E33" s="585"/>
      <c r="F33" s="585"/>
      <c r="G33" s="585"/>
      <c r="H33" s="585"/>
      <c r="I33" s="602"/>
      <c r="J33" s="585"/>
      <c r="K33" s="602"/>
      <c r="L33" s="602"/>
      <c r="M33" s="1179"/>
      <c r="N33" s="1179"/>
      <c r="O33" s="1179"/>
      <c r="P33" s="1179"/>
      <c r="Q33" s="615"/>
      <c r="R33" s="615"/>
    </row>
    <row r="34" spans="1:19" ht="35.15" customHeight="1" x14ac:dyDescent="0.35">
      <c r="A34" s="602"/>
      <c r="B34" s="602"/>
      <c r="C34" s="602"/>
      <c r="D34" s="602"/>
      <c r="E34" s="585"/>
      <c r="F34" s="585"/>
      <c r="G34" s="585"/>
      <c r="H34" s="585"/>
      <c r="I34" s="602"/>
      <c r="J34" s="585"/>
      <c r="K34" s="602"/>
      <c r="L34" s="602"/>
      <c r="M34" s="1179"/>
      <c r="N34" s="1179"/>
      <c r="O34" s="1179"/>
      <c r="P34" s="1179"/>
      <c r="Q34" s="615"/>
      <c r="R34" s="615"/>
    </row>
    <row r="35" spans="1:19" ht="35.5" hidden="1" customHeight="1" x14ac:dyDescent="0.35">
      <c r="A35" s="602"/>
      <c r="B35" s="602"/>
      <c r="C35" s="602"/>
      <c r="D35" s="602"/>
      <c r="E35" s="585"/>
      <c r="F35" s="585"/>
      <c r="G35" s="585"/>
      <c r="H35" s="585"/>
      <c r="I35" s="602"/>
      <c r="J35" s="585"/>
      <c r="K35" s="602"/>
      <c r="L35" s="602"/>
      <c r="M35" s="1179"/>
      <c r="N35" s="1179"/>
      <c r="O35" s="1179"/>
      <c r="P35" s="1179"/>
      <c r="Q35" s="615"/>
      <c r="R35" s="615"/>
    </row>
    <row r="36" spans="1:19" ht="41.15" hidden="1" customHeight="1" x14ac:dyDescent="0.35">
      <c r="A36" s="602"/>
      <c r="B36" s="602"/>
      <c r="C36" s="602"/>
      <c r="D36" s="602"/>
      <c r="E36" s="585"/>
      <c r="F36" s="585"/>
      <c r="G36" s="585"/>
      <c r="H36" s="585"/>
      <c r="I36" s="602"/>
      <c r="J36" s="585"/>
      <c r="K36" s="602"/>
      <c r="L36" s="602"/>
      <c r="M36" s="1179"/>
      <c r="N36" s="1179"/>
      <c r="O36" s="1179"/>
      <c r="P36" s="1179"/>
      <c r="Q36" s="615"/>
      <c r="R36" s="615"/>
    </row>
    <row r="37" spans="1:19" ht="28.4" customHeight="1" x14ac:dyDescent="0.35">
      <c r="A37" s="602"/>
      <c r="B37" s="602"/>
      <c r="C37" s="602"/>
      <c r="D37" s="602"/>
      <c r="E37" s="585"/>
      <c r="F37" s="585"/>
      <c r="G37" s="585"/>
      <c r="H37" s="585"/>
      <c r="I37" s="602"/>
      <c r="J37" s="585"/>
      <c r="K37" s="602"/>
      <c r="L37" s="602"/>
      <c r="M37" s="1179"/>
      <c r="N37" s="1179"/>
      <c r="O37" s="1179"/>
      <c r="P37" s="1179"/>
      <c r="Q37" s="615"/>
      <c r="R37" s="615"/>
    </row>
    <row r="38" spans="1:19" x14ac:dyDescent="0.35">
      <c r="A38" s="588">
        <v>4</v>
      </c>
      <c r="B38" s="588">
        <v>1</v>
      </c>
      <c r="C38" s="588">
        <v>4</v>
      </c>
      <c r="D38" s="588">
        <v>2</v>
      </c>
      <c r="E38" s="681" t="s">
        <v>876</v>
      </c>
      <c r="F38" s="588" t="s">
        <v>877</v>
      </c>
      <c r="G38" s="588" t="s">
        <v>42</v>
      </c>
      <c r="H38" s="588" t="s">
        <v>169</v>
      </c>
      <c r="I38" s="625" t="s">
        <v>160</v>
      </c>
      <c r="J38" s="588" t="s">
        <v>878</v>
      </c>
      <c r="K38" s="588" t="s">
        <v>43</v>
      </c>
      <c r="L38" s="588" t="s">
        <v>158</v>
      </c>
      <c r="M38" s="674">
        <v>3268.75</v>
      </c>
      <c r="N38" s="673">
        <v>36200</v>
      </c>
      <c r="O38" s="674">
        <v>3268.75</v>
      </c>
      <c r="P38" s="673">
        <v>36200</v>
      </c>
      <c r="Q38" s="633" t="s">
        <v>879</v>
      </c>
      <c r="R38" s="633" t="s">
        <v>862</v>
      </c>
    </row>
    <row r="39" spans="1:19" ht="14.5" hidden="1" customHeight="1" x14ac:dyDescent="0.35">
      <c r="A39" s="587"/>
      <c r="B39" s="587"/>
      <c r="C39" s="587"/>
      <c r="D39" s="587"/>
      <c r="E39" s="588"/>
      <c r="F39" s="588"/>
      <c r="G39" s="588"/>
      <c r="H39" s="588"/>
      <c r="I39" s="588"/>
      <c r="J39" s="588"/>
      <c r="K39" s="587"/>
      <c r="L39" s="587"/>
      <c r="M39" s="1168"/>
      <c r="N39" s="1169"/>
      <c r="O39" s="1168"/>
      <c r="P39" s="1169"/>
      <c r="Q39" s="633"/>
      <c r="R39" s="633"/>
    </row>
    <row r="40" spans="1:19" x14ac:dyDescent="0.35">
      <c r="A40" s="587"/>
      <c r="B40" s="587"/>
      <c r="C40" s="587"/>
      <c r="D40" s="587"/>
      <c r="E40" s="588"/>
      <c r="F40" s="588"/>
      <c r="G40" s="588"/>
      <c r="H40" s="588"/>
      <c r="I40" s="588"/>
      <c r="J40" s="588"/>
      <c r="K40" s="587"/>
      <c r="L40" s="587"/>
      <c r="M40" s="1168"/>
      <c r="N40" s="1169"/>
      <c r="O40" s="1168"/>
      <c r="P40" s="1169"/>
      <c r="Q40" s="633"/>
      <c r="R40" s="633"/>
    </row>
    <row r="41" spans="1:19" ht="47.15" customHeight="1" x14ac:dyDescent="0.35">
      <c r="A41" s="587"/>
      <c r="B41" s="587"/>
      <c r="C41" s="587"/>
      <c r="D41" s="587"/>
      <c r="E41" s="588"/>
      <c r="F41" s="588"/>
      <c r="G41" s="588"/>
      <c r="H41" s="153" t="s">
        <v>39</v>
      </c>
      <c r="I41" s="50" t="s">
        <v>296</v>
      </c>
      <c r="J41" s="588"/>
      <c r="K41" s="587"/>
      <c r="L41" s="587"/>
      <c r="M41" s="1168"/>
      <c r="N41" s="1169"/>
      <c r="O41" s="1168"/>
      <c r="P41" s="1169"/>
      <c r="Q41" s="633"/>
      <c r="R41" s="633"/>
    </row>
    <row r="42" spans="1:19" ht="33" customHeight="1" x14ac:dyDescent="0.35">
      <c r="A42" s="587"/>
      <c r="B42" s="587"/>
      <c r="C42" s="587"/>
      <c r="D42" s="587"/>
      <c r="E42" s="588"/>
      <c r="F42" s="588"/>
      <c r="G42" s="588" t="s">
        <v>49</v>
      </c>
      <c r="H42" s="588" t="s">
        <v>874</v>
      </c>
      <c r="I42" s="587">
        <v>1</v>
      </c>
      <c r="J42" s="588"/>
      <c r="K42" s="587"/>
      <c r="L42" s="587"/>
      <c r="M42" s="1168"/>
      <c r="N42" s="1169"/>
      <c r="O42" s="1168"/>
      <c r="P42" s="1169"/>
      <c r="Q42" s="633"/>
      <c r="R42" s="633"/>
    </row>
    <row r="43" spans="1:19" ht="14.15" customHeight="1" x14ac:dyDescent="0.35">
      <c r="A43" s="587"/>
      <c r="B43" s="587"/>
      <c r="C43" s="587"/>
      <c r="D43" s="587"/>
      <c r="E43" s="588"/>
      <c r="F43" s="588"/>
      <c r="G43" s="588"/>
      <c r="H43" s="588"/>
      <c r="I43" s="587"/>
      <c r="J43" s="588"/>
      <c r="K43" s="587"/>
      <c r="L43" s="587"/>
      <c r="M43" s="1168"/>
      <c r="N43" s="1169"/>
      <c r="O43" s="1168"/>
      <c r="P43" s="1169"/>
      <c r="Q43" s="633"/>
      <c r="R43" s="633"/>
    </row>
    <row r="44" spans="1:19" ht="35.15" customHeight="1" x14ac:dyDescent="0.35">
      <c r="A44" s="587"/>
      <c r="B44" s="587"/>
      <c r="C44" s="587"/>
      <c r="D44" s="587"/>
      <c r="E44" s="588"/>
      <c r="F44" s="588"/>
      <c r="G44" s="588"/>
      <c r="H44" s="588"/>
      <c r="I44" s="587"/>
      <c r="J44" s="588"/>
      <c r="K44" s="587"/>
      <c r="L44" s="587"/>
      <c r="M44" s="1168"/>
      <c r="N44" s="1169"/>
      <c r="O44" s="1168"/>
      <c r="P44" s="1169"/>
      <c r="Q44" s="633"/>
      <c r="R44" s="633"/>
    </row>
    <row r="45" spans="1:19" ht="35.5" hidden="1" customHeight="1" x14ac:dyDescent="0.35">
      <c r="A45" s="587"/>
      <c r="B45" s="587"/>
      <c r="C45" s="587"/>
      <c r="D45" s="587"/>
      <c r="E45" s="588"/>
      <c r="F45" s="588"/>
      <c r="G45" s="588"/>
      <c r="H45" s="588"/>
      <c r="I45" s="587"/>
      <c r="J45" s="588"/>
      <c r="K45" s="587"/>
      <c r="L45" s="587"/>
      <c r="M45" s="1168"/>
      <c r="N45" s="1169"/>
      <c r="O45" s="1168"/>
      <c r="P45" s="1169"/>
      <c r="Q45" s="633"/>
      <c r="R45" s="633"/>
    </row>
    <row r="46" spans="1:19" ht="41.15" hidden="1" customHeight="1" x14ac:dyDescent="0.35">
      <c r="A46" s="587"/>
      <c r="B46" s="587"/>
      <c r="C46" s="587"/>
      <c r="D46" s="587"/>
      <c r="E46" s="588"/>
      <c r="F46" s="588"/>
      <c r="G46" s="588"/>
      <c r="H46" s="588"/>
      <c r="I46" s="587"/>
      <c r="J46" s="588"/>
      <c r="K46" s="587"/>
      <c r="L46" s="587"/>
      <c r="M46" s="1168"/>
      <c r="N46" s="1169"/>
      <c r="O46" s="1168"/>
      <c r="P46" s="1169"/>
      <c r="Q46" s="633"/>
      <c r="R46" s="633"/>
    </row>
    <row r="47" spans="1:19" ht="28.4" customHeight="1" x14ac:dyDescent="0.35">
      <c r="A47" s="587"/>
      <c r="B47" s="587"/>
      <c r="C47" s="587"/>
      <c r="D47" s="587"/>
      <c r="E47" s="588"/>
      <c r="F47" s="588"/>
      <c r="G47" s="588"/>
      <c r="H47" s="588"/>
      <c r="I47" s="587"/>
      <c r="J47" s="588"/>
      <c r="K47" s="587"/>
      <c r="L47" s="587"/>
      <c r="M47" s="1168"/>
      <c r="N47" s="1169"/>
      <c r="O47" s="1168"/>
      <c r="P47" s="1169"/>
      <c r="Q47" s="633"/>
      <c r="R47" s="633"/>
    </row>
    <row r="48" spans="1:19" s="6" customFormat="1" ht="38.25" customHeight="1" x14ac:dyDescent="0.35">
      <c r="A48" s="1160" t="s">
        <v>1556</v>
      </c>
      <c r="B48" s="1161"/>
      <c r="C48" s="1161"/>
      <c r="D48" s="1161"/>
      <c r="E48" s="1161"/>
      <c r="F48" s="1161"/>
      <c r="G48" s="1161"/>
      <c r="H48" s="1161"/>
      <c r="I48" s="1161"/>
      <c r="J48" s="1161"/>
      <c r="K48" s="1161"/>
      <c r="L48" s="1161"/>
      <c r="M48" s="1161"/>
      <c r="N48" s="1161"/>
      <c r="O48" s="1161"/>
      <c r="P48" s="1161"/>
      <c r="Q48" s="1161"/>
      <c r="R48" s="1162"/>
      <c r="S48" s="22"/>
    </row>
    <row r="49" spans="1:187" ht="27" customHeight="1" x14ac:dyDescent="0.35">
      <c r="A49" s="600">
        <v>5</v>
      </c>
      <c r="B49" s="600">
        <v>1</v>
      </c>
      <c r="C49" s="600">
        <v>4</v>
      </c>
      <c r="D49" s="580">
        <v>2</v>
      </c>
      <c r="E49" s="1060" t="s">
        <v>406</v>
      </c>
      <c r="F49" s="580" t="s">
        <v>880</v>
      </c>
      <c r="G49" s="1164" t="s">
        <v>352</v>
      </c>
      <c r="H49" s="198" t="s">
        <v>53</v>
      </c>
      <c r="I49" s="196">
        <v>8</v>
      </c>
      <c r="J49" s="1166" t="s">
        <v>1067</v>
      </c>
      <c r="K49" s="1180" t="s">
        <v>35</v>
      </c>
      <c r="L49" s="887"/>
      <c r="M49" s="677">
        <v>60000</v>
      </c>
      <c r="N49" s="677"/>
      <c r="O49" s="677">
        <v>60000</v>
      </c>
      <c r="P49" s="677"/>
      <c r="Q49" s="580" t="s">
        <v>879</v>
      </c>
      <c r="R49" s="580" t="s">
        <v>862</v>
      </c>
    </row>
    <row r="50" spans="1:187" ht="29" x14ac:dyDescent="0.35">
      <c r="A50" s="601"/>
      <c r="B50" s="601"/>
      <c r="C50" s="601"/>
      <c r="D50" s="581"/>
      <c r="E50" s="1163"/>
      <c r="F50" s="581"/>
      <c r="G50" s="1165"/>
      <c r="H50" s="210" t="s">
        <v>881</v>
      </c>
      <c r="I50" s="210">
        <v>20</v>
      </c>
      <c r="J50" s="1167"/>
      <c r="K50" s="1181"/>
      <c r="L50" s="973"/>
      <c r="M50" s="678"/>
      <c r="N50" s="678"/>
      <c r="O50" s="678"/>
      <c r="P50" s="678"/>
      <c r="Q50" s="581"/>
      <c r="R50" s="581"/>
    </row>
    <row r="51" spans="1:187" x14ac:dyDescent="0.35">
      <c r="A51" s="601"/>
      <c r="B51" s="601"/>
      <c r="C51" s="601"/>
      <c r="D51" s="581"/>
      <c r="E51" s="1163"/>
      <c r="F51" s="581"/>
      <c r="G51" s="1164" t="s">
        <v>42</v>
      </c>
      <c r="H51" s="210" t="s">
        <v>169</v>
      </c>
      <c r="I51" s="210">
        <v>1</v>
      </c>
      <c r="J51" s="1167"/>
      <c r="K51" s="1181"/>
      <c r="L51" s="973"/>
      <c r="M51" s="678"/>
      <c r="N51" s="678"/>
      <c r="O51" s="678"/>
      <c r="P51" s="678"/>
      <c r="Q51" s="581"/>
      <c r="R51" s="581"/>
    </row>
    <row r="52" spans="1:187" ht="29" x14ac:dyDescent="0.35">
      <c r="A52" s="601"/>
      <c r="B52" s="601"/>
      <c r="C52" s="601"/>
      <c r="D52" s="581"/>
      <c r="E52" s="1163"/>
      <c r="F52" s="581"/>
      <c r="G52" s="1165"/>
      <c r="H52" s="210" t="s">
        <v>882</v>
      </c>
      <c r="I52" s="210">
        <v>20</v>
      </c>
      <c r="J52" s="1167"/>
      <c r="K52" s="1181"/>
      <c r="L52" s="973"/>
      <c r="M52" s="678"/>
      <c r="N52" s="678"/>
      <c r="O52" s="678"/>
      <c r="P52" s="678"/>
      <c r="Q52" s="581"/>
      <c r="R52" s="581"/>
    </row>
    <row r="53" spans="1:187" ht="166.4" customHeight="1" x14ac:dyDescent="0.35">
      <c r="A53" s="601"/>
      <c r="B53" s="601"/>
      <c r="C53" s="601"/>
      <c r="D53" s="581"/>
      <c r="E53" s="1163"/>
      <c r="F53" s="581"/>
      <c r="G53" s="201" t="s">
        <v>354</v>
      </c>
      <c r="H53" s="210" t="s">
        <v>883</v>
      </c>
      <c r="I53" s="210">
        <v>1</v>
      </c>
      <c r="J53" s="1167"/>
      <c r="K53" s="1181"/>
      <c r="L53" s="973"/>
      <c r="M53" s="678"/>
      <c r="N53" s="678"/>
      <c r="O53" s="678"/>
      <c r="P53" s="678"/>
      <c r="Q53" s="581"/>
      <c r="R53" s="581"/>
    </row>
    <row r="54" spans="1:187" s="493" customFormat="1" ht="27" customHeight="1" x14ac:dyDescent="0.35">
      <c r="A54" s="701">
        <v>5</v>
      </c>
      <c r="B54" s="701">
        <v>1</v>
      </c>
      <c r="C54" s="701">
        <v>4</v>
      </c>
      <c r="D54" s="595">
        <v>2</v>
      </c>
      <c r="E54" s="1054" t="s">
        <v>406</v>
      </c>
      <c r="F54" s="595" t="s">
        <v>880</v>
      </c>
      <c r="G54" s="1154" t="s">
        <v>352</v>
      </c>
      <c r="H54" s="155" t="s">
        <v>53</v>
      </c>
      <c r="I54" s="168">
        <v>3</v>
      </c>
      <c r="J54" s="1156" t="s">
        <v>1067</v>
      </c>
      <c r="K54" s="1158" t="s">
        <v>35</v>
      </c>
      <c r="L54" s="869"/>
      <c r="M54" s="859">
        <v>22000</v>
      </c>
      <c r="N54" s="947"/>
      <c r="O54" s="859">
        <v>22000</v>
      </c>
      <c r="P54" s="947"/>
      <c r="Q54" s="595" t="s">
        <v>879</v>
      </c>
      <c r="R54" s="595" t="s">
        <v>862</v>
      </c>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row>
    <row r="55" spans="1:187" s="493" customFormat="1" ht="29" x14ac:dyDescent="0.35">
      <c r="A55" s="702"/>
      <c r="B55" s="702"/>
      <c r="C55" s="702"/>
      <c r="D55" s="596"/>
      <c r="E55" s="1055"/>
      <c r="F55" s="596"/>
      <c r="G55" s="1155"/>
      <c r="H55" s="156" t="s">
        <v>881</v>
      </c>
      <c r="I55" s="163">
        <v>25</v>
      </c>
      <c r="J55" s="1157"/>
      <c r="K55" s="1159"/>
      <c r="L55" s="950"/>
      <c r="M55" s="767"/>
      <c r="N55" s="948"/>
      <c r="O55" s="767"/>
      <c r="P55" s="948"/>
      <c r="Q55" s="596"/>
      <c r="R55" s="596"/>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row>
    <row r="56" spans="1:187" s="493" customFormat="1" x14ac:dyDescent="0.35">
      <c r="A56" s="702"/>
      <c r="B56" s="702"/>
      <c r="C56" s="702"/>
      <c r="D56" s="596"/>
      <c r="E56" s="1055"/>
      <c r="F56" s="596"/>
      <c r="G56" s="1148" t="s">
        <v>1450</v>
      </c>
      <c r="H56" s="163" t="s">
        <v>1451</v>
      </c>
      <c r="I56" s="163">
        <v>2</v>
      </c>
      <c r="J56" s="1157"/>
      <c r="K56" s="1159"/>
      <c r="L56" s="950"/>
      <c r="M56" s="767"/>
      <c r="N56" s="948"/>
      <c r="O56" s="767"/>
      <c r="P56" s="948"/>
      <c r="Q56" s="596"/>
      <c r="R56" s="596"/>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row>
    <row r="57" spans="1:187" s="493" customFormat="1" ht="29" x14ac:dyDescent="0.35">
      <c r="A57" s="702"/>
      <c r="B57" s="702"/>
      <c r="C57" s="702"/>
      <c r="D57" s="596"/>
      <c r="E57" s="1055"/>
      <c r="F57" s="596"/>
      <c r="G57" s="1149"/>
      <c r="H57" s="163" t="s">
        <v>1452</v>
      </c>
      <c r="I57" s="163">
        <v>25</v>
      </c>
      <c r="J57" s="1157"/>
      <c r="K57" s="1159"/>
      <c r="L57" s="950"/>
      <c r="M57" s="767"/>
      <c r="N57" s="948"/>
      <c r="O57" s="767"/>
      <c r="P57" s="948"/>
      <c r="Q57" s="596"/>
      <c r="R57" s="596"/>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row>
    <row r="58" spans="1:187" s="493" customFormat="1" ht="166.4" customHeight="1" x14ac:dyDescent="0.35">
      <c r="A58" s="702"/>
      <c r="B58" s="702"/>
      <c r="C58" s="702"/>
      <c r="D58" s="596"/>
      <c r="E58" s="1055"/>
      <c r="F58" s="596"/>
      <c r="G58" s="494" t="s">
        <v>354</v>
      </c>
      <c r="H58" s="156" t="s">
        <v>883</v>
      </c>
      <c r="I58" s="156">
        <v>1</v>
      </c>
      <c r="J58" s="1157"/>
      <c r="K58" s="1159"/>
      <c r="L58" s="950"/>
      <c r="M58" s="767"/>
      <c r="N58" s="948"/>
      <c r="O58" s="767"/>
      <c r="P58" s="948"/>
      <c r="Q58" s="596"/>
      <c r="R58" s="596"/>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row>
    <row r="59" spans="1:187" s="493" customFormat="1" ht="24.75" customHeight="1" x14ac:dyDescent="0.35">
      <c r="A59" s="604" t="s">
        <v>1557</v>
      </c>
      <c r="B59" s="605"/>
      <c r="C59" s="605"/>
      <c r="D59" s="605"/>
      <c r="E59" s="605"/>
      <c r="F59" s="605"/>
      <c r="G59" s="605"/>
      <c r="H59" s="605"/>
      <c r="I59" s="605"/>
      <c r="J59" s="605"/>
      <c r="K59" s="605"/>
      <c r="L59" s="605"/>
      <c r="M59" s="605"/>
      <c r="N59" s="605"/>
      <c r="O59" s="605"/>
      <c r="P59" s="605"/>
      <c r="Q59" s="605"/>
      <c r="R59" s="606"/>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row>
    <row r="60" spans="1:187" ht="117" customHeight="1" x14ac:dyDescent="0.35">
      <c r="A60" s="600">
        <v>6</v>
      </c>
      <c r="B60" s="600">
        <v>1</v>
      </c>
      <c r="C60" s="600">
        <v>4</v>
      </c>
      <c r="D60" s="600">
        <v>2</v>
      </c>
      <c r="E60" s="1060" t="s">
        <v>884</v>
      </c>
      <c r="F60" s="580" t="s">
        <v>885</v>
      </c>
      <c r="G60" s="580" t="s">
        <v>32</v>
      </c>
      <c r="H60" s="196" t="s">
        <v>45</v>
      </c>
      <c r="I60" s="197" t="s">
        <v>160</v>
      </c>
      <c r="J60" s="580" t="s">
        <v>886</v>
      </c>
      <c r="K60" s="600" t="s">
        <v>35</v>
      </c>
      <c r="L60" s="1150"/>
      <c r="M60" s="1152">
        <v>21200</v>
      </c>
      <c r="N60" s="1150"/>
      <c r="O60" s="1152">
        <v>21200</v>
      </c>
      <c r="P60" s="1150"/>
      <c r="Q60" s="580" t="s">
        <v>861</v>
      </c>
      <c r="R60" s="580" t="s">
        <v>862</v>
      </c>
    </row>
    <row r="61" spans="1:187" ht="123" customHeight="1" x14ac:dyDescent="0.35">
      <c r="A61" s="603"/>
      <c r="B61" s="603"/>
      <c r="C61" s="603"/>
      <c r="D61" s="603"/>
      <c r="E61" s="1087"/>
      <c r="F61" s="584"/>
      <c r="G61" s="584"/>
      <c r="H61" s="196" t="s">
        <v>39</v>
      </c>
      <c r="I61" s="197" t="s">
        <v>887</v>
      </c>
      <c r="J61" s="584"/>
      <c r="K61" s="603"/>
      <c r="L61" s="1151"/>
      <c r="M61" s="1153"/>
      <c r="N61" s="1151"/>
      <c r="O61" s="1153"/>
      <c r="P61" s="1151"/>
      <c r="Q61" s="584"/>
      <c r="R61" s="584"/>
    </row>
    <row r="62" spans="1:187" s="493" customFormat="1" ht="117" customHeight="1" x14ac:dyDescent="0.35">
      <c r="A62" s="701">
        <v>6</v>
      </c>
      <c r="B62" s="701">
        <v>1</v>
      </c>
      <c r="C62" s="701">
        <v>4</v>
      </c>
      <c r="D62" s="701">
        <v>2</v>
      </c>
      <c r="E62" s="1054" t="s">
        <v>884</v>
      </c>
      <c r="F62" s="595" t="s">
        <v>885</v>
      </c>
      <c r="G62" s="622" t="s">
        <v>1453</v>
      </c>
      <c r="H62" s="168" t="s">
        <v>1454</v>
      </c>
      <c r="I62" s="50" t="s">
        <v>160</v>
      </c>
      <c r="J62" s="595" t="s">
        <v>886</v>
      </c>
      <c r="K62" s="701" t="s">
        <v>35</v>
      </c>
      <c r="L62" s="1174"/>
      <c r="M62" s="1176">
        <v>6000</v>
      </c>
      <c r="N62" s="1174"/>
      <c r="O62" s="1176">
        <v>6000</v>
      </c>
      <c r="P62" s="1174"/>
      <c r="Q62" s="595" t="s">
        <v>861</v>
      </c>
      <c r="R62" s="595" t="s">
        <v>862</v>
      </c>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row>
    <row r="63" spans="1:187" s="493" customFormat="1" ht="123" customHeight="1" x14ac:dyDescent="0.35">
      <c r="A63" s="703"/>
      <c r="B63" s="703"/>
      <c r="C63" s="703"/>
      <c r="D63" s="703"/>
      <c r="E63" s="1056"/>
      <c r="F63" s="597"/>
      <c r="G63" s="636"/>
      <c r="H63" s="153" t="s">
        <v>39</v>
      </c>
      <c r="I63" s="50" t="s">
        <v>887</v>
      </c>
      <c r="J63" s="597"/>
      <c r="K63" s="703"/>
      <c r="L63" s="1182"/>
      <c r="M63" s="1177"/>
      <c r="N63" s="1182"/>
      <c r="O63" s="1177"/>
      <c r="P63" s="1182"/>
      <c r="Q63" s="597"/>
      <c r="R63" s="597"/>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row>
    <row r="64" spans="1:187" s="493" customFormat="1" ht="54.75" customHeight="1" x14ac:dyDescent="0.35">
      <c r="A64" s="604" t="s">
        <v>1558</v>
      </c>
      <c r="B64" s="605"/>
      <c r="C64" s="605"/>
      <c r="D64" s="605"/>
      <c r="E64" s="605"/>
      <c r="F64" s="605"/>
      <c r="G64" s="605"/>
      <c r="H64" s="605"/>
      <c r="I64" s="605"/>
      <c r="J64" s="605"/>
      <c r="K64" s="605"/>
      <c r="L64" s="605"/>
      <c r="M64" s="605"/>
      <c r="N64" s="605"/>
      <c r="O64" s="605"/>
      <c r="P64" s="605"/>
      <c r="Q64" s="605"/>
      <c r="R64" s="606"/>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row>
    <row r="65" spans="1:117" ht="35.25" customHeight="1" x14ac:dyDescent="0.35">
      <c r="A65" s="600">
        <v>7</v>
      </c>
      <c r="B65" s="600">
        <v>1</v>
      </c>
      <c r="C65" s="600">
        <v>4</v>
      </c>
      <c r="D65" s="600">
        <v>2</v>
      </c>
      <c r="E65" s="1060" t="s">
        <v>888</v>
      </c>
      <c r="F65" s="580" t="s">
        <v>1068</v>
      </c>
      <c r="G65" s="585" t="s">
        <v>889</v>
      </c>
      <c r="H65" s="196" t="s">
        <v>890</v>
      </c>
      <c r="I65" s="196">
        <v>3</v>
      </c>
      <c r="J65" s="580" t="s">
        <v>1069</v>
      </c>
      <c r="K65" s="600" t="s">
        <v>35</v>
      </c>
      <c r="L65" s="580"/>
      <c r="M65" s="1152">
        <v>105000</v>
      </c>
      <c r="N65" s="580"/>
      <c r="O65" s="1152">
        <v>105000</v>
      </c>
      <c r="P65" s="580"/>
      <c r="Q65" s="580" t="s">
        <v>861</v>
      </c>
      <c r="R65" s="580" t="s">
        <v>862</v>
      </c>
    </row>
    <row r="66" spans="1:117" ht="42.75" customHeight="1" x14ac:dyDescent="0.35">
      <c r="A66" s="601"/>
      <c r="B66" s="601"/>
      <c r="C66" s="601"/>
      <c r="D66" s="601"/>
      <c r="E66" s="1163"/>
      <c r="F66" s="581"/>
      <c r="G66" s="585"/>
      <c r="H66" s="196" t="s">
        <v>891</v>
      </c>
      <c r="I66" s="196">
        <v>90</v>
      </c>
      <c r="J66" s="581"/>
      <c r="K66" s="601"/>
      <c r="L66" s="581"/>
      <c r="M66" s="1183"/>
      <c r="N66" s="581"/>
      <c r="O66" s="1183"/>
      <c r="P66" s="581"/>
      <c r="Q66" s="581"/>
      <c r="R66" s="581"/>
    </row>
    <row r="67" spans="1:117" ht="33" customHeight="1" x14ac:dyDescent="0.35">
      <c r="A67" s="601"/>
      <c r="B67" s="601"/>
      <c r="C67" s="601"/>
      <c r="D67" s="601"/>
      <c r="E67" s="1163"/>
      <c r="F67" s="581"/>
      <c r="G67" s="196" t="s">
        <v>481</v>
      </c>
      <c r="H67" s="196" t="s">
        <v>892</v>
      </c>
      <c r="I67" s="196">
        <v>3</v>
      </c>
      <c r="J67" s="581"/>
      <c r="K67" s="601"/>
      <c r="L67" s="581"/>
      <c r="M67" s="1183"/>
      <c r="N67" s="581"/>
      <c r="O67" s="1183"/>
      <c r="P67" s="581"/>
      <c r="Q67" s="581"/>
      <c r="R67" s="581"/>
    </row>
    <row r="68" spans="1:117" ht="30" customHeight="1" x14ac:dyDescent="0.35">
      <c r="A68" s="601"/>
      <c r="B68" s="601"/>
      <c r="C68" s="601"/>
      <c r="D68" s="601"/>
      <c r="E68" s="1163"/>
      <c r="F68" s="581"/>
      <c r="G68" s="196" t="s">
        <v>893</v>
      </c>
      <c r="H68" s="196" t="s">
        <v>894</v>
      </c>
      <c r="I68" s="197" t="s">
        <v>160</v>
      </c>
      <c r="J68" s="581"/>
      <c r="K68" s="601"/>
      <c r="L68" s="581"/>
      <c r="M68" s="1183"/>
      <c r="N68" s="581"/>
      <c r="O68" s="1183"/>
      <c r="P68" s="581"/>
      <c r="Q68" s="581"/>
      <c r="R68" s="581"/>
    </row>
    <row r="69" spans="1:117" ht="31.5" customHeight="1" x14ac:dyDescent="0.35">
      <c r="A69" s="601"/>
      <c r="B69" s="601"/>
      <c r="C69" s="601"/>
      <c r="D69" s="601"/>
      <c r="E69" s="1163"/>
      <c r="F69" s="581"/>
      <c r="G69" s="580" t="s">
        <v>895</v>
      </c>
      <c r="H69" s="196" t="s">
        <v>890</v>
      </c>
      <c r="I69" s="197" t="s">
        <v>160</v>
      </c>
      <c r="J69" s="581"/>
      <c r="K69" s="601"/>
      <c r="L69" s="581"/>
      <c r="M69" s="1183"/>
      <c r="N69" s="581"/>
      <c r="O69" s="1183"/>
      <c r="P69" s="581"/>
      <c r="Q69" s="581"/>
      <c r="R69" s="581"/>
    </row>
    <row r="70" spans="1:117" ht="39" customHeight="1" x14ac:dyDescent="0.35">
      <c r="A70" s="601"/>
      <c r="B70" s="601"/>
      <c r="C70" s="601"/>
      <c r="D70" s="601"/>
      <c r="E70" s="1163"/>
      <c r="F70" s="581"/>
      <c r="G70" s="584"/>
      <c r="H70" s="196" t="s">
        <v>39</v>
      </c>
      <c r="I70" s="197" t="s">
        <v>698</v>
      </c>
      <c r="J70" s="581"/>
      <c r="K70" s="601"/>
      <c r="L70" s="581"/>
      <c r="M70" s="1183"/>
      <c r="N70" s="581"/>
      <c r="O70" s="1183"/>
      <c r="P70" s="581"/>
      <c r="Q70" s="581"/>
      <c r="R70" s="581"/>
    </row>
    <row r="71" spans="1:117" ht="58.5" customHeight="1" x14ac:dyDescent="0.35">
      <c r="A71" s="603"/>
      <c r="B71" s="603"/>
      <c r="C71" s="603"/>
      <c r="D71" s="603"/>
      <c r="E71" s="1087"/>
      <c r="F71" s="584"/>
      <c r="G71" s="196" t="s">
        <v>49</v>
      </c>
      <c r="H71" s="196" t="s">
        <v>874</v>
      </c>
      <c r="I71" s="197" t="s">
        <v>160</v>
      </c>
      <c r="J71" s="584"/>
      <c r="K71" s="603"/>
      <c r="L71" s="584"/>
      <c r="M71" s="1153"/>
      <c r="N71" s="584"/>
      <c r="O71" s="1153"/>
      <c r="P71" s="584"/>
      <c r="Q71" s="584"/>
      <c r="R71" s="584"/>
    </row>
    <row r="72" spans="1:117" s="493" customFormat="1" ht="35.25" customHeight="1" x14ac:dyDescent="0.35">
      <c r="A72" s="701">
        <v>7</v>
      </c>
      <c r="B72" s="701">
        <v>1</v>
      </c>
      <c r="C72" s="701">
        <v>4</v>
      </c>
      <c r="D72" s="701">
        <v>2</v>
      </c>
      <c r="E72" s="1054" t="s">
        <v>888</v>
      </c>
      <c r="F72" s="595" t="s">
        <v>1068</v>
      </c>
      <c r="G72" s="627" t="s">
        <v>1455</v>
      </c>
      <c r="H72" s="168" t="s">
        <v>537</v>
      </c>
      <c r="I72" s="168">
        <v>1</v>
      </c>
      <c r="J72" s="595" t="s">
        <v>1069</v>
      </c>
      <c r="K72" s="701" t="s">
        <v>35</v>
      </c>
      <c r="L72" s="595"/>
      <c r="M72" s="1176">
        <v>135000</v>
      </c>
      <c r="N72" s="595"/>
      <c r="O72" s="1176">
        <v>135000</v>
      </c>
      <c r="P72" s="595"/>
      <c r="Q72" s="595" t="s">
        <v>861</v>
      </c>
      <c r="R72" s="595" t="s">
        <v>862</v>
      </c>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row>
    <row r="73" spans="1:117" s="493" customFormat="1" ht="42.75" customHeight="1" x14ac:dyDescent="0.35">
      <c r="A73" s="702"/>
      <c r="B73" s="702"/>
      <c r="C73" s="702"/>
      <c r="D73" s="702"/>
      <c r="E73" s="1055"/>
      <c r="F73" s="596"/>
      <c r="G73" s="627"/>
      <c r="H73" s="168" t="s">
        <v>1456</v>
      </c>
      <c r="I73" s="153">
        <v>90</v>
      </c>
      <c r="J73" s="596"/>
      <c r="K73" s="702"/>
      <c r="L73" s="596"/>
      <c r="M73" s="1184"/>
      <c r="N73" s="596"/>
      <c r="O73" s="1184"/>
      <c r="P73" s="596"/>
      <c r="Q73" s="596"/>
      <c r="R73" s="596"/>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row>
    <row r="74" spans="1:117" s="493" customFormat="1" ht="33" customHeight="1" x14ac:dyDescent="0.35">
      <c r="A74" s="702"/>
      <c r="B74" s="702"/>
      <c r="C74" s="702"/>
      <c r="D74" s="702"/>
      <c r="E74" s="1055"/>
      <c r="F74" s="596"/>
      <c r="G74" s="153" t="s">
        <v>481</v>
      </c>
      <c r="H74" s="153" t="s">
        <v>892</v>
      </c>
      <c r="I74" s="168">
        <v>5</v>
      </c>
      <c r="J74" s="596"/>
      <c r="K74" s="702"/>
      <c r="L74" s="596"/>
      <c r="M74" s="1184"/>
      <c r="N74" s="596"/>
      <c r="O74" s="1184"/>
      <c r="P74" s="596"/>
      <c r="Q74" s="596"/>
      <c r="R74" s="596"/>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row>
    <row r="75" spans="1:117" s="493" customFormat="1" ht="30" customHeight="1" x14ac:dyDescent="0.35">
      <c r="A75" s="702"/>
      <c r="B75" s="702"/>
      <c r="C75" s="702"/>
      <c r="D75" s="702"/>
      <c r="E75" s="1055"/>
      <c r="F75" s="596"/>
      <c r="G75" s="153" t="s">
        <v>893</v>
      </c>
      <c r="H75" s="153" t="s">
        <v>894</v>
      </c>
      <c r="I75" s="50" t="s">
        <v>160</v>
      </c>
      <c r="J75" s="596"/>
      <c r="K75" s="702"/>
      <c r="L75" s="596"/>
      <c r="M75" s="1184"/>
      <c r="N75" s="596"/>
      <c r="O75" s="1184"/>
      <c r="P75" s="596"/>
      <c r="Q75" s="596"/>
      <c r="R75" s="596"/>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row>
    <row r="76" spans="1:117" s="493" customFormat="1" ht="31.5" customHeight="1" x14ac:dyDescent="0.35">
      <c r="A76" s="702"/>
      <c r="B76" s="702"/>
      <c r="C76" s="702"/>
      <c r="D76" s="702"/>
      <c r="E76" s="1055"/>
      <c r="F76" s="596"/>
      <c r="G76" s="622" t="s">
        <v>1453</v>
      </c>
      <c r="H76" s="153" t="s">
        <v>890</v>
      </c>
      <c r="I76" s="50" t="s">
        <v>160</v>
      </c>
      <c r="J76" s="596"/>
      <c r="K76" s="702"/>
      <c r="L76" s="596"/>
      <c r="M76" s="1184"/>
      <c r="N76" s="596"/>
      <c r="O76" s="1184"/>
      <c r="P76" s="596"/>
      <c r="Q76" s="596"/>
      <c r="R76" s="596"/>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row>
    <row r="77" spans="1:117" s="493" customFormat="1" ht="39" customHeight="1" x14ac:dyDescent="0.35">
      <c r="A77" s="702"/>
      <c r="B77" s="702"/>
      <c r="C77" s="702"/>
      <c r="D77" s="702"/>
      <c r="E77" s="1055"/>
      <c r="F77" s="596"/>
      <c r="G77" s="636"/>
      <c r="H77" s="153" t="s">
        <v>39</v>
      </c>
      <c r="I77" s="50" t="s">
        <v>698</v>
      </c>
      <c r="J77" s="596"/>
      <c r="K77" s="702"/>
      <c r="L77" s="596"/>
      <c r="M77" s="1184"/>
      <c r="N77" s="596"/>
      <c r="O77" s="1184"/>
      <c r="P77" s="596"/>
      <c r="Q77" s="596"/>
      <c r="R77" s="596"/>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row>
    <row r="78" spans="1:117" s="493" customFormat="1" ht="58.5" customHeight="1" x14ac:dyDescent="0.35">
      <c r="A78" s="703"/>
      <c r="B78" s="703"/>
      <c r="C78" s="703"/>
      <c r="D78" s="703"/>
      <c r="E78" s="1056"/>
      <c r="F78" s="597"/>
      <c r="G78" s="153" t="s">
        <v>49</v>
      </c>
      <c r="H78" s="153" t="s">
        <v>874</v>
      </c>
      <c r="I78" s="50" t="s">
        <v>160</v>
      </c>
      <c r="J78" s="597"/>
      <c r="K78" s="703"/>
      <c r="L78" s="597"/>
      <c r="M78" s="1177"/>
      <c r="N78" s="597"/>
      <c r="O78" s="1177"/>
      <c r="P78" s="597"/>
      <c r="Q78" s="597"/>
      <c r="R78" s="597"/>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row>
    <row r="79" spans="1:117" s="493" customFormat="1" ht="39" customHeight="1" x14ac:dyDescent="0.35">
      <c r="A79" s="604" t="s">
        <v>1559</v>
      </c>
      <c r="B79" s="605"/>
      <c r="C79" s="605"/>
      <c r="D79" s="605"/>
      <c r="E79" s="605"/>
      <c r="F79" s="605"/>
      <c r="G79" s="605"/>
      <c r="H79" s="605"/>
      <c r="I79" s="605"/>
      <c r="J79" s="605"/>
      <c r="K79" s="605"/>
      <c r="L79" s="605"/>
      <c r="M79" s="605"/>
      <c r="N79" s="605"/>
      <c r="O79" s="605"/>
      <c r="P79" s="605"/>
      <c r="Q79" s="605"/>
      <c r="R79" s="606"/>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row>
    <row r="80" spans="1:117" ht="60" customHeight="1" x14ac:dyDescent="0.35">
      <c r="A80" s="871">
        <v>8</v>
      </c>
      <c r="B80" s="879">
        <v>1</v>
      </c>
      <c r="C80" s="871">
        <v>4</v>
      </c>
      <c r="D80" s="879">
        <v>2</v>
      </c>
      <c r="E80" s="1200" t="s">
        <v>896</v>
      </c>
      <c r="F80" s="879" t="s">
        <v>897</v>
      </c>
      <c r="G80" s="879" t="s">
        <v>32</v>
      </c>
      <c r="H80" s="495" t="s">
        <v>32</v>
      </c>
      <c r="I80" s="495">
        <v>1</v>
      </c>
      <c r="J80" s="879" t="s">
        <v>1070</v>
      </c>
      <c r="K80" s="881" t="s">
        <v>35</v>
      </c>
      <c r="L80" s="1185"/>
      <c r="M80" s="877">
        <v>100000</v>
      </c>
      <c r="N80" s="1189"/>
      <c r="O80" s="877">
        <v>100000</v>
      </c>
      <c r="P80" s="1192"/>
      <c r="Q80" s="1195" t="s">
        <v>861</v>
      </c>
      <c r="R80" s="1195" t="s">
        <v>862</v>
      </c>
    </row>
    <row r="81" spans="1:18" ht="50.5" customHeight="1" x14ac:dyDescent="0.35">
      <c r="A81" s="1198"/>
      <c r="B81" s="1199"/>
      <c r="C81" s="1198"/>
      <c r="D81" s="1199"/>
      <c r="E81" s="1201"/>
      <c r="F81" s="1199"/>
      <c r="G81" s="880"/>
      <c r="H81" s="495" t="s">
        <v>54</v>
      </c>
      <c r="I81" s="495">
        <v>100</v>
      </c>
      <c r="J81" s="1199"/>
      <c r="K81" s="1203"/>
      <c r="L81" s="1186"/>
      <c r="M81" s="1188"/>
      <c r="N81" s="1190"/>
      <c r="O81" s="1188"/>
      <c r="P81" s="1193"/>
      <c r="Q81" s="1196"/>
      <c r="R81" s="1196"/>
    </row>
    <row r="82" spans="1:18" ht="122.15" customHeight="1" x14ac:dyDescent="0.35">
      <c r="A82" s="872"/>
      <c r="B82" s="880"/>
      <c r="C82" s="872"/>
      <c r="D82" s="880"/>
      <c r="E82" s="1202"/>
      <c r="F82" s="880"/>
      <c r="G82" s="166" t="s">
        <v>473</v>
      </c>
      <c r="H82" s="495" t="s">
        <v>898</v>
      </c>
      <c r="I82" s="495">
        <v>1</v>
      </c>
      <c r="J82" s="880"/>
      <c r="K82" s="882"/>
      <c r="L82" s="1187"/>
      <c r="M82" s="878"/>
      <c r="N82" s="1191"/>
      <c r="O82" s="878"/>
      <c r="P82" s="1194"/>
      <c r="Q82" s="1197"/>
      <c r="R82" s="1197"/>
    </row>
    <row r="83" spans="1:18" ht="33.75" customHeight="1" x14ac:dyDescent="0.35">
      <c r="A83" s="840" t="s">
        <v>1560</v>
      </c>
      <c r="B83" s="840"/>
      <c r="C83" s="840"/>
      <c r="D83" s="840"/>
      <c r="E83" s="840"/>
      <c r="F83" s="840"/>
      <c r="G83" s="840"/>
      <c r="H83" s="840"/>
      <c r="I83" s="840"/>
      <c r="J83" s="840"/>
      <c r="K83" s="840"/>
      <c r="L83" s="840"/>
      <c r="M83" s="840"/>
      <c r="N83" s="840"/>
      <c r="O83" s="840"/>
      <c r="P83" s="840"/>
      <c r="Q83" s="840"/>
      <c r="R83" s="840"/>
    </row>
    <row r="85" spans="1:18" ht="15.5" x14ac:dyDescent="0.35">
      <c r="M85" s="761"/>
      <c r="N85" s="744" t="s">
        <v>202</v>
      </c>
      <c r="O85" s="744"/>
      <c r="P85" s="744"/>
    </row>
    <row r="86" spans="1:18" x14ac:dyDescent="0.35">
      <c r="M86" s="761"/>
      <c r="N86" s="141" t="s">
        <v>33</v>
      </c>
      <c r="O86" s="761" t="s">
        <v>34</v>
      </c>
      <c r="P86" s="761"/>
    </row>
    <row r="87" spans="1:18" x14ac:dyDescent="0.35">
      <c r="M87" s="761"/>
      <c r="N87" s="141"/>
      <c r="O87" s="141">
        <v>2020</v>
      </c>
      <c r="P87" s="141">
        <v>2021</v>
      </c>
    </row>
    <row r="88" spans="1:18" x14ac:dyDescent="0.35">
      <c r="M88" s="141" t="s">
        <v>316</v>
      </c>
      <c r="N88" s="335">
        <v>8</v>
      </c>
      <c r="O88" s="336">
        <f>M7+M11+M16+M28+M49+M60+M65+M80</f>
        <v>536000</v>
      </c>
      <c r="P88" s="336">
        <f>N16+N28</f>
        <v>56200</v>
      </c>
    </row>
    <row r="89" spans="1:18" x14ac:dyDescent="0.35">
      <c r="M89" s="141" t="s">
        <v>317</v>
      </c>
      <c r="N89" s="108">
        <v>7</v>
      </c>
      <c r="O89" s="109">
        <f>O9+O13+O22+O38+O54+O62+O72</f>
        <v>449488.75</v>
      </c>
      <c r="P89" s="109">
        <f>P16+P28</f>
        <v>56200</v>
      </c>
      <c r="Q89" s="2"/>
    </row>
  </sheetData>
  <mergeCells count="264">
    <mergeCell ref="L80:L82"/>
    <mergeCell ref="M80:M82"/>
    <mergeCell ref="N80:N82"/>
    <mergeCell ref="O80:O82"/>
    <mergeCell ref="P80:P82"/>
    <mergeCell ref="Q80:Q82"/>
    <mergeCell ref="R80:R82"/>
    <mergeCell ref="A83:R83"/>
    <mergeCell ref="M85:M87"/>
    <mergeCell ref="N85:P85"/>
    <mergeCell ref="O86:P86"/>
    <mergeCell ref="A80:A82"/>
    <mergeCell ref="B80:B82"/>
    <mergeCell ref="C80:C82"/>
    <mergeCell ref="D80:D82"/>
    <mergeCell ref="E80:E82"/>
    <mergeCell ref="F80:F82"/>
    <mergeCell ref="G80:G81"/>
    <mergeCell ref="J80:J82"/>
    <mergeCell ref="K80:K82"/>
    <mergeCell ref="A79:R79"/>
    <mergeCell ref="A72:A78"/>
    <mergeCell ref="B72:B78"/>
    <mergeCell ref="C72:C78"/>
    <mergeCell ref="D72:D78"/>
    <mergeCell ref="E72:E78"/>
    <mergeCell ref="F72:F78"/>
    <mergeCell ref="G72:G73"/>
    <mergeCell ref="J72:J78"/>
    <mergeCell ref="K72:K78"/>
    <mergeCell ref="G69:G70"/>
    <mergeCell ref="L72:L78"/>
    <mergeCell ref="M72:M78"/>
    <mergeCell ref="N72:N78"/>
    <mergeCell ref="O72:O78"/>
    <mergeCell ref="P72:P78"/>
    <mergeCell ref="Q72:Q78"/>
    <mergeCell ref="R72:R78"/>
    <mergeCell ref="G76:G77"/>
    <mergeCell ref="L62:L63"/>
    <mergeCell ref="M62:M63"/>
    <mergeCell ref="N62:N63"/>
    <mergeCell ref="O62:O63"/>
    <mergeCell ref="P62:P63"/>
    <mergeCell ref="Q62:Q63"/>
    <mergeCell ref="R62:R63"/>
    <mergeCell ref="A64:R64"/>
    <mergeCell ref="A65:A71"/>
    <mergeCell ref="B65:B71"/>
    <mergeCell ref="C65:C71"/>
    <mergeCell ref="D65:D71"/>
    <mergeCell ref="E65:E71"/>
    <mergeCell ref="F65:F71"/>
    <mergeCell ref="G65:G66"/>
    <mergeCell ref="J65:J71"/>
    <mergeCell ref="K65:K71"/>
    <mergeCell ref="L65:L71"/>
    <mergeCell ref="M65:M71"/>
    <mergeCell ref="N65:N71"/>
    <mergeCell ref="O65:O71"/>
    <mergeCell ref="P65:P71"/>
    <mergeCell ref="Q65:Q71"/>
    <mergeCell ref="R65:R71"/>
    <mergeCell ref="A62:A63"/>
    <mergeCell ref="B62:B63"/>
    <mergeCell ref="C62:C63"/>
    <mergeCell ref="D62:D63"/>
    <mergeCell ref="E62:E63"/>
    <mergeCell ref="F62:F63"/>
    <mergeCell ref="G62:G63"/>
    <mergeCell ref="J62:J63"/>
    <mergeCell ref="K62:K63"/>
    <mergeCell ref="M54:M58"/>
    <mergeCell ref="N54:N58"/>
    <mergeCell ref="O54:O58"/>
    <mergeCell ref="P54:P58"/>
    <mergeCell ref="Q54:Q58"/>
    <mergeCell ref="R54:R58"/>
    <mergeCell ref="O60:O61"/>
    <mergeCell ref="P60:P61"/>
    <mergeCell ref="Q60:Q61"/>
    <mergeCell ref="R60:R61"/>
    <mergeCell ref="A27:R27"/>
    <mergeCell ref="M28:M37"/>
    <mergeCell ref="N28:N37"/>
    <mergeCell ref="O28:O37"/>
    <mergeCell ref="P28:P37"/>
    <mergeCell ref="Q28:Q37"/>
    <mergeCell ref="R28:R37"/>
    <mergeCell ref="K49:K53"/>
    <mergeCell ref="L49:L53"/>
    <mergeCell ref="M49:M53"/>
    <mergeCell ref="N49:N53"/>
    <mergeCell ref="O49:O53"/>
    <mergeCell ref="P49:P53"/>
    <mergeCell ref="Q49:Q53"/>
    <mergeCell ref="R49:R53"/>
    <mergeCell ref="G28:G31"/>
    <mergeCell ref="H28:H30"/>
    <mergeCell ref="I28:I30"/>
    <mergeCell ref="J28:J37"/>
    <mergeCell ref="K28:K37"/>
    <mergeCell ref="L28:L37"/>
    <mergeCell ref="G32:G37"/>
    <mergeCell ref="H32:H37"/>
    <mergeCell ref="I32:I37"/>
    <mergeCell ref="L22:L26"/>
    <mergeCell ref="M22:M26"/>
    <mergeCell ref="N22:N26"/>
    <mergeCell ref="O22:O26"/>
    <mergeCell ref="P22:P26"/>
    <mergeCell ref="Q22:Q26"/>
    <mergeCell ref="R22:R26"/>
    <mergeCell ref="G24:G25"/>
    <mergeCell ref="A38:A47"/>
    <mergeCell ref="B38:B47"/>
    <mergeCell ref="C38:C47"/>
    <mergeCell ref="D38:D47"/>
    <mergeCell ref="E38:E47"/>
    <mergeCell ref="F38:F47"/>
    <mergeCell ref="G38:G41"/>
    <mergeCell ref="H38:H40"/>
    <mergeCell ref="G42:G47"/>
    <mergeCell ref="H42:H47"/>
    <mergeCell ref="A28:A37"/>
    <mergeCell ref="B28:B37"/>
    <mergeCell ref="C28:C37"/>
    <mergeCell ref="D28:D37"/>
    <mergeCell ref="E28:E37"/>
    <mergeCell ref="F28:F37"/>
    <mergeCell ref="A22:A26"/>
    <mergeCell ref="B22:B26"/>
    <mergeCell ref="C22:C26"/>
    <mergeCell ref="D22:D26"/>
    <mergeCell ref="E22:E26"/>
    <mergeCell ref="F22:F26"/>
    <mergeCell ref="G22:G23"/>
    <mergeCell ref="J22:J26"/>
    <mergeCell ref="K22:K26"/>
    <mergeCell ref="L13:L14"/>
    <mergeCell ref="M13:M14"/>
    <mergeCell ref="N13:N14"/>
    <mergeCell ref="O13:O14"/>
    <mergeCell ref="P13:P14"/>
    <mergeCell ref="Q13:Q14"/>
    <mergeCell ref="R13:R14"/>
    <mergeCell ref="L16:L21"/>
    <mergeCell ref="M16:M21"/>
    <mergeCell ref="N16:N21"/>
    <mergeCell ref="O16:O21"/>
    <mergeCell ref="P16:P21"/>
    <mergeCell ref="Q16:Q21"/>
    <mergeCell ref="R16:R21"/>
    <mergeCell ref="A13:A14"/>
    <mergeCell ref="B13:B14"/>
    <mergeCell ref="C13:C14"/>
    <mergeCell ref="D13:D14"/>
    <mergeCell ref="E13:E14"/>
    <mergeCell ref="F13:F14"/>
    <mergeCell ref="G13:G14"/>
    <mergeCell ref="J13:J14"/>
    <mergeCell ref="K13:K14"/>
    <mergeCell ref="R7:R8"/>
    <mergeCell ref="L7:L8"/>
    <mergeCell ref="Q4:Q5"/>
    <mergeCell ref="M7:M8"/>
    <mergeCell ref="N7:N8"/>
    <mergeCell ref="O7:O8"/>
    <mergeCell ref="P7:P8"/>
    <mergeCell ref="Q7:Q8"/>
    <mergeCell ref="R4:R5"/>
    <mergeCell ref="M4:N4"/>
    <mergeCell ref="O4:P4"/>
    <mergeCell ref="A7:A8"/>
    <mergeCell ref="B7:B8"/>
    <mergeCell ref="C7:C8"/>
    <mergeCell ref="D7:D8"/>
    <mergeCell ref="E7:E8"/>
    <mergeCell ref="F7:F8"/>
    <mergeCell ref="J7:J8"/>
    <mergeCell ref="K7:K8"/>
    <mergeCell ref="G4:G5"/>
    <mergeCell ref="H4:I4"/>
    <mergeCell ref="J4:J5"/>
    <mergeCell ref="K4:L4"/>
    <mergeCell ref="A4:A5"/>
    <mergeCell ref="B4:B5"/>
    <mergeCell ref="C4:C5"/>
    <mergeCell ref="D4:D5"/>
    <mergeCell ref="E4:E5"/>
    <mergeCell ref="F4:F5"/>
    <mergeCell ref="A10: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R11:R12"/>
    <mergeCell ref="G16:G17"/>
    <mergeCell ref="A15:R15"/>
    <mergeCell ref="A16:A21"/>
    <mergeCell ref="B16:B21"/>
    <mergeCell ref="C16:C21"/>
    <mergeCell ref="D16:D21"/>
    <mergeCell ref="E16:E21"/>
    <mergeCell ref="F16:F21"/>
    <mergeCell ref="J16:J21"/>
    <mergeCell ref="K16:K21"/>
    <mergeCell ref="G18:G19"/>
    <mergeCell ref="Q38:Q47"/>
    <mergeCell ref="R38:R47"/>
    <mergeCell ref="I42:I47"/>
    <mergeCell ref="A48:R48"/>
    <mergeCell ref="A49:A53"/>
    <mergeCell ref="B49:B53"/>
    <mergeCell ref="C49:C53"/>
    <mergeCell ref="D49:D53"/>
    <mergeCell ref="E49:E53"/>
    <mergeCell ref="F49:F53"/>
    <mergeCell ref="G49:G50"/>
    <mergeCell ref="J49:J53"/>
    <mergeCell ref="I38:I40"/>
    <mergeCell ref="J38:J47"/>
    <mergeCell ref="K38:K47"/>
    <mergeCell ref="L38:L47"/>
    <mergeCell ref="M38:M47"/>
    <mergeCell ref="N38:N47"/>
    <mergeCell ref="G51:G52"/>
    <mergeCell ref="O38:O47"/>
    <mergeCell ref="P38:P47"/>
    <mergeCell ref="G56:G57"/>
    <mergeCell ref="A59:R59"/>
    <mergeCell ref="A60:A61"/>
    <mergeCell ref="B60:B61"/>
    <mergeCell ref="C60:C61"/>
    <mergeCell ref="D60:D61"/>
    <mergeCell ref="E60:E61"/>
    <mergeCell ref="F60:F61"/>
    <mergeCell ref="G60:G61"/>
    <mergeCell ref="J60:J61"/>
    <mergeCell ref="K60:K61"/>
    <mergeCell ref="L60:L61"/>
    <mergeCell ref="M60:M61"/>
    <mergeCell ref="N60:N61"/>
    <mergeCell ref="A54:A58"/>
    <mergeCell ref="B54:B58"/>
    <mergeCell ref="C54:C58"/>
    <mergeCell ref="D54:D58"/>
    <mergeCell ref="E54:E58"/>
    <mergeCell ref="F54:F58"/>
    <mergeCell ref="G54:G55"/>
    <mergeCell ref="J54:J58"/>
    <mergeCell ref="K54:K58"/>
    <mergeCell ref="L54:L5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3"/>
  <sheetViews>
    <sheetView topLeftCell="A33" zoomScale="60" zoomScaleNormal="60" workbookViewId="0">
      <selection activeCell="F36" sqref="F36"/>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37.81640625" style="192" customWidth="1"/>
    <col min="6" max="6" width="80.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54" t="s">
        <v>1464</v>
      </c>
    </row>
    <row r="3" spans="1:19" x14ac:dyDescent="0.35">
      <c r="M3" s="2"/>
      <c r="N3" s="2"/>
      <c r="O3" s="2"/>
      <c r="P3" s="2"/>
    </row>
    <row r="4" spans="1:19" s="3" customFormat="1" ht="48.7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s="6" customFormat="1" ht="101.5" x14ac:dyDescent="0.35">
      <c r="A7" s="126">
        <v>1</v>
      </c>
      <c r="B7" s="126">
        <v>1</v>
      </c>
      <c r="C7" s="126">
        <v>4</v>
      </c>
      <c r="D7" s="126">
        <v>2</v>
      </c>
      <c r="E7" s="126" t="s">
        <v>902</v>
      </c>
      <c r="F7" s="135" t="s">
        <v>1073</v>
      </c>
      <c r="G7" s="126" t="s">
        <v>42</v>
      </c>
      <c r="H7" s="126" t="s">
        <v>690</v>
      </c>
      <c r="I7" s="136" t="s">
        <v>294</v>
      </c>
      <c r="J7" s="126" t="s">
        <v>901</v>
      </c>
      <c r="K7" s="125"/>
      <c r="L7" s="496" t="s">
        <v>43</v>
      </c>
      <c r="M7" s="130"/>
      <c r="N7" s="130">
        <v>27000</v>
      </c>
      <c r="O7" s="130"/>
      <c r="P7" s="497">
        <v>27000</v>
      </c>
      <c r="Q7" s="126" t="s">
        <v>899</v>
      </c>
      <c r="R7" s="126" t="s">
        <v>1072</v>
      </c>
    </row>
    <row r="8" spans="1:19" s="6" customFormat="1" ht="130.5" x14ac:dyDescent="0.35">
      <c r="A8" s="125">
        <v>2</v>
      </c>
      <c r="B8" s="125">
        <v>1</v>
      </c>
      <c r="C8" s="125">
        <v>4</v>
      </c>
      <c r="D8" s="125">
        <v>2</v>
      </c>
      <c r="E8" s="126" t="s">
        <v>903</v>
      </c>
      <c r="F8" s="135" t="s">
        <v>1074</v>
      </c>
      <c r="G8" s="126" t="s">
        <v>42</v>
      </c>
      <c r="H8" s="126" t="s">
        <v>690</v>
      </c>
      <c r="I8" s="125">
        <v>25</v>
      </c>
      <c r="J8" s="126" t="s">
        <v>901</v>
      </c>
      <c r="K8" s="125"/>
      <c r="L8" s="125" t="s">
        <v>43</v>
      </c>
      <c r="M8" s="134"/>
      <c r="N8" s="134">
        <v>33000</v>
      </c>
      <c r="O8" s="134"/>
      <c r="P8" s="134">
        <v>33000</v>
      </c>
      <c r="Q8" s="126" t="s">
        <v>899</v>
      </c>
      <c r="R8" s="126" t="s">
        <v>1072</v>
      </c>
    </row>
    <row r="9" spans="1:19" ht="82.5" customHeight="1" x14ac:dyDescent="0.35">
      <c r="A9" s="1216">
        <v>3</v>
      </c>
      <c r="B9" s="1216">
        <v>1</v>
      </c>
      <c r="C9" s="1216">
        <v>4</v>
      </c>
      <c r="D9" s="1216">
        <v>2</v>
      </c>
      <c r="E9" s="1216" t="s">
        <v>904</v>
      </c>
      <c r="F9" s="1218" t="s">
        <v>1465</v>
      </c>
      <c r="G9" s="498" t="s">
        <v>905</v>
      </c>
      <c r="H9" s="498" t="s">
        <v>906</v>
      </c>
      <c r="I9" s="498">
        <v>3</v>
      </c>
      <c r="J9" s="1216" t="s">
        <v>907</v>
      </c>
      <c r="K9" s="1216" t="s">
        <v>43</v>
      </c>
      <c r="L9" s="1216"/>
      <c r="M9" s="1222">
        <v>91000</v>
      </c>
      <c r="N9" s="1220"/>
      <c r="O9" s="1222">
        <v>91000</v>
      </c>
      <c r="P9" s="1220"/>
      <c r="Q9" s="1216" t="s">
        <v>899</v>
      </c>
      <c r="R9" s="1216" t="s">
        <v>908</v>
      </c>
    </row>
    <row r="10" spans="1:19" ht="103.5" customHeight="1" x14ac:dyDescent="0.35">
      <c r="A10" s="1217"/>
      <c r="B10" s="1217"/>
      <c r="C10" s="1217"/>
      <c r="D10" s="1217"/>
      <c r="E10" s="1217"/>
      <c r="F10" s="1219"/>
      <c r="G10" s="498" t="s">
        <v>905</v>
      </c>
      <c r="H10" s="498" t="s">
        <v>909</v>
      </c>
      <c r="I10" s="498">
        <v>360</v>
      </c>
      <c r="J10" s="1217"/>
      <c r="K10" s="1217"/>
      <c r="L10" s="1217"/>
      <c r="M10" s="1223"/>
      <c r="N10" s="1221"/>
      <c r="O10" s="1223"/>
      <c r="P10" s="1221"/>
      <c r="Q10" s="1217"/>
      <c r="R10" s="1217"/>
    </row>
    <row r="11" spans="1:19" ht="73.5" customHeight="1" x14ac:dyDescent="0.35">
      <c r="A11" s="1216">
        <v>4</v>
      </c>
      <c r="B11" s="1216">
        <v>1</v>
      </c>
      <c r="C11" s="1216">
        <v>4</v>
      </c>
      <c r="D11" s="1216">
        <v>2</v>
      </c>
      <c r="E11" s="1208" t="s">
        <v>350</v>
      </c>
      <c r="F11" s="1226" t="s">
        <v>351</v>
      </c>
      <c r="G11" s="1208" t="s">
        <v>408</v>
      </c>
      <c r="H11" s="127" t="s">
        <v>53</v>
      </c>
      <c r="I11" s="126">
        <v>3</v>
      </c>
      <c r="J11" s="1208" t="s">
        <v>910</v>
      </c>
      <c r="K11" s="1208" t="s">
        <v>35</v>
      </c>
      <c r="L11" s="1208"/>
      <c r="M11" s="1229">
        <v>31000</v>
      </c>
      <c r="N11" s="1208"/>
      <c r="O11" s="1229">
        <v>31000</v>
      </c>
      <c r="P11" s="1208"/>
      <c r="Q11" s="1216" t="s">
        <v>899</v>
      </c>
      <c r="R11" s="1216" t="s">
        <v>908</v>
      </c>
    </row>
    <row r="12" spans="1:19" ht="78" customHeight="1" x14ac:dyDescent="0.35">
      <c r="A12" s="1217"/>
      <c r="B12" s="1217"/>
      <c r="C12" s="1217"/>
      <c r="D12" s="1217"/>
      <c r="E12" s="1225"/>
      <c r="F12" s="1227"/>
      <c r="G12" s="1209"/>
      <c r="H12" s="127" t="s">
        <v>39</v>
      </c>
      <c r="I12" s="126">
        <v>120</v>
      </c>
      <c r="J12" s="1225"/>
      <c r="K12" s="1225"/>
      <c r="L12" s="1225"/>
      <c r="M12" s="1230"/>
      <c r="N12" s="1225"/>
      <c r="O12" s="1230"/>
      <c r="P12" s="1225"/>
      <c r="Q12" s="1217"/>
      <c r="R12" s="1217"/>
    </row>
    <row r="13" spans="1:19" ht="56.25" customHeight="1" x14ac:dyDescent="0.35">
      <c r="A13" s="1224"/>
      <c r="B13" s="1224"/>
      <c r="C13" s="1224"/>
      <c r="D13" s="1224"/>
      <c r="E13" s="1209"/>
      <c r="F13" s="1228"/>
      <c r="G13" s="499" t="s">
        <v>354</v>
      </c>
      <c r="H13" s="125" t="s">
        <v>41</v>
      </c>
      <c r="I13" s="500" t="s">
        <v>160</v>
      </c>
      <c r="J13" s="1209"/>
      <c r="K13" s="1209"/>
      <c r="L13" s="1209"/>
      <c r="M13" s="1231"/>
      <c r="N13" s="1209"/>
      <c r="O13" s="1231"/>
      <c r="P13" s="1209"/>
      <c r="Q13" s="1224"/>
      <c r="R13" s="1224"/>
    </row>
    <row r="14" spans="1:19" ht="74.25" customHeight="1" x14ac:dyDescent="0.35">
      <c r="A14" s="1208">
        <v>5</v>
      </c>
      <c r="B14" s="1208">
        <v>1</v>
      </c>
      <c r="C14" s="1208">
        <v>4</v>
      </c>
      <c r="D14" s="1208">
        <v>2</v>
      </c>
      <c r="E14" s="1208" t="s">
        <v>1458</v>
      </c>
      <c r="F14" s="1226" t="s">
        <v>1075</v>
      </c>
      <c r="G14" s="126" t="s">
        <v>1007</v>
      </c>
      <c r="H14" s="126" t="s">
        <v>821</v>
      </c>
      <c r="I14" s="501">
        <v>50000</v>
      </c>
      <c r="J14" s="1208" t="s">
        <v>1008</v>
      </c>
      <c r="K14" s="1210" t="s">
        <v>43</v>
      </c>
      <c r="L14" s="1208"/>
      <c r="M14" s="1229">
        <v>27000</v>
      </c>
      <c r="N14" s="1208"/>
      <c r="O14" s="1229">
        <v>27000</v>
      </c>
      <c r="P14" s="1208"/>
      <c r="Q14" s="1208" t="s">
        <v>899</v>
      </c>
      <c r="R14" s="1208" t="s">
        <v>908</v>
      </c>
    </row>
    <row r="15" spans="1:19" ht="63.75" customHeight="1" x14ac:dyDescent="0.35">
      <c r="A15" s="1225"/>
      <c r="B15" s="1225"/>
      <c r="C15" s="1225"/>
      <c r="D15" s="1225"/>
      <c r="E15" s="1225"/>
      <c r="F15" s="1227"/>
      <c r="G15" s="126" t="s">
        <v>1009</v>
      </c>
      <c r="H15" s="125" t="s">
        <v>1010</v>
      </c>
      <c r="I15" s="502">
        <v>500</v>
      </c>
      <c r="J15" s="1225"/>
      <c r="K15" s="1232"/>
      <c r="L15" s="1225"/>
      <c r="M15" s="1230"/>
      <c r="N15" s="1225"/>
      <c r="O15" s="1230"/>
      <c r="P15" s="1225"/>
      <c r="Q15" s="1225"/>
      <c r="R15" s="1225"/>
    </row>
    <row r="16" spans="1:19" ht="57" customHeight="1" x14ac:dyDescent="0.35">
      <c r="A16" s="1225"/>
      <c r="B16" s="1225"/>
      <c r="C16" s="1225"/>
      <c r="D16" s="1225"/>
      <c r="E16" s="1225"/>
      <c r="F16" s="1227"/>
      <c r="G16" s="125" t="s">
        <v>1011</v>
      </c>
      <c r="H16" s="125" t="s">
        <v>1012</v>
      </c>
      <c r="I16" s="125">
        <v>51</v>
      </c>
      <c r="J16" s="1225"/>
      <c r="K16" s="1232"/>
      <c r="L16" s="1225"/>
      <c r="M16" s="1230"/>
      <c r="N16" s="1225"/>
      <c r="O16" s="1230"/>
      <c r="P16" s="1225"/>
      <c r="Q16" s="1225"/>
      <c r="R16" s="1225"/>
    </row>
    <row r="17" spans="1:18" ht="77.25" customHeight="1" x14ac:dyDescent="0.35">
      <c r="A17" s="1209"/>
      <c r="B17" s="1209"/>
      <c r="C17" s="1209"/>
      <c r="D17" s="1209"/>
      <c r="E17" s="1209"/>
      <c r="F17" s="1228"/>
      <c r="G17" s="125" t="s">
        <v>1013</v>
      </c>
      <c r="H17" s="125" t="s">
        <v>821</v>
      </c>
      <c r="I17" s="502">
        <v>50000</v>
      </c>
      <c r="J17" s="1209"/>
      <c r="K17" s="1211"/>
      <c r="L17" s="1209"/>
      <c r="M17" s="1231"/>
      <c r="N17" s="1209"/>
      <c r="O17" s="1231"/>
      <c r="P17" s="1209"/>
      <c r="Q17" s="1209"/>
      <c r="R17" s="1209"/>
    </row>
    <row r="18" spans="1:18" ht="52.5" customHeight="1" x14ac:dyDescent="0.35">
      <c r="A18" s="1210">
        <v>6</v>
      </c>
      <c r="B18" s="1210">
        <v>1</v>
      </c>
      <c r="C18" s="1210">
        <v>4</v>
      </c>
      <c r="D18" s="1210">
        <v>2</v>
      </c>
      <c r="E18" s="1208" t="s">
        <v>911</v>
      </c>
      <c r="F18" s="1233" t="s">
        <v>912</v>
      </c>
      <c r="G18" s="125" t="s">
        <v>469</v>
      </c>
      <c r="H18" s="125" t="s">
        <v>51</v>
      </c>
      <c r="I18" s="125">
        <v>1</v>
      </c>
      <c r="J18" s="1208" t="s">
        <v>907</v>
      </c>
      <c r="K18" s="1210" t="s">
        <v>35</v>
      </c>
      <c r="L18" s="1236"/>
      <c r="M18" s="1214">
        <v>45000</v>
      </c>
      <c r="N18" s="1236"/>
      <c r="O18" s="1214">
        <v>45000</v>
      </c>
      <c r="P18" s="1236"/>
      <c r="Q18" s="1208" t="s">
        <v>899</v>
      </c>
      <c r="R18" s="1208" t="s">
        <v>908</v>
      </c>
    </row>
    <row r="19" spans="1:18" x14ac:dyDescent="0.35">
      <c r="A19" s="1232"/>
      <c r="B19" s="1232"/>
      <c r="C19" s="1232"/>
      <c r="D19" s="1232"/>
      <c r="E19" s="1225"/>
      <c r="F19" s="1234"/>
      <c r="G19" s="125" t="s">
        <v>49</v>
      </c>
      <c r="H19" s="125" t="s">
        <v>181</v>
      </c>
      <c r="I19" s="125">
        <v>1</v>
      </c>
      <c r="J19" s="1225"/>
      <c r="K19" s="1232"/>
      <c r="L19" s="1237"/>
      <c r="M19" s="1239"/>
      <c r="N19" s="1237"/>
      <c r="O19" s="1239"/>
      <c r="P19" s="1237"/>
      <c r="Q19" s="1225"/>
      <c r="R19" s="1225"/>
    </row>
    <row r="20" spans="1:18" ht="29" x14ac:dyDescent="0.35">
      <c r="A20" s="1232"/>
      <c r="B20" s="1232"/>
      <c r="C20" s="1232"/>
      <c r="D20" s="1232"/>
      <c r="E20" s="1225"/>
      <c r="F20" s="1234"/>
      <c r="G20" s="125" t="s">
        <v>49</v>
      </c>
      <c r="H20" s="126" t="s">
        <v>900</v>
      </c>
      <c r="I20" s="502">
        <v>1000</v>
      </c>
      <c r="J20" s="1225"/>
      <c r="K20" s="1232"/>
      <c r="L20" s="1237"/>
      <c r="M20" s="1239"/>
      <c r="N20" s="1237"/>
      <c r="O20" s="1239"/>
      <c r="P20" s="1237"/>
      <c r="Q20" s="1225"/>
      <c r="R20" s="1225"/>
    </row>
    <row r="21" spans="1:18" x14ac:dyDescent="0.35">
      <c r="A21" s="1232"/>
      <c r="B21" s="1232"/>
      <c r="C21" s="1232"/>
      <c r="D21" s="1232"/>
      <c r="E21" s="1225"/>
      <c r="F21" s="1234"/>
      <c r="G21" s="125" t="s">
        <v>42</v>
      </c>
      <c r="H21" s="125" t="s">
        <v>39</v>
      </c>
      <c r="I21" s="125">
        <v>20</v>
      </c>
      <c r="J21" s="1225"/>
      <c r="K21" s="1232"/>
      <c r="L21" s="1237"/>
      <c r="M21" s="1239"/>
      <c r="N21" s="1237"/>
      <c r="O21" s="1239"/>
      <c r="P21" s="1237"/>
      <c r="Q21" s="1225"/>
      <c r="R21" s="1225"/>
    </row>
    <row r="22" spans="1:18" x14ac:dyDescent="0.35">
      <c r="A22" s="1232"/>
      <c r="B22" s="1232"/>
      <c r="C22" s="1232"/>
      <c r="D22" s="1232"/>
      <c r="E22" s="1225"/>
      <c r="F22" s="1234"/>
      <c r="G22" s="125" t="s">
        <v>42</v>
      </c>
      <c r="H22" s="125" t="s">
        <v>39</v>
      </c>
      <c r="I22" s="125">
        <v>13</v>
      </c>
      <c r="J22" s="1225"/>
      <c r="K22" s="1232"/>
      <c r="L22" s="1237"/>
      <c r="M22" s="1239"/>
      <c r="N22" s="1237"/>
      <c r="O22" s="1239"/>
      <c r="P22" s="1237"/>
      <c r="Q22" s="1225"/>
      <c r="R22" s="1225"/>
    </row>
    <row r="23" spans="1:18" x14ac:dyDescent="0.35">
      <c r="A23" s="1211"/>
      <c r="B23" s="1211"/>
      <c r="C23" s="1211"/>
      <c r="D23" s="1211"/>
      <c r="E23" s="1209"/>
      <c r="F23" s="1235"/>
      <c r="G23" s="125" t="s">
        <v>42</v>
      </c>
      <c r="H23" s="125" t="s">
        <v>39</v>
      </c>
      <c r="I23" s="125">
        <v>20</v>
      </c>
      <c r="J23" s="1209"/>
      <c r="K23" s="1211"/>
      <c r="L23" s="1238"/>
      <c r="M23" s="1215"/>
      <c r="N23" s="1238"/>
      <c r="O23" s="1215"/>
      <c r="P23" s="1238"/>
      <c r="Q23" s="1209"/>
      <c r="R23" s="1209"/>
    </row>
    <row r="24" spans="1:18" ht="73.5" customHeight="1" x14ac:dyDescent="0.35">
      <c r="A24" s="1210">
        <v>7</v>
      </c>
      <c r="B24" s="1204">
        <v>1</v>
      </c>
      <c r="C24" s="1204">
        <v>4</v>
      </c>
      <c r="D24" s="1204">
        <v>2</v>
      </c>
      <c r="E24" s="1205" t="s">
        <v>913</v>
      </c>
      <c r="F24" s="1206" t="s">
        <v>914</v>
      </c>
      <c r="G24" s="125" t="s">
        <v>49</v>
      </c>
      <c r="H24" s="125" t="s">
        <v>181</v>
      </c>
      <c r="I24" s="125">
        <v>4</v>
      </c>
      <c r="J24" s="1208" t="s">
        <v>907</v>
      </c>
      <c r="K24" s="1210" t="s">
        <v>35</v>
      </c>
      <c r="L24" s="1212"/>
      <c r="M24" s="1214">
        <v>41000</v>
      </c>
      <c r="N24" s="1208"/>
      <c r="O24" s="1214">
        <v>41000</v>
      </c>
      <c r="P24" s="1208"/>
      <c r="Q24" s="1208" t="s">
        <v>899</v>
      </c>
      <c r="R24" s="1208" t="s">
        <v>908</v>
      </c>
    </row>
    <row r="25" spans="1:18" ht="99" customHeight="1" x14ac:dyDescent="0.35">
      <c r="A25" s="1211"/>
      <c r="B25" s="1204"/>
      <c r="C25" s="1204"/>
      <c r="D25" s="1204"/>
      <c r="E25" s="1205"/>
      <c r="F25" s="1207"/>
      <c r="G25" s="125" t="s">
        <v>49</v>
      </c>
      <c r="H25" s="126" t="s">
        <v>915</v>
      </c>
      <c r="I25" s="502">
        <v>4000</v>
      </c>
      <c r="J25" s="1209"/>
      <c r="K25" s="1211"/>
      <c r="L25" s="1213"/>
      <c r="M25" s="1215"/>
      <c r="N25" s="1209"/>
      <c r="O25" s="1215"/>
      <c r="P25" s="1209"/>
      <c r="Q25" s="1209"/>
      <c r="R25" s="1209"/>
    </row>
    <row r="26" spans="1:18" ht="80.25" customHeight="1" x14ac:dyDescent="0.35">
      <c r="A26" s="1243">
        <v>7</v>
      </c>
      <c r="B26" s="1240">
        <v>1</v>
      </c>
      <c r="C26" s="1240">
        <v>4</v>
      </c>
      <c r="D26" s="1240">
        <v>2</v>
      </c>
      <c r="E26" s="713" t="s">
        <v>913</v>
      </c>
      <c r="F26" s="1241" t="s">
        <v>1466</v>
      </c>
      <c r="G26" s="123" t="s">
        <v>49</v>
      </c>
      <c r="H26" s="123" t="s">
        <v>181</v>
      </c>
      <c r="I26" s="123">
        <v>4</v>
      </c>
      <c r="J26" s="704" t="s">
        <v>907</v>
      </c>
      <c r="K26" s="1243" t="s">
        <v>35</v>
      </c>
      <c r="L26" s="1245" t="s">
        <v>31</v>
      </c>
      <c r="M26" s="1247">
        <v>28000</v>
      </c>
      <c r="N26" s="1249">
        <v>13000</v>
      </c>
      <c r="O26" s="1247">
        <v>28000</v>
      </c>
      <c r="P26" s="1249">
        <v>13000</v>
      </c>
      <c r="Q26" s="704" t="s">
        <v>899</v>
      </c>
      <c r="R26" s="704" t="s">
        <v>908</v>
      </c>
    </row>
    <row r="27" spans="1:18" ht="81" customHeight="1" x14ac:dyDescent="0.35">
      <c r="A27" s="1244"/>
      <c r="B27" s="1240"/>
      <c r="C27" s="1240"/>
      <c r="D27" s="1240"/>
      <c r="E27" s="713"/>
      <c r="F27" s="1242"/>
      <c r="G27" s="123" t="s">
        <v>49</v>
      </c>
      <c r="H27" s="122" t="s">
        <v>915</v>
      </c>
      <c r="I27" s="503">
        <v>4000</v>
      </c>
      <c r="J27" s="706"/>
      <c r="K27" s="1244"/>
      <c r="L27" s="1246"/>
      <c r="M27" s="1248"/>
      <c r="N27" s="1250"/>
      <c r="O27" s="1248"/>
      <c r="P27" s="1250"/>
      <c r="Q27" s="706"/>
      <c r="R27" s="706"/>
    </row>
    <row r="28" spans="1:18" ht="32.25" customHeight="1" x14ac:dyDescent="0.35">
      <c r="A28" s="504"/>
      <c r="B28" s="1251" t="s">
        <v>1561</v>
      </c>
      <c r="C28" s="1252"/>
      <c r="D28" s="1252"/>
      <c r="E28" s="1252"/>
      <c r="F28" s="1252"/>
      <c r="G28" s="1252"/>
      <c r="H28" s="1252"/>
      <c r="I28" s="1252"/>
      <c r="J28" s="1252"/>
      <c r="K28" s="1252"/>
      <c r="L28" s="1252"/>
      <c r="M28" s="1252"/>
      <c r="N28" s="1252"/>
      <c r="O28" s="1252"/>
      <c r="P28" s="1252"/>
      <c r="Q28" s="1252"/>
      <c r="R28" s="1253"/>
    </row>
    <row r="29" spans="1:18" ht="203" x14ac:dyDescent="0.35">
      <c r="A29" s="125">
        <v>8</v>
      </c>
      <c r="B29" s="125">
        <v>1</v>
      </c>
      <c r="C29" s="125">
        <v>4</v>
      </c>
      <c r="D29" s="125">
        <v>5</v>
      </c>
      <c r="E29" s="126" t="s">
        <v>916</v>
      </c>
      <c r="F29" s="135" t="s">
        <v>1467</v>
      </c>
      <c r="G29" s="126" t="s">
        <v>469</v>
      </c>
      <c r="H29" s="126" t="s">
        <v>51</v>
      </c>
      <c r="I29" s="126">
        <v>5</v>
      </c>
      <c r="J29" s="126" t="s">
        <v>907</v>
      </c>
      <c r="K29" s="125" t="s">
        <v>35</v>
      </c>
      <c r="L29" s="505"/>
      <c r="M29" s="134">
        <v>35000</v>
      </c>
      <c r="N29" s="505"/>
      <c r="O29" s="134">
        <v>35000</v>
      </c>
      <c r="P29" s="505"/>
      <c r="Q29" s="126" t="s">
        <v>899</v>
      </c>
      <c r="R29" s="126" t="s">
        <v>908</v>
      </c>
    </row>
    <row r="30" spans="1:18" ht="217.5" x14ac:dyDescent="0.35">
      <c r="A30" s="123">
        <v>8</v>
      </c>
      <c r="B30" s="123">
        <v>1</v>
      </c>
      <c r="C30" s="123">
        <v>4</v>
      </c>
      <c r="D30" s="123">
        <v>5</v>
      </c>
      <c r="E30" s="122" t="s">
        <v>916</v>
      </c>
      <c r="F30" s="128" t="s">
        <v>1071</v>
      </c>
      <c r="G30" s="122" t="s">
        <v>469</v>
      </c>
      <c r="H30" s="122" t="s">
        <v>51</v>
      </c>
      <c r="I30" s="122">
        <v>5</v>
      </c>
      <c r="J30" s="122" t="s">
        <v>907</v>
      </c>
      <c r="K30" s="123" t="s">
        <v>35</v>
      </c>
      <c r="L30" s="506"/>
      <c r="M30" s="124">
        <v>18000</v>
      </c>
      <c r="N30" s="506"/>
      <c r="O30" s="124">
        <v>18000</v>
      </c>
      <c r="P30" s="506"/>
      <c r="Q30" s="122" t="s">
        <v>899</v>
      </c>
      <c r="R30" s="122" t="s">
        <v>908</v>
      </c>
    </row>
    <row r="31" spans="1:18" ht="33.75" customHeight="1" x14ac:dyDescent="0.35">
      <c r="A31" s="123"/>
      <c r="B31" s="1251" t="s">
        <v>1459</v>
      </c>
      <c r="C31" s="1252"/>
      <c r="D31" s="1252"/>
      <c r="E31" s="1252"/>
      <c r="F31" s="1252"/>
      <c r="G31" s="1252"/>
      <c r="H31" s="1252"/>
      <c r="I31" s="1252"/>
      <c r="J31" s="1252"/>
      <c r="K31" s="1252"/>
      <c r="L31" s="1252"/>
      <c r="M31" s="1252"/>
      <c r="N31" s="1252"/>
      <c r="O31" s="1252"/>
      <c r="P31" s="1252"/>
      <c r="Q31" s="1252"/>
      <c r="R31" s="1253"/>
    </row>
    <row r="32" spans="1:18" ht="130.5" x14ac:dyDescent="0.35">
      <c r="A32" s="125">
        <v>9</v>
      </c>
      <c r="B32" s="125">
        <v>1</v>
      </c>
      <c r="C32" s="125">
        <v>4</v>
      </c>
      <c r="D32" s="125">
        <v>2</v>
      </c>
      <c r="E32" s="126" t="s">
        <v>917</v>
      </c>
      <c r="F32" s="507" t="s">
        <v>1468</v>
      </c>
      <c r="G32" s="125" t="s">
        <v>44</v>
      </c>
      <c r="H32" s="126" t="s">
        <v>461</v>
      </c>
      <c r="I32" s="125">
        <v>100</v>
      </c>
      <c r="J32" s="126" t="s">
        <v>918</v>
      </c>
      <c r="K32" s="125" t="s">
        <v>35</v>
      </c>
      <c r="L32" s="505"/>
      <c r="M32" s="134">
        <v>12000</v>
      </c>
      <c r="N32" s="505"/>
      <c r="O32" s="134">
        <v>12000</v>
      </c>
      <c r="P32" s="505"/>
      <c r="Q32" s="126" t="s">
        <v>899</v>
      </c>
      <c r="R32" s="126" t="s">
        <v>908</v>
      </c>
    </row>
    <row r="33" spans="1:18" ht="63.75" customHeight="1" x14ac:dyDescent="0.35">
      <c r="A33" s="1210">
        <v>10</v>
      </c>
      <c r="B33" s="1208">
        <v>1</v>
      </c>
      <c r="C33" s="1208">
        <v>4</v>
      </c>
      <c r="D33" s="1208">
        <v>2</v>
      </c>
      <c r="E33" s="1208" t="s">
        <v>1460</v>
      </c>
      <c r="F33" s="1226" t="s">
        <v>1469</v>
      </c>
      <c r="G33" s="126" t="s">
        <v>453</v>
      </c>
      <c r="H33" s="126" t="s">
        <v>123</v>
      </c>
      <c r="I33" s="126">
        <v>2</v>
      </c>
      <c r="J33" s="1208" t="s">
        <v>919</v>
      </c>
      <c r="K33" s="1208" t="s">
        <v>35</v>
      </c>
      <c r="L33" s="1208"/>
      <c r="M33" s="1229">
        <v>100000</v>
      </c>
      <c r="N33" s="1208"/>
      <c r="O33" s="1229">
        <v>100000</v>
      </c>
      <c r="P33" s="1208"/>
      <c r="Q33" s="1208" t="s">
        <v>899</v>
      </c>
      <c r="R33" s="1208" t="s">
        <v>908</v>
      </c>
    </row>
    <row r="34" spans="1:18" ht="67.5" customHeight="1" x14ac:dyDescent="0.35">
      <c r="A34" s="1232"/>
      <c r="B34" s="1225"/>
      <c r="C34" s="1225"/>
      <c r="D34" s="1225"/>
      <c r="E34" s="1225"/>
      <c r="F34" s="1227"/>
      <c r="G34" s="126" t="s">
        <v>49</v>
      </c>
      <c r="H34" s="126" t="s">
        <v>181</v>
      </c>
      <c r="I34" s="126">
        <v>2</v>
      </c>
      <c r="J34" s="1225"/>
      <c r="K34" s="1225"/>
      <c r="L34" s="1225"/>
      <c r="M34" s="1230"/>
      <c r="N34" s="1225"/>
      <c r="O34" s="1230"/>
      <c r="P34" s="1225"/>
      <c r="Q34" s="1225"/>
      <c r="R34" s="1225"/>
    </row>
    <row r="35" spans="1:18" ht="74.25" customHeight="1" x14ac:dyDescent="0.35">
      <c r="A35" s="1211"/>
      <c r="B35" s="1209"/>
      <c r="C35" s="1209"/>
      <c r="D35" s="1209"/>
      <c r="E35" s="1209"/>
      <c r="F35" s="1228"/>
      <c r="G35" s="126" t="s">
        <v>920</v>
      </c>
      <c r="H35" s="126" t="s">
        <v>921</v>
      </c>
      <c r="I35" s="126">
        <v>2</v>
      </c>
      <c r="J35" s="1209"/>
      <c r="K35" s="1209"/>
      <c r="L35" s="1209"/>
      <c r="M35" s="1231"/>
      <c r="N35" s="1209"/>
      <c r="O35" s="1231"/>
      <c r="P35" s="1209"/>
      <c r="Q35" s="1209"/>
      <c r="R35" s="1209"/>
    </row>
    <row r="36" spans="1:18" ht="145" x14ac:dyDescent="0.35">
      <c r="A36" s="508">
        <v>11</v>
      </c>
      <c r="B36" s="508">
        <v>1</v>
      </c>
      <c r="C36" s="508">
        <v>4</v>
      </c>
      <c r="D36" s="508">
        <v>2</v>
      </c>
      <c r="E36" s="508" t="s">
        <v>1461</v>
      </c>
      <c r="F36" s="509" t="s">
        <v>1562</v>
      </c>
      <c r="G36" s="508" t="s">
        <v>469</v>
      </c>
      <c r="H36" s="508" t="s">
        <v>51</v>
      </c>
      <c r="I36" s="508">
        <v>6</v>
      </c>
      <c r="J36" s="146" t="s">
        <v>1462</v>
      </c>
      <c r="K36" s="508" t="s">
        <v>156</v>
      </c>
      <c r="L36" s="508"/>
      <c r="M36" s="510">
        <v>48000</v>
      </c>
      <c r="N36" s="510"/>
      <c r="O36" s="510">
        <v>48000</v>
      </c>
      <c r="P36" s="511"/>
      <c r="Q36" s="508" t="s">
        <v>899</v>
      </c>
      <c r="R36" s="508" t="s">
        <v>908</v>
      </c>
    </row>
    <row r="37" spans="1:18" ht="36" customHeight="1" x14ac:dyDescent="0.35">
      <c r="A37" s="758" t="s">
        <v>1463</v>
      </c>
      <c r="B37" s="892"/>
      <c r="C37" s="892"/>
      <c r="D37" s="892"/>
      <c r="E37" s="892"/>
      <c r="F37" s="892"/>
      <c r="G37" s="892"/>
      <c r="H37" s="892"/>
      <c r="I37" s="892"/>
      <c r="J37" s="892"/>
      <c r="K37" s="892"/>
      <c r="L37" s="892"/>
      <c r="M37" s="892"/>
      <c r="N37" s="892"/>
      <c r="O37" s="892"/>
      <c r="P37" s="892"/>
      <c r="Q37" s="892"/>
      <c r="R37" s="893"/>
    </row>
    <row r="38" spans="1:18" x14ac:dyDescent="0.35">
      <c r="A38" s="34"/>
      <c r="B38" s="106"/>
      <c r="C38" s="106"/>
      <c r="D38" s="106"/>
      <c r="E38" s="106"/>
      <c r="F38" s="106"/>
      <c r="G38" s="106"/>
      <c r="H38" s="106"/>
      <c r="I38" s="106"/>
      <c r="J38" s="106"/>
      <c r="K38" s="106"/>
      <c r="L38" s="106"/>
      <c r="M38" s="106"/>
      <c r="N38" s="106"/>
      <c r="O38" s="106"/>
      <c r="P38" s="106"/>
      <c r="Q38" s="106"/>
      <c r="R38" s="106"/>
    </row>
    <row r="39" spans="1:18" ht="15.5" x14ac:dyDescent="0.35">
      <c r="M39" s="761"/>
      <c r="N39" s="744" t="s">
        <v>202</v>
      </c>
      <c r="O39" s="744"/>
      <c r="P39" s="744"/>
    </row>
    <row r="40" spans="1:18" x14ac:dyDescent="0.35">
      <c r="M40" s="761"/>
      <c r="N40" s="141" t="s">
        <v>33</v>
      </c>
      <c r="O40" s="761" t="s">
        <v>34</v>
      </c>
      <c r="P40" s="761"/>
    </row>
    <row r="41" spans="1:18" x14ac:dyDescent="0.35">
      <c r="M41" s="761"/>
      <c r="N41" s="141"/>
      <c r="O41" s="141">
        <v>2020</v>
      </c>
      <c r="P41" s="141">
        <v>2021</v>
      </c>
    </row>
    <row r="42" spans="1:18" x14ac:dyDescent="0.35">
      <c r="M42" s="141" t="s">
        <v>316</v>
      </c>
      <c r="N42" s="335">
        <v>10</v>
      </c>
      <c r="O42" s="336">
        <f>M9+M11+M14+M18+M24+M29+M32+M33</f>
        <v>382000</v>
      </c>
      <c r="P42" s="336">
        <f>N7+N8</f>
        <v>60000</v>
      </c>
    </row>
    <row r="43" spans="1:18" x14ac:dyDescent="0.35">
      <c r="M43" s="141" t="s">
        <v>317</v>
      </c>
      <c r="N43" s="108">
        <v>11</v>
      </c>
      <c r="O43" s="109">
        <f>O9+O11+O14+O18+O26+O30+O32+O33+O36</f>
        <v>400000</v>
      </c>
      <c r="P43" s="109">
        <f>P7+P8+P26</f>
        <v>73000</v>
      </c>
      <c r="Q43" s="2"/>
    </row>
  </sheetData>
  <mergeCells count="126">
    <mergeCell ref="O26:O27"/>
    <mergeCell ref="P26:P27"/>
    <mergeCell ref="Q26:Q27"/>
    <mergeCell ref="R26:R27"/>
    <mergeCell ref="B28:R28"/>
    <mergeCell ref="B31:R31"/>
    <mergeCell ref="A33:A35"/>
    <mergeCell ref="B33:B35"/>
    <mergeCell ref="C33:C35"/>
    <mergeCell ref="D33:D35"/>
    <mergeCell ref="E33:E35"/>
    <mergeCell ref="F33:F35"/>
    <mergeCell ref="J33:J35"/>
    <mergeCell ref="K33:K35"/>
    <mergeCell ref="L33:L35"/>
    <mergeCell ref="M33:M35"/>
    <mergeCell ref="N33:N35"/>
    <mergeCell ref="O33:O35"/>
    <mergeCell ref="P33:P35"/>
    <mergeCell ref="Q33:Q35"/>
    <mergeCell ref="R33:R35"/>
    <mergeCell ref="A26:A27"/>
    <mergeCell ref="B26:B27"/>
    <mergeCell ref="C26:C27"/>
    <mergeCell ref="D26:D27"/>
    <mergeCell ref="E26:E27"/>
    <mergeCell ref="F26:F27"/>
    <mergeCell ref="J26:J27"/>
    <mergeCell ref="K26:K27"/>
    <mergeCell ref="L26:L27"/>
    <mergeCell ref="N14:N17"/>
    <mergeCell ref="M24:M25"/>
    <mergeCell ref="N24:N25"/>
    <mergeCell ref="F14:F17"/>
    <mergeCell ref="J14:J17"/>
    <mergeCell ref="K14:K17"/>
    <mergeCell ref="L14:L17"/>
    <mergeCell ref="M14:M17"/>
    <mergeCell ref="M26:M27"/>
    <mergeCell ref="N26:N27"/>
    <mergeCell ref="O14:O17"/>
    <mergeCell ref="P14:P17"/>
    <mergeCell ref="Q14:Q17"/>
    <mergeCell ref="R14:R17"/>
    <mergeCell ref="A18:A23"/>
    <mergeCell ref="B18:B23"/>
    <mergeCell ref="C18:C23"/>
    <mergeCell ref="D18:D23"/>
    <mergeCell ref="E18:E23"/>
    <mergeCell ref="F18:F23"/>
    <mergeCell ref="J18:J23"/>
    <mergeCell ref="K18:K23"/>
    <mergeCell ref="L18:L23"/>
    <mergeCell ref="M18:M23"/>
    <mergeCell ref="N18:N23"/>
    <mergeCell ref="O18:O23"/>
    <mergeCell ref="P18:P23"/>
    <mergeCell ref="Q18:Q23"/>
    <mergeCell ref="R18:R23"/>
    <mergeCell ref="A14:A17"/>
    <mergeCell ref="B14:B17"/>
    <mergeCell ref="C14:C17"/>
    <mergeCell ref="D14:D17"/>
    <mergeCell ref="E14:E17"/>
    <mergeCell ref="N9:N10"/>
    <mergeCell ref="O9:O10"/>
    <mergeCell ref="P9:P10"/>
    <mergeCell ref="Q9:Q10"/>
    <mergeCell ref="R9:R10"/>
    <mergeCell ref="A11:A13"/>
    <mergeCell ref="B11:B13"/>
    <mergeCell ref="C11:C13"/>
    <mergeCell ref="D11:D13"/>
    <mergeCell ref="E11:E13"/>
    <mergeCell ref="F11:F13"/>
    <mergeCell ref="G11:G12"/>
    <mergeCell ref="J11:J13"/>
    <mergeCell ref="K11:K13"/>
    <mergeCell ref="L11:L13"/>
    <mergeCell ref="M11:M13"/>
    <mergeCell ref="N11:N13"/>
    <mergeCell ref="O11:O13"/>
    <mergeCell ref="P11:P13"/>
    <mergeCell ref="Q11:Q13"/>
    <mergeCell ref="R11:R13"/>
    <mergeCell ref="L9:L10"/>
    <mergeCell ref="M9:M10"/>
    <mergeCell ref="H4:I4"/>
    <mergeCell ref="J4:J5"/>
    <mergeCell ref="K4:L4"/>
    <mergeCell ref="A4:A5"/>
    <mergeCell ref="B4:B5"/>
    <mergeCell ref="E4:E5"/>
    <mergeCell ref="F4:F5"/>
    <mergeCell ref="A9:A10"/>
    <mergeCell ref="B9:B10"/>
    <mergeCell ref="C9:C10"/>
    <mergeCell ref="D9:D10"/>
    <mergeCell ref="E9:E10"/>
    <mergeCell ref="F9:F10"/>
    <mergeCell ref="J9:J10"/>
    <mergeCell ref="K9:K10"/>
    <mergeCell ref="A37:R37"/>
    <mergeCell ref="M39:M41"/>
    <mergeCell ref="N39:P39"/>
    <mergeCell ref="O40:P40"/>
    <mergeCell ref="Q4:Q5"/>
    <mergeCell ref="R4:R5"/>
    <mergeCell ref="M4:N4"/>
    <mergeCell ref="O4:P4"/>
    <mergeCell ref="C24:C25"/>
    <mergeCell ref="D24:D25"/>
    <mergeCell ref="E24:E25"/>
    <mergeCell ref="F24:F25"/>
    <mergeCell ref="J24:J25"/>
    <mergeCell ref="K24:K25"/>
    <mergeCell ref="L24:L25"/>
    <mergeCell ref="O24:O25"/>
    <mergeCell ref="P24:P25"/>
    <mergeCell ref="Q24:Q25"/>
    <mergeCell ref="R24:R25"/>
    <mergeCell ref="A24:A25"/>
    <mergeCell ref="B24:B25"/>
    <mergeCell ref="C4:C5"/>
    <mergeCell ref="D4:D5"/>
    <mergeCell ref="G4:G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RDO45"/>
  <sheetViews>
    <sheetView topLeftCell="A34" zoomScale="70" zoomScaleNormal="70" workbookViewId="0">
      <selection activeCell="H34" sqref="H34"/>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2.269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54" t="s">
        <v>1563</v>
      </c>
    </row>
    <row r="3" spans="1:19" x14ac:dyDescent="0.35">
      <c r="M3" s="2"/>
      <c r="N3" s="2"/>
      <c r="O3" s="2"/>
      <c r="P3" s="2"/>
    </row>
    <row r="4" spans="1:19" s="3" customFormat="1" ht="42.7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ht="96" customHeight="1" x14ac:dyDescent="0.35">
      <c r="A7" s="1210">
        <v>1</v>
      </c>
      <c r="B7" s="1210">
        <v>1</v>
      </c>
      <c r="C7" s="1210">
        <v>4</v>
      </c>
      <c r="D7" s="1208">
        <v>2</v>
      </c>
      <c r="E7" s="1208" t="s">
        <v>924</v>
      </c>
      <c r="F7" s="1208" t="s">
        <v>986</v>
      </c>
      <c r="G7" s="1276" t="s">
        <v>925</v>
      </c>
      <c r="H7" s="126" t="s">
        <v>922</v>
      </c>
      <c r="I7" s="126">
        <v>1</v>
      </c>
      <c r="J7" s="1276" t="s">
        <v>926</v>
      </c>
      <c r="K7" s="1278" t="s">
        <v>35</v>
      </c>
      <c r="L7" s="1208"/>
      <c r="M7" s="1229">
        <v>70000</v>
      </c>
      <c r="N7" s="1208"/>
      <c r="O7" s="1229">
        <v>70000</v>
      </c>
      <c r="P7" s="1208"/>
      <c r="Q7" s="1208" t="s">
        <v>923</v>
      </c>
      <c r="R7" s="1208" t="s">
        <v>927</v>
      </c>
      <c r="S7" s="31"/>
    </row>
    <row r="8" spans="1:19" ht="80.25" customHeight="1" x14ac:dyDescent="0.35">
      <c r="A8" s="1211"/>
      <c r="B8" s="1211"/>
      <c r="C8" s="1211"/>
      <c r="D8" s="1209"/>
      <c r="E8" s="1209"/>
      <c r="F8" s="1209"/>
      <c r="G8" s="1277"/>
      <c r="H8" s="126" t="s">
        <v>928</v>
      </c>
      <c r="I8" s="136" t="s">
        <v>868</v>
      </c>
      <c r="J8" s="1277"/>
      <c r="K8" s="1279"/>
      <c r="L8" s="1209"/>
      <c r="M8" s="1209"/>
      <c r="N8" s="1209"/>
      <c r="O8" s="1209"/>
      <c r="P8" s="1209"/>
      <c r="Q8" s="1209"/>
      <c r="R8" s="1209"/>
      <c r="S8" s="31"/>
    </row>
    <row r="9" spans="1:19" s="100" customFormat="1" ht="145" x14ac:dyDescent="0.35">
      <c r="A9" s="125">
        <v>2</v>
      </c>
      <c r="B9" s="125">
        <v>1</v>
      </c>
      <c r="C9" s="125">
        <v>4</v>
      </c>
      <c r="D9" s="125">
        <v>2</v>
      </c>
      <c r="E9" s="135" t="s">
        <v>1564</v>
      </c>
      <c r="F9" s="512" t="s">
        <v>1565</v>
      </c>
      <c r="G9" s="126" t="s">
        <v>168</v>
      </c>
      <c r="H9" s="135" t="s">
        <v>54</v>
      </c>
      <c r="I9" s="126">
        <v>30</v>
      </c>
      <c r="J9" s="135" t="s">
        <v>1566</v>
      </c>
      <c r="K9" s="125"/>
      <c r="L9" s="125" t="s">
        <v>35</v>
      </c>
      <c r="M9" s="134"/>
      <c r="N9" s="134">
        <v>30000</v>
      </c>
      <c r="O9" s="134"/>
      <c r="P9" s="134">
        <v>30000</v>
      </c>
      <c r="Q9" s="126" t="s">
        <v>923</v>
      </c>
      <c r="R9" s="126" t="s">
        <v>929</v>
      </c>
    </row>
    <row r="10" spans="1:19" s="6" customFormat="1" ht="216" customHeight="1" x14ac:dyDescent="0.35">
      <c r="A10" s="1210">
        <v>3</v>
      </c>
      <c r="B10" s="1210">
        <v>1</v>
      </c>
      <c r="C10" s="1210">
        <v>4</v>
      </c>
      <c r="D10" s="1210">
        <v>5</v>
      </c>
      <c r="E10" s="1208" t="s">
        <v>930</v>
      </c>
      <c r="F10" s="1226" t="s">
        <v>1567</v>
      </c>
      <c r="G10" s="1208" t="s">
        <v>931</v>
      </c>
      <c r="H10" s="135" t="s">
        <v>932</v>
      </c>
      <c r="I10" s="126">
        <v>1</v>
      </c>
      <c r="J10" s="1208" t="s">
        <v>1568</v>
      </c>
      <c r="K10" s="1208" t="s">
        <v>933</v>
      </c>
      <c r="L10" s="1208"/>
      <c r="M10" s="1214">
        <v>50000</v>
      </c>
      <c r="N10" s="1208"/>
      <c r="O10" s="1214">
        <v>50000</v>
      </c>
      <c r="P10" s="1276"/>
      <c r="Q10" s="1208" t="s">
        <v>923</v>
      </c>
      <c r="R10" s="1208" t="s">
        <v>934</v>
      </c>
    </row>
    <row r="11" spans="1:19" ht="168.75" customHeight="1" x14ac:dyDescent="0.35">
      <c r="A11" s="1211"/>
      <c r="B11" s="1211"/>
      <c r="C11" s="1211"/>
      <c r="D11" s="1211"/>
      <c r="E11" s="1209"/>
      <c r="F11" s="1228"/>
      <c r="G11" s="1209"/>
      <c r="H11" s="135" t="s">
        <v>58</v>
      </c>
      <c r="I11" s="125">
        <v>2</v>
      </c>
      <c r="J11" s="1209"/>
      <c r="K11" s="1209"/>
      <c r="L11" s="1209"/>
      <c r="M11" s="1215"/>
      <c r="N11" s="1209"/>
      <c r="O11" s="1215"/>
      <c r="P11" s="1277"/>
      <c r="Q11" s="1209"/>
      <c r="R11" s="1209"/>
    </row>
    <row r="12" spans="1:19" ht="130.5" x14ac:dyDescent="0.35">
      <c r="A12" s="126">
        <v>4</v>
      </c>
      <c r="B12" s="126">
        <v>1</v>
      </c>
      <c r="C12" s="126">
        <v>4</v>
      </c>
      <c r="D12" s="126">
        <v>2</v>
      </c>
      <c r="E12" s="135" t="s">
        <v>1569</v>
      </c>
      <c r="F12" s="135" t="s">
        <v>1570</v>
      </c>
      <c r="G12" s="126" t="s">
        <v>168</v>
      </c>
      <c r="H12" s="126" t="s">
        <v>54</v>
      </c>
      <c r="I12" s="126">
        <v>35</v>
      </c>
      <c r="J12" s="126" t="s">
        <v>1571</v>
      </c>
      <c r="K12" s="126" t="s">
        <v>35</v>
      </c>
      <c r="L12" s="507"/>
      <c r="M12" s="130">
        <v>55000</v>
      </c>
      <c r="N12" s="507"/>
      <c r="O12" s="130">
        <v>55000</v>
      </c>
      <c r="P12" s="513"/>
      <c r="Q12" s="126" t="s">
        <v>923</v>
      </c>
      <c r="R12" s="126" t="s">
        <v>935</v>
      </c>
    </row>
    <row r="13" spans="1:19" ht="130.5" x14ac:dyDescent="0.35">
      <c r="A13" s="122">
        <v>4</v>
      </c>
      <c r="B13" s="122">
        <v>1</v>
      </c>
      <c r="C13" s="122">
        <v>4</v>
      </c>
      <c r="D13" s="122">
        <v>2</v>
      </c>
      <c r="E13" s="128" t="s">
        <v>1569</v>
      </c>
      <c r="F13" s="128" t="s">
        <v>1570</v>
      </c>
      <c r="G13" s="122" t="s">
        <v>168</v>
      </c>
      <c r="H13" s="122" t="s">
        <v>54</v>
      </c>
      <c r="I13" s="122">
        <v>35</v>
      </c>
      <c r="J13" s="122" t="s">
        <v>1571</v>
      </c>
      <c r="K13" s="122" t="s">
        <v>35</v>
      </c>
      <c r="L13" s="514"/>
      <c r="M13" s="132">
        <v>43000</v>
      </c>
      <c r="N13" s="514"/>
      <c r="O13" s="132">
        <v>43000</v>
      </c>
      <c r="P13" s="515"/>
      <c r="Q13" s="122" t="s">
        <v>923</v>
      </c>
      <c r="R13" s="122" t="s">
        <v>935</v>
      </c>
    </row>
    <row r="14" spans="1:19" x14ac:dyDescent="0.35">
      <c r="A14" s="1251" t="s">
        <v>1470</v>
      </c>
      <c r="B14" s="1256"/>
      <c r="C14" s="1256"/>
      <c r="D14" s="1256"/>
      <c r="E14" s="1256"/>
      <c r="F14" s="1256"/>
      <c r="G14" s="1256"/>
      <c r="H14" s="1256"/>
      <c r="I14" s="1256"/>
      <c r="J14" s="1256"/>
      <c r="K14" s="1256"/>
      <c r="L14" s="1256"/>
      <c r="M14" s="1256"/>
      <c r="N14" s="1256"/>
      <c r="O14" s="1256"/>
      <c r="P14" s="1256"/>
      <c r="Q14" s="1256"/>
      <c r="R14" s="1257"/>
    </row>
    <row r="15" spans="1:19" ht="188.5" x14ac:dyDescent="0.35">
      <c r="A15" s="126">
        <v>5</v>
      </c>
      <c r="B15" s="126">
        <v>1</v>
      </c>
      <c r="C15" s="126">
        <v>4</v>
      </c>
      <c r="D15" s="126">
        <v>2</v>
      </c>
      <c r="E15" s="126" t="s">
        <v>1572</v>
      </c>
      <c r="F15" s="135" t="s">
        <v>1573</v>
      </c>
      <c r="G15" s="126" t="s">
        <v>936</v>
      </c>
      <c r="H15" s="126" t="s">
        <v>741</v>
      </c>
      <c r="I15" s="125">
        <v>1</v>
      </c>
      <c r="J15" s="126" t="s">
        <v>1574</v>
      </c>
      <c r="K15" s="126"/>
      <c r="L15" s="496" t="s">
        <v>35</v>
      </c>
      <c r="M15" s="130"/>
      <c r="N15" s="130">
        <v>20000</v>
      </c>
      <c r="O15" s="130"/>
      <c r="P15" s="130">
        <v>20000</v>
      </c>
      <c r="Q15" s="126" t="s">
        <v>923</v>
      </c>
      <c r="R15" s="126" t="s">
        <v>935</v>
      </c>
    </row>
    <row r="16" spans="1:19" ht="130.5" x14ac:dyDescent="0.35">
      <c r="A16" s="516">
        <v>6</v>
      </c>
      <c r="B16" s="516">
        <v>1</v>
      </c>
      <c r="C16" s="516">
        <v>4</v>
      </c>
      <c r="D16" s="516">
        <v>2</v>
      </c>
      <c r="E16" s="516" t="s">
        <v>937</v>
      </c>
      <c r="F16" s="529" t="s">
        <v>1575</v>
      </c>
      <c r="G16" s="516" t="s">
        <v>936</v>
      </c>
      <c r="H16" s="516" t="s">
        <v>58</v>
      </c>
      <c r="I16" s="530">
        <v>1</v>
      </c>
      <c r="J16" s="516" t="s">
        <v>1571</v>
      </c>
      <c r="K16" s="530" t="s">
        <v>35</v>
      </c>
      <c r="L16" s="531"/>
      <c r="M16" s="532">
        <v>20000</v>
      </c>
      <c r="N16" s="533"/>
      <c r="O16" s="532">
        <v>20000</v>
      </c>
      <c r="P16" s="533"/>
      <c r="Q16" s="516" t="s">
        <v>923</v>
      </c>
      <c r="R16" s="516" t="s">
        <v>938</v>
      </c>
    </row>
    <row r="17" spans="1:12287" x14ac:dyDescent="0.35">
      <c r="A17" s="1258" t="s">
        <v>1471</v>
      </c>
      <c r="B17" s="1259"/>
      <c r="C17" s="1259"/>
      <c r="D17" s="1259"/>
      <c r="E17" s="1259"/>
      <c r="F17" s="1259"/>
      <c r="G17" s="1259"/>
      <c r="H17" s="1259"/>
      <c r="I17" s="1259"/>
      <c r="J17" s="1259"/>
      <c r="K17" s="1259"/>
      <c r="L17" s="1259"/>
      <c r="M17" s="1259"/>
      <c r="N17" s="1259"/>
      <c r="O17" s="1259"/>
      <c r="P17" s="1259"/>
      <c r="Q17" s="1259"/>
      <c r="R17" s="1260"/>
    </row>
    <row r="18" spans="1:12287" ht="261" x14ac:dyDescent="0.35">
      <c r="A18" s="126">
        <v>7</v>
      </c>
      <c r="B18" s="126">
        <v>1</v>
      </c>
      <c r="C18" s="126">
        <v>4</v>
      </c>
      <c r="D18" s="126">
        <v>2</v>
      </c>
      <c r="E18" s="126" t="s">
        <v>1576</v>
      </c>
      <c r="F18" s="135" t="s">
        <v>1577</v>
      </c>
      <c r="G18" s="126" t="s">
        <v>939</v>
      </c>
      <c r="H18" s="126" t="s">
        <v>58</v>
      </c>
      <c r="I18" s="125">
        <v>2</v>
      </c>
      <c r="J18" s="126" t="s">
        <v>940</v>
      </c>
      <c r="K18" s="126" t="s">
        <v>941</v>
      </c>
      <c r="L18" s="496"/>
      <c r="M18" s="130">
        <v>20000</v>
      </c>
      <c r="N18" s="497"/>
      <c r="O18" s="130">
        <v>20000</v>
      </c>
      <c r="P18" s="497"/>
      <c r="Q18" s="126" t="s">
        <v>923</v>
      </c>
      <c r="R18" s="126" t="s">
        <v>942</v>
      </c>
    </row>
    <row r="19" spans="1:12287" ht="145" x14ac:dyDescent="0.35">
      <c r="A19" s="126">
        <v>8</v>
      </c>
      <c r="B19" s="126">
        <v>1</v>
      </c>
      <c r="C19" s="126">
        <v>4</v>
      </c>
      <c r="D19" s="126">
        <v>2</v>
      </c>
      <c r="E19" s="126" t="s">
        <v>943</v>
      </c>
      <c r="F19" s="135" t="s">
        <v>1578</v>
      </c>
      <c r="G19" s="126" t="s">
        <v>939</v>
      </c>
      <c r="H19" s="126" t="s">
        <v>58</v>
      </c>
      <c r="I19" s="125">
        <v>1</v>
      </c>
      <c r="J19" s="126" t="s">
        <v>944</v>
      </c>
      <c r="K19" s="125" t="s">
        <v>31</v>
      </c>
      <c r="L19" s="496"/>
      <c r="M19" s="130">
        <v>20000</v>
      </c>
      <c r="N19" s="497"/>
      <c r="O19" s="130">
        <v>20000</v>
      </c>
      <c r="P19" s="497"/>
      <c r="Q19" s="126" t="s">
        <v>923</v>
      </c>
      <c r="R19" s="126" t="s">
        <v>945</v>
      </c>
    </row>
    <row r="20" spans="1:12287" ht="145" x14ac:dyDescent="0.35">
      <c r="A20" s="122">
        <v>8</v>
      </c>
      <c r="B20" s="122">
        <v>1</v>
      </c>
      <c r="C20" s="122">
        <v>4</v>
      </c>
      <c r="D20" s="122">
        <v>2</v>
      </c>
      <c r="E20" s="122" t="s">
        <v>943</v>
      </c>
      <c r="F20" s="128" t="s">
        <v>1578</v>
      </c>
      <c r="G20" s="122" t="s">
        <v>939</v>
      </c>
      <c r="H20" s="122" t="s">
        <v>58</v>
      </c>
      <c r="I20" s="123">
        <v>1</v>
      </c>
      <c r="J20" s="122" t="s">
        <v>944</v>
      </c>
      <c r="K20" s="123" t="s">
        <v>31</v>
      </c>
      <c r="L20" s="517"/>
      <c r="M20" s="131"/>
      <c r="N20" s="132">
        <v>20000</v>
      </c>
      <c r="O20" s="131"/>
      <c r="P20" s="132">
        <v>20000</v>
      </c>
      <c r="Q20" s="122" t="s">
        <v>923</v>
      </c>
      <c r="R20" s="122" t="s">
        <v>945</v>
      </c>
    </row>
    <row r="21" spans="1:12287" ht="21.75" customHeight="1" x14ac:dyDescent="0.35">
      <c r="A21" s="1261" t="s">
        <v>1579</v>
      </c>
      <c r="B21" s="1262"/>
      <c r="C21" s="1262"/>
      <c r="D21" s="1262"/>
      <c r="E21" s="1262"/>
      <c r="F21" s="1262"/>
      <c r="G21" s="1262"/>
      <c r="H21" s="1262"/>
      <c r="I21" s="1262"/>
      <c r="J21" s="1262"/>
      <c r="K21" s="1262"/>
      <c r="L21" s="1262"/>
      <c r="M21" s="1262"/>
      <c r="N21" s="1262"/>
      <c r="O21" s="1262"/>
      <c r="P21" s="1262"/>
      <c r="Q21" s="1262"/>
      <c r="R21" s="1263"/>
    </row>
    <row r="22" spans="1:12287" ht="246.5" x14ac:dyDescent="0.35">
      <c r="A22" s="518">
        <v>9</v>
      </c>
      <c r="B22" s="518">
        <v>1</v>
      </c>
      <c r="C22" s="518">
        <v>4</v>
      </c>
      <c r="D22" s="518">
        <v>2</v>
      </c>
      <c r="E22" s="518" t="s">
        <v>946</v>
      </c>
      <c r="F22" s="519" t="s">
        <v>1580</v>
      </c>
      <c r="G22" s="518" t="s">
        <v>168</v>
      </c>
      <c r="H22" s="126" t="s">
        <v>54</v>
      </c>
      <c r="I22" s="125">
        <v>15</v>
      </c>
      <c r="J22" s="518" t="s">
        <v>947</v>
      </c>
      <c r="K22" s="520" t="s">
        <v>35</v>
      </c>
      <c r="L22" s="521"/>
      <c r="M22" s="522">
        <v>36100</v>
      </c>
      <c r="N22" s="523"/>
      <c r="O22" s="522">
        <v>36100</v>
      </c>
      <c r="P22" s="523"/>
      <c r="Q22" s="518" t="s">
        <v>923</v>
      </c>
      <c r="R22" s="518" t="s">
        <v>948</v>
      </c>
    </row>
    <row r="23" spans="1:12287" ht="67.5" customHeight="1" x14ac:dyDescent="0.35">
      <c r="A23" s="1208">
        <v>10</v>
      </c>
      <c r="B23" s="1208">
        <v>1</v>
      </c>
      <c r="C23" s="1210">
        <v>4</v>
      </c>
      <c r="D23" s="1208">
        <v>2</v>
      </c>
      <c r="E23" s="1208" t="s">
        <v>350</v>
      </c>
      <c r="F23" s="1208" t="s">
        <v>298</v>
      </c>
      <c r="G23" s="1208" t="s">
        <v>352</v>
      </c>
      <c r="H23" s="127" t="s">
        <v>53</v>
      </c>
      <c r="I23" s="127">
        <v>2</v>
      </c>
      <c r="J23" s="1216" t="s">
        <v>949</v>
      </c>
      <c r="K23" s="1216" t="s">
        <v>35</v>
      </c>
      <c r="L23" s="1216"/>
      <c r="M23" s="1222">
        <v>40000</v>
      </c>
      <c r="N23" s="1222"/>
      <c r="O23" s="1222">
        <v>40000</v>
      </c>
      <c r="P23" s="1222"/>
      <c r="Q23" s="1216" t="s">
        <v>923</v>
      </c>
      <c r="R23" s="1216" t="s">
        <v>945</v>
      </c>
    </row>
    <row r="24" spans="1:12287" ht="69.75" customHeight="1" x14ac:dyDescent="0.35">
      <c r="A24" s="1225"/>
      <c r="B24" s="1225"/>
      <c r="C24" s="1232"/>
      <c r="D24" s="1225"/>
      <c r="E24" s="1225"/>
      <c r="F24" s="1225"/>
      <c r="G24" s="1209"/>
      <c r="H24" s="127" t="s">
        <v>39</v>
      </c>
      <c r="I24" s="127">
        <v>80</v>
      </c>
      <c r="J24" s="1264"/>
      <c r="K24" s="1217"/>
      <c r="L24" s="1217"/>
      <c r="M24" s="1223"/>
      <c r="N24" s="1223"/>
      <c r="O24" s="1223"/>
      <c r="P24" s="1223"/>
      <c r="Q24" s="1217"/>
      <c r="R24" s="1217"/>
    </row>
    <row r="25" spans="1:12287" ht="80.25" customHeight="1" x14ac:dyDescent="0.35">
      <c r="A25" s="1209"/>
      <c r="B25" s="1209"/>
      <c r="C25" s="1211"/>
      <c r="D25" s="1209"/>
      <c r="E25" s="1209"/>
      <c r="F25" s="1209"/>
      <c r="G25" s="125" t="s">
        <v>354</v>
      </c>
      <c r="H25" s="125" t="s">
        <v>41</v>
      </c>
      <c r="I25" s="125">
        <v>1</v>
      </c>
      <c r="J25" s="1265"/>
      <c r="K25" s="1224"/>
      <c r="L25" s="1224"/>
      <c r="M25" s="1266"/>
      <c r="N25" s="1266"/>
      <c r="O25" s="1266"/>
      <c r="P25" s="1266"/>
      <c r="Q25" s="1224"/>
      <c r="R25" s="1224"/>
      <c r="T25" s="1280"/>
      <c r="U25" s="1280"/>
      <c r="V25" s="1280"/>
      <c r="W25" s="1280"/>
      <c r="X25" s="1280"/>
      <c r="Y25" s="1280"/>
      <c r="Z25" s="1280"/>
      <c r="AA25" s="1280"/>
      <c r="AB25" s="1280"/>
      <c r="AC25" s="1280"/>
      <c r="AD25" s="1280"/>
      <c r="AE25" s="1280"/>
      <c r="AF25" s="1280"/>
      <c r="AG25" s="1280"/>
      <c r="AH25" s="1280"/>
      <c r="AI25" s="1280"/>
      <c r="AJ25" s="1280"/>
      <c r="AK25" s="1280"/>
      <c r="AL25" s="1280"/>
      <c r="AM25" s="1280"/>
      <c r="AN25" s="1280"/>
      <c r="AO25" s="1280"/>
      <c r="AP25" s="1280"/>
      <c r="AQ25" s="1280"/>
      <c r="AR25" s="1280"/>
      <c r="AS25" s="1280"/>
      <c r="AT25" s="1280"/>
      <c r="AU25" s="1280"/>
      <c r="AV25" s="1280"/>
      <c r="AW25" s="1280"/>
      <c r="AX25" s="1280"/>
      <c r="AY25" s="1280"/>
      <c r="AZ25" s="1280"/>
      <c r="BA25" s="1280"/>
      <c r="BB25" s="1280"/>
      <c r="BC25" s="1280"/>
      <c r="BD25" s="1280"/>
      <c r="BE25" s="1280"/>
      <c r="BF25" s="1280"/>
      <c r="BG25" s="1280"/>
      <c r="BH25" s="1280"/>
      <c r="BI25" s="1280"/>
      <c r="BJ25" s="1280"/>
      <c r="BK25" s="1280"/>
      <c r="BL25" s="1280"/>
      <c r="BM25" s="1280"/>
      <c r="BN25" s="1280"/>
      <c r="BO25" s="1280"/>
      <c r="BP25" s="1280"/>
      <c r="BQ25" s="1280"/>
      <c r="BR25" s="1280"/>
      <c r="BS25" s="1280"/>
      <c r="BT25" s="1280"/>
      <c r="BU25" s="1280"/>
      <c r="BV25" s="1280"/>
      <c r="BW25" s="1280"/>
      <c r="BX25" s="1280"/>
      <c r="BY25" s="1280"/>
      <c r="BZ25" s="1280"/>
      <c r="CA25" s="1280"/>
      <c r="CB25" s="1280"/>
      <c r="CC25" s="1280"/>
      <c r="CD25" s="1280"/>
      <c r="CE25" s="1280"/>
      <c r="CF25" s="1280"/>
      <c r="CG25" s="1280"/>
      <c r="CH25" s="1280"/>
      <c r="CI25" s="1280"/>
      <c r="CJ25" s="1280"/>
      <c r="CK25" s="1280"/>
      <c r="CL25" s="1280"/>
      <c r="CM25" s="1280"/>
      <c r="CN25" s="1280"/>
      <c r="CO25" s="1280"/>
      <c r="CP25" s="1280"/>
      <c r="CQ25" s="1280"/>
      <c r="CR25" s="1280"/>
      <c r="CS25" s="1280"/>
      <c r="CT25" s="1280"/>
      <c r="CU25" s="1280"/>
      <c r="CV25" s="1280"/>
      <c r="CW25" s="1280"/>
      <c r="CX25" s="1280"/>
      <c r="CY25" s="1280"/>
      <c r="CZ25" s="1280"/>
      <c r="DA25" s="1280"/>
      <c r="DB25" s="1280"/>
      <c r="DC25" s="1280"/>
      <c r="DD25" s="1280"/>
      <c r="DE25" s="1280"/>
      <c r="DF25" s="1280"/>
      <c r="DG25" s="1280"/>
      <c r="DH25" s="1280"/>
      <c r="DI25" s="1280"/>
      <c r="DJ25" s="1280"/>
      <c r="DK25" s="1280"/>
      <c r="DL25" s="1280"/>
      <c r="DM25" s="1280"/>
      <c r="DN25" s="1280"/>
      <c r="DO25" s="1280"/>
      <c r="DP25" s="1280"/>
      <c r="DQ25" s="1280"/>
      <c r="DR25" s="1280"/>
      <c r="DS25" s="1280"/>
      <c r="DT25" s="1280"/>
      <c r="DU25" s="1280"/>
      <c r="DV25" s="1280"/>
      <c r="DW25" s="1280"/>
      <c r="DX25" s="1280"/>
      <c r="DY25" s="1280"/>
      <c r="DZ25" s="1280"/>
      <c r="EA25" s="1280"/>
      <c r="EB25" s="1280"/>
      <c r="EC25" s="1280"/>
      <c r="ED25" s="1280"/>
      <c r="EE25" s="1280"/>
      <c r="EF25" s="1280"/>
      <c r="EG25" s="1280"/>
      <c r="EH25" s="1280"/>
      <c r="EI25" s="1280"/>
      <c r="EJ25" s="1280"/>
      <c r="EK25" s="1280"/>
      <c r="EL25" s="1280"/>
      <c r="EM25" s="1280"/>
      <c r="EN25" s="1280"/>
      <c r="EO25" s="1280"/>
      <c r="EP25" s="1280"/>
      <c r="EQ25" s="1280"/>
      <c r="ER25" s="1280"/>
      <c r="ES25" s="1280"/>
      <c r="ET25" s="1280"/>
      <c r="EU25" s="1280"/>
      <c r="EV25" s="1280"/>
      <c r="EW25" s="1280"/>
      <c r="EX25" s="1280"/>
      <c r="EY25" s="1280"/>
      <c r="EZ25" s="1280"/>
      <c r="FA25" s="1280"/>
      <c r="FB25" s="1280"/>
      <c r="FC25" s="1280"/>
      <c r="FD25" s="1280"/>
      <c r="FE25" s="1280"/>
      <c r="FF25" s="1280"/>
      <c r="FG25" s="1280"/>
      <c r="FH25" s="1280"/>
      <c r="FI25" s="1280"/>
      <c r="FJ25" s="1280"/>
      <c r="FK25" s="1280"/>
      <c r="FL25" s="1280"/>
      <c r="FM25" s="1280"/>
      <c r="FN25" s="1280"/>
      <c r="FO25" s="1280"/>
      <c r="FP25" s="1280"/>
      <c r="FQ25" s="1280"/>
      <c r="FR25" s="1280"/>
      <c r="FS25" s="1280"/>
      <c r="FT25" s="1280"/>
      <c r="FU25" s="1280"/>
      <c r="FV25" s="1280"/>
      <c r="FW25" s="1280"/>
      <c r="FX25" s="1280"/>
      <c r="FY25" s="1280"/>
      <c r="FZ25" s="1280"/>
      <c r="GA25" s="1280"/>
      <c r="GB25" s="1280"/>
      <c r="GC25" s="1280"/>
      <c r="GD25" s="1280"/>
      <c r="GE25" s="1280"/>
      <c r="GF25" s="1280"/>
      <c r="GG25" s="1280"/>
      <c r="GH25" s="1280"/>
      <c r="GI25" s="1280"/>
      <c r="GJ25" s="1280"/>
      <c r="GK25" s="1280"/>
      <c r="GL25" s="1280"/>
      <c r="GM25" s="1280"/>
      <c r="GN25" s="1280"/>
      <c r="GO25" s="1280"/>
      <c r="GP25" s="1280"/>
      <c r="GQ25" s="1280"/>
      <c r="GR25" s="1280"/>
      <c r="GS25" s="1280"/>
      <c r="GT25" s="1280"/>
      <c r="GU25" s="1280"/>
      <c r="GV25" s="1280"/>
      <c r="GW25" s="1280"/>
      <c r="GX25" s="1280"/>
      <c r="GY25" s="1280"/>
      <c r="GZ25" s="1280"/>
      <c r="HA25" s="1280"/>
      <c r="HB25" s="1280"/>
      <c r="HC25" s="1280"/>
      <c r="HD25" s="1280"/>
      <c r="HE25" s="1280"/>
      <c r="HF25" s="1280"/>
      <c r="HG25" s="1280"/>
      <c r="HH25" s="1280"/>
      <c r="HI25" s="1280"/>
      <c r="HJ25" s="1280"/>
      <c r="HK25" s="1280"/>
      <c r="HL25" s="1280"/>
      <c r="HM25" s="1280"/>
      <c r="HN25" s="1280"/>
      <c r="HO25" s="1280"/>
      <c r="HP25" s="1280"/>
      <c r="HQ25" s="1280"/>
      <c r="HR25" s="1280"/>
      <c r="HS25" s="1280"/>
      <c r="HT25" s="1280"/>
      <c r="HU25" s="1280"/>
      <c r="HV25" s="1280"/>
      <c r="HW25" s="1280"/>
      <c r="HX25" s="1280"/>
      <c r="HY25" s="1280"/>
      <c r="HZ25" s="1280"/>
      <c r="IA25" s="1280"/>
      <c r="IB25" s="1280"/>
      <c r="IC25" s="1280"/>
      <c r="ID25" s="1280"/>
      <c r="IE25" s="1280"/>
      <c r="IF25" s="1280"/>
      <c r="IG25" s="1280"/>
      <c r="IH25" s="1280"/>
      <c r="II25" s="1280"/>
      <c r="IJ25" s="1280"/>
      <c r="IK25" s="1280"/>
      <c r="IL25" s="1280"/>
      <c r="IM25" s="1280"/>
      <c r="IN25" s="1280"/>
      <c r="IO25" s="1280"/>
      <c r="IP25" s="1280"/>
      <c r="IQ25" s="1280"/>
      <c r="IR25" s="1280"/>
      <c r="IS25" s="1280"/>
      <c r="IT25" s="1280"/>
      <c r="IU25" s="1280"/>
      <c r="IV25" s="1280"/>
      <c r="IW25" s="1280"/>
      <c r="IX25" s="1280"/>
      <c r="IY25" s="1280"/>
      <c r="IZ25" s="1280"/>
      <c r="JA25" s="1280"/>
      <c r="JB25" s="1280"/>
      <c r="JC25" s="1280"/>
      <c r="JD25" s="1280"/>
      <c r="JE25" s="1280"/>
      <c r="JF25" s="1280"/>
      <c r="JG25" s="1280"/>
      <c r="JH25" s="1280"/>
      <c r="JI25" s="1280"/>
      <c r="JJ25" s="1280"/>
      <c r="JK25" s="1280"/>
      <c r="JL25" s="1280"/>
      <c r="JM25" s="1280"/>
      <c r="JN25" s="1280"/>
      <c r="JO25" s="1280"/>
      <c r="JP25" s="1280"/>
      <c r="JQ25" s="1280"/>
      <c r="JR25" s="1280"/>
      <c r="JS25" s="1280"/>
      <c r="JT25" s="1280"/>
      <c r="JU25" s="1280"/>
      <c r="JV25" s="1280"/>
      <c r="JW25" s="1280"/>
      <c r="JX25" s="1280"/>
      <c r="JY25" s="1280"/>
      <c r="JZ25" s="1280"/>
      <c r="KA25" s="1280"/>
      <c r="KB25" s="1280"/>
      <c r="KC25" s="1280"/>
      <c r="KD25" s="1280"/>
      <c r="KE25" s="1280"/>
      <c r="KF25" s="1280"/>
      <c r="KG25" s="1280"/>
      <c r="KH25" s="1280"/>
      <c r="KI25" s="1280"/>
      <c r="KJ25" s="1280"/>
      <c r="KK25" s="1280"/>
      <c r="KL25" s="1280"/>
      <c r="KM25" s="1280"/>
      <c r="KN25" s="1280"/>
      <c r="KO25" s="1280"/>
      <c r="KP25" s="1280"/>
      <c r="KQ25" s="1280"/>
      <c r="KR25" s="1280"/>
      <c r="KS25" s="1280"/>
      <c r="KT25" s="1280"/>
      <c r="KU25" s="1280"/>
      <c r="KV25" s="1280"/>
      <c r="KW25" s="1280"/>
      <c r="KX25" s="1280"/>
      <c r="KY25" s="1280"/>
      <c r="KZ25" s="1280"/>
      <c r="LA25" s="1280"/>
      <c r="LB25" s="1280"/>
      <c r="LC25" s="1280"/>
      <c r="LD25" s="1280"/>
      <c r="LE25" s="1280"/>
      <c r="LF25" s="1280"/>
      <c r="LG25" s="1280"/>
      <c r="LH25" s="1280"/>
      <c r="LI25" s="1280"/>
      <c r="LJ25" s="1280"/>
      <c r="LK25" s="1280"/>
      <c r="LL25" s="1280"/>
      <c r="LM25" s="1280"/>
      <c r="LN25" s="1280"/>
      <c r="LO25" s="1280"/>
      <c r="LP25" s="1280"/>
      <c r="LQ25" s="1280"/>
      <c r="LR25" s="1280"/>
      <c r="LS25" s="1280"/>
      <c r="LT25" s="1280"/>
      <c r="LU25" s="1280"/>
      <c r="LV25" s="1280"/>
      <c r="LW25" s="1280"/>
      <c r="LX25" s="1280"/>
      <c r="LY25" s="1280"/>
      <c r="LZ25" s="1280"/>
      <c r="MA25" s="1280"/>
      <c r="MB25" s="1280"/>
      <c r="MC25" s="1280"/>
      <c r="MD25" s="1280"/>
      <c r="ME25" s="1280"/>
      <c r="MF25" s="1280"/>
      <c r="MG25" s="1280"/>
      <c r="MH25" s="1280"/>
      <c r="MI25" s="1280"/>
      <c r="MJ25" s="1280"/>
      <c r="MK25" s="1280"/>
      <c r="ML25" s="1280"/>
      <c r="MM25" s="1280"/>
      <c r="MN25" s="1280"/>
      <c r="MO25" s="1280"/>
      <c r="MP25" s="1280"/>
      <c r="MQ25" s="1280"/>
      <c r="MR25" s="1280"/>
      <c r="MS25" s="1280"/>
      <c r="MT25" s="1280"/>
      <c r="MU25" s="1280"/>
      <c r="MV25" s="1280"/>
      <c r="MW25" s="1280"/>
      <c r="MX25" s="1280"/>
      <c r="MY25" s="1280"/>
      <c r="MZ25" s="1280"/>
      <c r="NA25" s="1280"/>
      <c r="NB25" s="1280"/>
      <c r="NC25" s="1280"/>
      <c r="ND25" s="1280"/>
      <c r="NE25" s="1280"/>
      <c r="NF25" s="1280"/>
      <c r="NG25" s="1280"/>
      <c r="NH25" s="1280"/>
      <c r="NI25" s="1280"/>
      <c r="NJ25" s="1280"/>
      <c r="NK25" s="1280"/>
      <c r="NL25" s="1280"/>
      <c r="NM25" s="1280"/>
      <c r="NN25" s="1280"/>
      <c r="NO25" s="1280"/>
      <c r="NP25" s="1280"/>
      <c r="NQ25" s="1280"/>
      <c r="NR25" s="1280"/>
      <c r="NS25" s="1280"/>
      <c r="NT25" s="1280"/>
      <c r="NU25" s="1280"/>
      <c r="NV25" s="1280"/>
      <c r="NW25" s="1280"/>
      <c r="NX25" s="1280"/>
      <c r="NY25" s="1280"/>
      <c r="NZ25" s="1280"/>
      <c r="OA25" s="1280"/>
      <c r="OB25" s="1280"/>
      <c r="OC25" s="1280"/>
      <c r="OD25" s="1280"/>
      <c r="OE25" s="1280"/>
      <c r="OF25" s="1280"/>
      <c r="OG25" s="1280"/>
      <c r="OH25" s="1280"/>
      <c r="OI25" s="1280"/>
      <c r="OJ25" s="1280"/>
      <c r="OK25" s="1280"/>
      <c r="OL25" s="1280"/>
      <c r="OM25" s="1280"/>
      <c r="ON25" s="1280"/>
      <c r="OO25" s="1280"/>
      <c r="OP25" s="1280"/>
      <c r="OQ25" s="1280"/>
      <c r="OR25" s="1280"/>
      <c r="OS25" s="1280"/>
      <c r="OT25" s="1280"/>
      <c r="OU25" s="1280"/>
      <c r="OV25" s="1280"/>
      <c r="OW25" s="1280"/>
      <c r="OX25" s="1280"/>
      <c r="OY25" s="1280"/>
      <c r="OZ25" s="1280"/>
      <c r="PA25" s="1280"/>
      <c r="PB25" s="1280"/>
      <c r="PC25" s="1280"/>
      <c r="PD25" s="1280"/>
      <c r="PE25" s="1280"/>
      <c r="PF25" s="1280"/>
      <c r="PG25" s="1280"/>
      <c r="PH25" s="1280"/>
      <c r="PI25" s="1280"/>
      <c r="PJ25" s="1280"/>
      <c r="PK25" s="1280"/>
      <c r="PL25" s="1280"/>
      <c r="PM25" s="1280"/>
      <c r="PN25" s="1280"/>
      <c r="PO25" s="1280"/>
      <c r="PP25" s="1280"/>
      <c r="PQ25" s="1280"/>
      <c r="PR25" s="1280"/>
      <c r="PS25" s="1280"/>
      <c r="PT25" s="1280"/>
      <c r="PU25" s="1280"/>
      <c r="PV25" s="1280"/>
      <c r="PW25" s="1280"/>
      <c r="PX25" s="1280"/>
      <c r="PY25" s="1280"/>
      <c r="PZ25" s="1280"/>
      <c r="QA25" s="1280"/>
      <c r="QB25" s="1280"/>
      <c r="QC25" s="1280"/>
      <c r="QD25" s="1280"/>
      <c r="QE25" s="1280"/>
      <c r="QF25" s="1280"/>
      <c r="QG25" s="1280"/>
      <c r="QH25" s="1280"/>
      <c r="QI25" s="1280"/>
      <c r="QJ25" s="1280"/>
      <c r="QK25" s="1280"/>
      <c r="QL25" s="1280"/>
      <c r="QM25" s="1280"/>
      <c r="QN25" s="1280"/>
      <c r="QO25" s="1280"/>
      <c r="QP25" s="1280"/>
      <c r="QQ25" s="1280"/>
      <c r="QR25" s="1280"/>
      <c r="QS25" s="1280"/>
      <c r="QT25" s="1280"/>
      <c r="QU25" s="1280"/>
      <c r="QV25" s="1280"/>
      <c r="QW25" s="1280"/>
      <c r="QX25" s="1280"/>
      <c r="QY25" s="1280"/>
      <c r="QZ25" s="1280"/>
      <c r="RA25" s="1280"/>
      <c r="RB25" s="1280"/>
      <c r="RC25" s="1280"/>
      <c r="RD25" s="1280"/>
      <c r="RE25" s="1280"/>
      <c r="RF25" s="1280"/>
      <c r="RG25" s="1280"/>
      <c r="RH25" s="1280"/>
      <c r="RI25" s="1280"/>
      <c r="RJ25" s="1280"/>
      <c r="RK25" s="1280"/>
      <c r="RL25" s="1280"/>
      <c r="RM25" s="1280"/>
      <c r="RN25" s="1280"/>
      <c r="RO25" s="1280"/>
      <c r="RP25" s="1280"/>
      <c r="RQ25" s="1280"/>
      <c r="RR25" s="1280"/>
      <c r="RS25" s="1280"/>
      <c r="RT25" s="1280"/>
      <c r="RU25" s="1280"/>
      <c r="RV25" s="1280"/>
      <c r="RW25" s="1280"/>
      <c r="RX25" s="1280"/>
      <c r="RY25" s="1280"/>
      <c r="RZ25" s="1280"/>
      <c r="SA25" s="1280"/>
      <c r="SB25" s="1280"/>
      <c r="SC25" s="1280"/>
      <c r="SD25" s="1280"/>
      <c r="SE25" s="1280"/>
      <c r="SF25" s="1280"/>
      <c r="SG25" s="1280"/>
      <c r="SH25" s="1280"/>
      <c r="SI25" s="1280"/>
      <c r="SJ25" s="1280"/>
      <c r="SK25" s="1280"/>
      <c r="SL25" s="1280"/>
      <c r="SM25" s="1280"/>
      <c r="SN25" s="1280"/>
      <c r="SO25" s="1280"/>
      <c r="SP25" s="1280"/>
      <c r="SQ25" s="1280"/>
      <c r="SR25" s="1280"/>
      <c r="SS25" s="1280"/>
      <c r="ST25" s="1280"/>
      <c r="SU25" s="1280"/>
      <c r="SV25" s="1280"/>
      <c r="SW25" s="1280"/>
      <c r="SX25" s="1280"/>
      <c r="SY25" s="1280"/>
      <c r="SZ25" s="1280"/>
      <c r="TA25" s="1280"/>
      <c r="TB25" s="1280"/>
      <c r="TC25" s="1280"/>
      <c r="TD25" s="1280"/>
      <c r="TE25" s="1280"/>
      <c r="TF25" s="1280"/>
      <c r="TG25" s="1280"/>
      <c r="TH25" s="1280"/>
      <c r="TI25" s="1280"/>
      <c r="TJ25" s="1280"/>
      <c r="TK25" s="1280"/>
      <c r="TL25" s="1280"/>
      <c r="TM25" s="1280"/>
      <c r="TN25" s="1280"/>
      <c r="TO25" s="1280"/>
      <c r="TP25" s="1280"/>
      <c r="TQ25" s="1280"/>
      <c r="TR25" s="1280"/>
      <c r="TS25" s="1280"/>
      <c r="TT25" s="1280"/>
      <c r="TU25" s="1280"/>
      <c r="TV25" s="1280"/>
      <c r="TW25" s="1280"/>
      <c r="TX25" s="1280"/>
      <c r="TY25" s="1280"/>
      <c r="TZ25" s="1280"/>
      <c r="UA25" s="1280"/>
      <c r="UB25" s="1280"/>
      <c r="UC25" s="1280"/>
      <c r="UD25" s="1280"/>
      <c r="UE25" s="1280"/>
      <c r="UF25" s="1280"/>
      <c r="UG25" s="1280"/>
      <c r="UH25" s="1280"/>
      <c r="UI25" s="1280"/>
      <c r="UJ25" s="1280"/>
      <c r="UK25" s="1280"/>
      <c r="UL25" s="1280"/>
      <c r="UM25" s="1280"/>
      <c r="UN25" s="1280"/>
      <c r="UO25" s="1280"/>
      <c r="UP25" s="1280"/>
      <c r="UQ25" s="1280"/>
      <c r="UR25" s="1280"/>
      <c r="US25" s="1280"/>
      <c r="UT25" s="1280"/>
      <c r="UU25" s="1280"/>
      <c r="UV25" s="1280"/>
      <c r="UW25" s="1280"/>
      <c r="UX25" s="1280"/>
      <c r="UY25" s="1280"/>
      <c r="UZ25" s="1280"/>
      <c r="VA25" s="1280"/>
      <c r="VB25" s="1280"/>
      <c r="VC25" s="1280"/>
      <c r="VD25" s="1280"/>
      <c r="VE25" s="1280"/>
      <c r="VF25" s="1280"/>
      <c r="VG25" s="1280"/>
      <c r="VH25" s="1280"/>
      <c r="VI25" s="1280"/>
      <c r="VJ25" s="1280"/>
      <c r="VK25" s="1280"/>
      <c r="VL25" s="1280"/>
      <c r="VM25" s="1280"/>
      <c r="VN25" s="1280"/>
      <c r="VO25" s="1280"/>
      <c r="VP25" s="1280"/>
      <c r="VQ25" s="1280"/>
      <c r="VR25" s="1280"/>
      <c r="VS25" s="1280"/>
      <c r="VT25" s="1280"/>
      <c r="VU25" s="1280"/>
      <c r="VV25" s="1280"/>
      <c r="VW25" s="1280"/>
      <c r="VX25" s="1280"/>
      <c r="VY25" s="1280"/>
      <c r="VZ25" s="1280"/>
      <c r="WA25" s="1280"/>
      <c r="WB25" s="1280"/>
      <c r="WC25" s="1280"/>
      <c r="WD25" s="1280"/>
      <c r="WE25" s="1280"/>
      <c r="WF25" s="1280"/>
      <c r="WG25" s="1280"/>
      <c r="WH25" s="1280"/>
      <c r="WI25" s="1280"/>
      <c r="WJ25" s="1280"/>
      <c r="WK25" s="1280"/>
      <c r="WL25" s="1280"/>
      <c r="WM25" s="1280"/>
      <c r="WN25" s="1280"/>
      <c r="WO25" s="1280"/>
      <c r="WP25" s="1280"/>
      <c r="WQ25" s="1280"/>
      <c r="WR25" s="1280"/>
      <c r="WS25" s="1280"/>
      <c r="WT25" s="1280"/>
      <c r="WU25" s="1280"/>
      <c r="WV25" s="1280"/>
      <c r="WW25" s="1280"/>
      <c r="WX25" s="1280"/>
      <c r="WY25" s="1280"/>
      <c r="WZ25" s="1280"/>
      <c r="XA25" s="1280"/>
      <c r="XB25" s="1280"/>
      <c r="XC25" s="1280"/>
      <c r="XD25" s="1280"/>
      <c r="XE25" s="1280"/>
      <c r="XF25" s="1280"/>
      <c r="XG25" s="1280"/>
      <c r="XH25" s="1280"/>
      <c r="XI25" s="1280"/>
      <c r="XJ25" s="1280"/>
      <c r="XK25" s="1280"/>
      <c r="XL25" s="1280"/>
      <c r="XM25" s="1280"/>
      <c r="XN25" s="1280"/>
      <c r="XO25" s="1280"/>
      <c r="XP25" s="1280"/>
      <c r="XQ25" s="1280"/>
      <c r="XR25" s="1280"/>
      <c r="XS25" s="1280"/>
      <c r="XT25" s="1280"/>
      <c r="XU25" s="1280"/>
      <c r="XV25" s="1280"/>
      <c r="XW25" s="1280"/>
      <c r="XX25" s="1280"/>
      <c r="XY25" s="1280"/>
      <c r="XZ25" s="1280"/>
      <c r="YA25" s="1280"/>
      <c r="YB25" s="1280"/>
      <c r="YC25" s="1280"/>
      <c r="YD25" s="1280"/>
      <c r="YE25" s="1280"/>
      <c r="YF25" s="1280"/>
      <c r="YG25" s="1280"/>
      <c r="YH25" s="1280"/>
      <c r="YI25" s="1280"/>
      <c r="YJ25" s="1280"/>
      <c r="YK25" s="1280"/>
      <c r="YL25" s="1280"/>
      <c r="YM25" s="1280"/>
      <c r="YN25" s="1280"/>
      <c r="YO25" s="1280"/>
      <c r="YP25" s="1280"/>
      <c r="YQ25" s="1280"/>
      <c r="YR25" s="1280"/>
      <c r="YS25" s="1280"/>
      <c r="YT25" s="1280"/>
      <c r="YU25" s="1280"/>
      <c r="YV25" s="1280"/>
      <c r="YW25" s="1280"/>
      <c r="YX25" s="1280"/>
      <c r="YY25" s="1280"/>
      <c r="YZ25" s="1280"/>
      <c r="ZA25" s="1280"/>
      <c r="ZB25" s="1280"/>
      <c r="ZC25" s="1280"/>
      <c r="ZD25" s="1280"/>
      <c r="ZE25" s="1280"/>
      <c r="ZF25" s="1280"/>
      <c r="ZG25" s="1280"/>
      <c r="ZH25" s="1280"/>
      <c r="ZI25" s="1280"/>
      <c r="ZJ25" s="1280"/>
      <c r="ZK25" s="1280"/>
      <c r="ZL25" s="1280"/>
      <c r="ZM25" s="1280"/>
      <c r="ZN25" s="1280"/>
      <c r="ZO25" s="1280"/>
      <c r="ZP25" s="1280"/>
      <c r="ZQ25" s="1280"/>
      <c r="ZR25" s="1280"/>
      <c r="ZS25" s="1280"/>
      <c r="ZT25" s="1280"/>
      <c r="ZU25" s="1280"/>
      <c r="ZV25" s="1280"/>
      <c r="ZW25" s="1280"/>
      <c r="ZX25" s="1280"/>
      <c r="ZY25" s="1280"/>
      <c r="ZZ25" s="1280"/>
      <c r="AAA25" s="1280"/>
      <c r="AAB25" s="1280"/>
      <c r="AAC25" s="1280"/>
      <c r="AAD25" s="1280"/>
      <c r="AAE25" s="1280"/>
      <c r="AAF25" s="1280"/>
      <c r="AAG25" s="1280"/>
      <c r="AAH25" s="1280"/>
      <c r="AAI25" s="1280"/>
      <c r="AAJ25" s="1280"/>
      <c r="AAK25" s="1280"/>
      <c r="AAL25" s="1280"/>
      <c r="AAM25" s="1280"/>
      <c r="AAN25" s="1280"/>
      <c r="AAO25" s="1280"/>
      <c r="AAP25" s="1280"/>
      <c r="AAQ25" s="1280"/>
      <c r="AAR25" s="1280"/>
      <c r="AAS25" s="1280"/>
      <c r="AAT25" s="1280"/>
      <c r="AAU25" s="1280"/>
      <c r="AAV25" s="1280"/>
      <c r="AAW25" s="1280"/>
      <c r="AAX25" s="1280"/>
      <c r="AAY25" s="1280"/>
      <c r="AAZ25" s="1280"/>
      <c r="ABA25" s="1280"/>
      <c r="ABB25" s="1280"/>
      <c r="ABC25" s="1280"/>
      <c r="ABD25" s="1280"/>
      <c r="ABE25" s="1280"/>
      <c r="ABF25" s="1280"/>
      <c r="ABG25" s="1280"/>
      <c r="ABH25" s="1280"/>
      <c r="ABI25" s="1280"/>
      <c r="ABJ25" s="1280"/>
      <c r="ABK25" s="1280"/>
      <c r="ABL25" s="1280"/>
      <c r="ABM25" s="1280"/>
      <c r="ABN25" s="1280"/>
      <c r="ABO25" s="1280"/>
      <c r="ABP25" s="1280"/>
      <c r="ABQ25" s="1280"/>
      <c r="ABR25" s="1280"/>
      <c r="ABS25" s="1280"/>
      <c r="ABT25" s="1280"/>
      <c r="ABU25" s="1280"/>
      <c r="ABV25" s="1280"/>
      <c r="ABW25" s="1280"/>
      <c r="ABX25" s="1280"/>
      <c r="ABY25" s="1280"/>
      <c r="ABZ25" s="1280"/>
      <c r="ACA25" s="1280"/>
      <c r="ACB25" s="1280"/>
      <c r="ACC25" s="1280"/>
      <c r="ACD25" s="1280"/>
      <c r="ACE25" s="1280"/>
      <c r="ACF25" s="1280"/>
      <c r="ACG25" s="1280"/>
      <c r="ACH25" s="1280"/>
      <c r="ACI25" s="1280"/>
      <c r="ACJ25" s="1280"/>
      <c r="ACK25" s="1280"/>
      <c r="ACL25" s="1280"/>
      <c r="ACM25" s="1280"/>
      <c r="ACN25" s="1280"/>
      <c r="ACO25" s="1280"/>
      <c r="ACP25" s="1280"/>
      <c r="ACQ25" s="1280"/>
      <c r="ACR25" s="1280"/>
      <c r="ACS25" s="1280"/>
      <c r="ACT25" s="1280"/>
      <c r="ACU25" s="1280"/>
      <c r="ACV25" s="1280"/>
      <c r="ACW25" s="1280"/>
      <c r="ACX25" s="1280"/>
      <c r="ACY25" s="1280"/>
      <c r="ACZ25" s="1280"/>
      <c r="ADA25" s="1280"/>
      <c r="ADB25" s="1280"/>
      <c r="ADC25" s="1280"/>
      <c r="ADD25" s="1280"/>
      <c r="ADE25" s="1280"/>
      <c r="ADF25" s="1280"/>
      <c r="ADG25" s="1280"/>
      <c r="ADH25" s="1280"/>
      <c r="ADI25" s="1280"/>
      <c r="ADJ25" s="1280"/>
      <c r="ADK25" s="1280"/>
      <c r="ADL25" s="1280"/>
      <c r="ADM25" s="1280"/>
      <c r="ADN25" s="1280"/>
      <c r="ADO25" s="1280"/>
      <c r="ADP25" s="1280"/>
      <c r="ADQ25" s="1280"/>
      <c r="ADR25" s="1280"/>
      <c r="ADS25" s="1280"/>
      <c r="ADT25" s="1280"/>
      <c r="ADU25" s="1280"/>
      <c r="ADV25" s="1280"/>
      <c r="ADW25" s="1280"/>
      <c r="ADX25" s="1280"/>
      <c r="ADY25" s="1280"/>
      <c r="ADZ25" s="1280"/>
      <c r="AEA25" s="1280"/>
      <c r="AEB25" s="1280"/>
      <c r="AEC25" s="1280"/>
      <c r="AED25" s="1280"/>
      <c r="AEE25" s="1280"/>
      <c r="AEF25" s="1280"/>
      <c r="AEG25" s="1280"/>
      <c r="AEH25" s="1280"/>
      <c r="AEI25" s="1280"/>
      <c r="AEJ25" s="1280"/>
      <c r="AEK25" s="1280"/>
      <c r="AEL25" s="1280"/>
      <c r="AEM25" s="1280"/>
      <c r="AEN25" s="1280"/>
      <c r="AEO25" s="1280"/>
      <c r="AEP25" s="1280"/>
      <c r="AEQ25" s="1280"/>
      <c r="AER25" s="1280"/>
      <c r="AES25" s="1280"/>
      <c r="AET25" s="1280"/>
      <c r="AEU25" s="1280"/>
      <c r="AEV25" s="1280"/>
      <c r="AEW25" s="1280"/>
      <c r="AEX25" s="1280"/>
      <c r="AEY25" s="1280"/>
      <c r="AEZ25" s="1280"/>
      <c r="AFA25" s="1280"/>
      <c r="AFB25" s="1280"/>
      <c r="AFC25" s="1280"/>
      <c r="AFD25" s="1280"/>
      <c r="AFE25" s="1280"/>
      <c r="AFF25" s="1280"/>
      <c r="AFG25" s="1280"/>
      <c r="AFH25" s="1280"/>
      <c r="AFI25" s="1280"/>
      <c r="AFJ25" s="1280"/>
      <c r="AFK25" s="1280"/>
      <c r="AFL25" s="1280"/>
      <c r="AFM25" s="1280"/>
      <c r="AFN25" s="1280"/>
      <c r="AFO25" s="1280"/>
      <c r="AFP25" s="1280"/>
      <c r="AFQ25" s="1280"/>
      <c r="AFR25" s="1280"/>
      <c r="AFS25" s="1280"/>
      <c r="AFT25" s="1280"/>
      <c r="AFU25" s="1280"/>
      <c r="AFV25" s="1280"/>
      <c r="AFW25" s="1280"/>
      <c r="AFX25" s="1280"/>
      <c r="AFY25" s="1280"/>
      <c r="AFZ25" s="1280"/>
      <c r="AGA25" s="1280"/>
      <c r="AGB25" s="1280"/>
      <c r="AGC25" s="1280"/>
      <c r="AGD25" s="1280"/>
      <c r="AGE25" s="1280"/>
      <c r="AGF25" s="1280"/>
      <c r="AGG25" s="1280"/>
      <c r="AGH25" s="1280"/>
      <c r="AGI25" s="1280"/>
      <c r="AGJ25" s="1280"/>
      <c r="AGK25" s="1280"/>
      <c r="AGL25" s="1280"/>
      <c r="AGM25" s="1280"/>
      <c r="AGN25" s="1280"/>
      <c r="AGO25" s="1280"/>
      <c r="AGP25" s="1280"/>
      <c r="AGQ25" s="1280"/>
      <c r="AGR25" s="1280"/>
      <c r="AGS25" s="1280"/>
      <c r="AGT25" s="1280"/>
      <c r="AGU25" s="1280"/>
      <c r="AGV25" s="1280"/>
      <c r="AGW25" s="1280"/>
      <c r="AGX25" s="1280"/>
      <c r="AGY25" s="1280"/>
      <c r="AGZ25" s="1280"/>
      <c r="AHA25" s="1280"/>
      <c r="AHB25" s="1280"/>
      <c r="AHC25" s="1280"/>
      <c r="AHD25" s="1280"/>
      <c r="AHE25" s="1280"/>
      <c r="AHF25" s="1280"/>
      <c r="AHG25" s="1280"/>
      <c r="AHH25" s="1280"/>
      <c r="AHI25" s="1280"/>
      <c r="AHJ25" s="1280"/>
      <c r="AHK25" s="1280"/>
      <c r="AHL25" s="1280"/>
      <c r="AHM25" s="1280"/>
      <c r="AHN25" s="1280"/>
      <c r="AHO25" s="1280"/>
      <c r="AHP25" s="1280"/>
      <c r="AHQ25" s="1280"/>
      <c r="AHR25" s="1280"/>
      <c r="AHS25" s="1280"/>
      <c r="AHT25" s="1280"/>
      <c r="AHU25" s="1280"/>
      <c r="AHV25" s="1280"/>
      <c r="AHW25" s="1280"/>
      <c r="AHX25" s="1280"/>
      <c r="AHY25" s="1280"/>
      <c r="AHZ25" s="1280"/>
      <c r="AIA25" s="1280"/>
      <c r="AIB25" s="1280"/>
      <c r="AIC25" s="1280"/>
      <c r="AID25" s="1280"/>
      <c r="AIE25" s="1280"/>
      <c r="AIF25" s="1280"/>
      <c r="AIG25" s="1280"/>
      <c r="AIH25" s="1280"/>
      <c r="AII25" s="1280"/>
      <c r="AIJ25" s="1280"/>
      <c r="AIK25" s="1280"/>
      <c r="AIL25" s="1280"/>
      <c r="AIM25" s="1280"/>
      <c r="AIN25" s="1280"/>
      <c r="AIO25" s="1280"/>
      <c r="AIP25" s="1280"/>
      <c r="AIQ25" s="1280"/>
      <c r="AIR25" s="1280"/>
      <c r="AIS25" s="1280"/>
      <c r="AIT25" s="1280"/>
      <c r="AIU25" s="1280"/>
      <c r="AIV25" s="1280"/>
      <c r="AIW25" s="1280"/>
      <c r="AIX25" s="1280"/>
      <c r="AIY25" s="1280"/>
      <c r="AIZ25" s="1280"/>
      <c r="AJA25" s="1280"/>
      <c r="AJB25" s="1280"/>
      <c r="AJC25" s="1280"/>
      <c r="AJD25" s="1280"/>
      <c r="AJE25" s="1280"/>
      <c r="AJF25" s="1280"/>
      <c r="AJG25" s="1280"/>
      <c r="AJH25" s="1280"/>
      <c r="AJI25" s="1280"/>
      <c r="AJJ25" s="1280"/>
      <c r="AJK25" s="1280"/>
      <c r="AJL25" s="1280"/>
      <c r="AJM25" s="1280"/>
      <c r="AJN25" s="1280"/>
      <c r="AJO25" s="1280"/>
      <c r="AJP25" s="1280"/>
      <c r="AJQ25" s="1280"/>
      <c r="AJR25" s="1280"/>
      <c r="AJS25" s="1280"/>
      <c r="AJT25" s="1280"/>
      <c r="AJU25" s="1280"/>
      <c r="AJV25" s="1280"/>
      <c r="AJW25" s="1280"/>
      <c r="AJX25" s="1280"/>
      <c r="AJY25" s="1280"/>
      <c r="AJZ25" s="1280"/>
      <c r="AKA25" s="1280"/>
      <c r="AKB25" s="1280"/>
      <c r="AKC25" s="1280"/>
      <c r="AKD25" s="1280"/>
      <c r="AKE25" s="1280"/>
      <c r="AKF25" s="1280"/>
      <c r="AKG25" s="1280"/>
      <c r="AKH25" s="1280"/>
      <c r="AKI25" s="1280"/>
      <c r="AKJ25" s="1280"/>
      <c r="AKK25" s="1280"/>
      <c r="AKL25" s="1280"/>
      <c r="AKM25" s="1280"/>
      <c r="AKN25" s="1280"/>
      <c r="AKO25" s="1280"/>
      <c r="AKP25" s="1280"/>
      <c r="AKQ25" s="1280"/>
      <c r="AKR25" s="1280"/>
      <c r="AKS25" s="1280"/>
      <c r="AKT25" s="1280"/>
      <c r="AKU25" s="1280"/>
      <c r="AKV25" s="1280"/>
      <c r="AKW25" s="1280"/>
      <c r="AKX25" s="1280"/>
      <c r="AKY25" s="1280"/>
      <c r="AKZ25" s="1280"/>
      <c r="ALA25" s="1280"/>
      <c r="ALB25" s="1280"/>
      <c r="ALC25" s="1280"/>
      <c r="ALD25" s="1280"/>
      <c r="ALE25" s="1280"/>
      <c r="ALF25" s="1280"/>
      <c r="ALG25" s="1280"/>
      <c r="ALH25" s="1280"/>
      <c r="ALI25" s="1280"/>
      <c r="ALJ25" s="1280"/>
      <c r="ALK25" s="1280"/>
      <c r="ALL25" s="1280"/>
      <c r="ALM25" s="1280"/>
      <c r="ALN25" s="1280"/>
      <c r="ALO25" s="1280"/>
      <c r="ALP25" s="1280"/>
      <c r="ALQ25" s="1280"/>
      <c r="ALR25" s="1280"/>
      <c r="ALS25" s="1280"/>
      <c r="ALT25" s="1280"/>
      <c r="ALU25" s="1280"/>
      <c r="ALV25" s="1280"/>
      <c r="ALW25" s="1280"/>
      <c r="ALX25" s="1280"/>
      <c r="ALY25" s="1280"/>
      <c r="ALZ25" s="1280"/>
      <c r="AMA25" s="1280"/>
      <c r="AMB25" s="1280"/>
      <c r="AMC25" s="1280"/>
      <c r="AMD25" s="1280"/>
      <c r="AME25" s="1280"/>
      <c r="AMF25" s="1280"/>
      <c r="AMG25" s="1280"/>
      <c r="AMH25" s="1280"/>
      <c r="AMI25" s="1280"/>
      <c r="AMJ25" s="1280"/>
      <c r="AMK25" s="1280"/>
      <c r="AML25" s="1280"/>
      <c r="AMM25" s="1280"/>
      <c r="AMN25" s="1280"/>
      <c r="AMO25" s="1280"/>
      <c r="AMP25" s="1280"/>
      <c r="AMQ25" s="1280"/>
      <c r="AMR25" s="1280"/>
      <c r="AMS25" s="1280"/>
      <c r="AMT25" s="1280"/>
      <c r="AMU25" s="1280"/>
      <c r="AMV25" s="1280"/>
      <c r="AMW25" s="1280"/>
      <c r="AMX25" s="1280"/>
      <c r="AMY25" s="1280"/>
      <c r="AMZ25" s="1280"/>
      <c r="ANA25" s="1280"/>
      <c r="ANB25" s="1280"/>
      <c r="ANC25" s="1280"/>
      <c r="AND25" s="1280"/>
      <c r="ANE25" s="1280"/>
      <c r="ANF25" s="1280"/>
      <c r="ANG25" s="1280"/>
      <c r="ANH25" s="1280"/>
      <c r="ANI25" s="1280"/>
      <c r="ANJ25" s="1280"/>
      <c r="ANK25" s="1280"/>
      <c r="ANL25" s="1280"/>
      <c r="ANM25" s="1280"/>
      <c r="ANN25" s="1280"/>
      <c r="ANO25" s="1280"/>
      <c r="ANP25" s="1280"/>
      <c r="ANQ25" s="1280"/>
      <c r="ANR25" s="1280"/>
      <c r="ANS25" s="1280"/>
      <c r="ANT25" s="1280"/>
      <c r="ANU25" s="1280"/>
      <c r="ANV25" s="1280"/>
      <c r="ANW25" s="1280"/>
      <c r="ANX25" s="1280"/>
      <c r="ANY25" s="1280"/>
      <c r="ANZ25" s="1280"/>
      <c r="AOA25" s="1280"/>
      <c r="AOB25" s="1280"/>
      <c r="AOC25" s="1280"/>
      <c r="AOD25" s="1280"/>
      <c r="AOE25" s="1280"/>
      <c r="AOF25" s="1280"/>
      <c r="AOG25" s="1280"/>
      <c r="AOH25" s="1280"/>
      <c r="AOI25" s="1280"/>
      <c r="AOJ25" s="1280"/>
      <c r="AOK25" s="1280"/>
      <c r="AOL25" s="1280"/>
      <c r="AOM25" s="1280"/>
      <c r="AON25" s="1280"/>
      <c r="AOO25" s="1280"/>
      <c r="AOP25" s="1280"/>
      <c r="AOQ25" s="1280"/>
      <c r="AOR25" s="1280"/>
      <c r="AOS25" s="1280"/>
      <c r="AOT25" s="1280"/>
      <c r="AOU25" s="1280"/>
      <c r="AOV25" s="1280"/>
      <c r="AOW25" s="1280"/>
      <c r="AOX25" s="1280"/>
      <c r="AOY25" s="1280"/>
      <c r="AOZ25" s="1280"/>
      <c r="APA25" s="1280"/>
      <c r="APB25" s="1280"/>
      <c r="APC25" s="1280"/>
      <c r="APD25" s="1280"/>
      <c r="APE25" s="1280"/>
      <c r="APF25" s="1280"/>
      <c r="APG25" s="1280"/>
      <c r="APH25" s="1280"/>
      <c r="API25" s="1280"/>
      <c r="APJ25" s="1280"/>
      <c r="APK25" s="1280"/>
      <c r="APL25" s="1280"/>
      <c r="APM25" s="1280"/>
      <c r="APN25" s="1280"/>
      <c r="APO25" s="1280"/>
      <c r="APP25" s="1280"/>
      <c r="APQ25" s="1280"/>
      <c r="APR25" s="1280"/>
      <c r="APS25" s="1280"/>
      <c r="APT25" s="1280"/>
      <c r="APU25" s="1280"/>
      <c r="APV25" s="1280"/>
      <c r="APW25" s="1280"/>
      <c r="APX25" s="1280"/>
      <c r="APY25" s="1280"/>
      <c r="APZ25" s="1280"/>
      <c r="AQA25" s="1280"/>
      <c r="AQB25" s="1280"/>
      <c r="AQC25" s="1280"/>
      <c r="AQD25" s="1280"/>
      <c r="AQE25" s="1280"/>
      <c r="AQF25" s="1280"/>
      <c r="AQG25" s="1280"/>
      <c r="AQH25" s="1280"/>
      <c r="AQI25" s="1280"/>
      <c r="AQJ25" s="1280"/>
      <c r="AQK25" s="1280"/>
      <c r="AQL25" s="1280"/>
      <c r="AQM25" s="1280"/>
      <c r="AQN25" s="1280"/>
      <c r="AQO25" s="1280"/>
      <c r="AQP25" s="1280"/>
      <c r="AQQ25" s="1280"/>
      <c r="AQR25" s="1280"/>
      <c r="AQS25" s="1280"/>
      <c r="AQT25" s="1280"/>
      <c r="AQU25" s="1280"/>
      <c r="AQV25" s="1280"/>
      <c r="AQW25" s="1280"/>
      <c r="AQX25" s="1280"/>
      <c r="AQY25" s="1280"/>
      <c r="AQZ25" s="1280"/>
      <c r="ARA25" s="1280"/>
      <c r="ARB25" s="1280"/>
      <c r="ARC25" s="1280"/>
      <c r="ARD25" s="1280"/>
      <c r="ARE25" s="1280"/>
      <c r="ARF25" s="1280"/>
      <c r="ARG25" s="1280"/>
      <c r="ARH25" s="1280"/>
      <c r="ARI25" s="1280"/>
      <c r="ARJ25" s="1280"/>
      <c r="ARK25" s="1280"/>
      <c r="ARL25" s="1280"/>
      <c r="ARM25" s="1280"/>
      <c r="ARN25" s="1280"/>
      <c r="ARO25" s="1280"/>
      <c r="ARP25" s="1280"/>
      <c r="ARQ25" s="1280"/>
      <c r="ARR25" s="1280"/>
      <c r="ARS25" s="1280"/>
      <c r="ART25" s="1280"/>
      <c r="ARU25" s="1280"/>
      <c r="ARV25" s="1280"/>
      <c r="ARW25" s="1280"/>
      <c r="ARX25" s="1280"/>
      <c r="ARY25" s="1280"/>
      <c r="ARZ25" s="1280"/>
      <c r="ASA25" s="1280"/>
      <c r="ASB25" s="1280"/>
      <c r="ASC25" s="1280"/>
      <c r="ASD25" s="1280"/>
      <c r="ASE25" s="1280"/>
      <c r="ASF25" s="1280"/>
      <c r="ASG25" s="1280"/>
      <c r="ASH25" s="1280"/>
      <c r="ASI25" s="1280"/>
      <c r="ASJ25" s="1280"/>
      <c r="ASK25" s="1280"/>
      <c r="ASL25" s="1280"/>
      <c r="ASM25" s="1280"/>
      <c r="ASN25" s="1280"/>
      <c r="ASO25" s="1280"/>
      <c r="ASP25" s="1280"/>
      <c r="ASQ25" s="1280"/>
      <c r="ASR25" s="1280"/>
      <c r="ASS25" s="1280"/>
      <c r="AST25" s="1280"/>
      <c r="ASU25" s="1280"/>
      <c r="ASV25" s="1280"/>
      <c r="ASW25" s="1280"/>
      <c r="ASX25" s="1280"/>
      <c r="ASY25" s="1280"/>
      <c r="ASZ25" s="1280"/>
      <c r="ATA25" s="1280"/>
      <c r="ATB25" s="1280"/>
      <c r="ATC25" s="1280"/>
      <c r="ATD25" s="1280"/>
      <c r="ATE25" s="1280"/>
      <c r="ATF25" s="1280"/>
      <c r="ATG25" s="1280"/>
      <c r="ATH25" s="1280"/>
      <c r="ATI25" s="1280"/>
      <c r="ATJ25" s="1280"/>
      <c r="ATK25" s="1280"/>
      <c r="ATL25" s="1280"/>
      <c r="ATM25" s="1280"/>
      <c r="ATN25" s="1280"/>
      <c r="ATO25" s="1280"/>
      <c r="ATP25" s="1280"/>
      <c r="ATQ25" s="1280"/>
      <c r="ATR25" s="1280"/>
      <c r="ATS25" s="1280"/>
      <c r="ATT25" s="1280"/>
      <c r="ATU25" s="1280"/>
      <c r="ATV25" s="1280"/>
      <c r="ATW25" s="1280"/>
      <c r="ATX25" s="1280"/>
      <c r="ATY25" s="1280"/>
      <c r="ATZ25" s="1280"/>
      <c r="AUA25" s="1280"/>
      <c r="AUB25" s="1280"/>
      <c r="AUC25" s="1280"/>
      <c r="AUD25" s="1280"/>
      <c r="AUE25" s="1280"/>
      <c r="AUF25" s="1280"/>
      <c r="AUG25" s="1280"/>
      <c r="AUH25" s="1280"/>
      <c r="AUI25" s="1280"/>
      <c r="AUJ25" s="1280"/>
      <c r="AUK25" s="1280"/>
      <c r="AUL25" s="1280"/>
      <c r="AUM25" s="1280"/>
      <c r="AUN25" s="1280"/>
      <c r="AUO25" s="1280"/>
      <c r="AUP25" s="1280"/>
      <c r="AUQ25" s="1280"/>
      <c r="AUR25" s="1280"/>
      <c r="AUS25" s="1280"/>
      <c r="AUT25" s="1280"/>
      <c r="AUU25" s="1280"/>
      <c r="AUV25" s="1280"/>
      <c r="AUW25" s="1280"/>
      <c r="AUX25" s="1280"/>
      <c r="AUY25" s="1280"/>
      <c r="AUZ25" s="1280"/>
      <c r="AVA25" s="1280"/>
      <c r="AVB25" s="1280"/>
      <c r="AVC25" s="1280"/>
      <c r="AVD25" s="1280"/>
      <c r="AVE25" s="1280"/>
      <c r="AVF25" s="1280"/>
      <c r="AVG25" s="1280"/>
      <c r="AVH25" s="1280"/>
      <c r="AVI25" s="1280"/>
      <c r="AVJ25" s="1280"/>
      <c r="AVK25" s="1280"/>
      <c r="AVL25" s="1280"/>
      <c r="AVM25" s="1280"/>
      <c r="AVN25" s="1280"/>
      <c r="AVO25" s="1280"/>
      <c r="AVP25" s="1280"/>
      <c r="AVQ25" s="1280"/>
      <c r="AVR25" s="1280"/>
      <c r="AVS25" s="1280"/>
      <c r="AVT25" s="1280"/>
      <c r="AVU25" s="1280"/>
      <c r="AVV25" s="1280"/>
      <c r="AVW25" s="1280"/>
      <c r="AVX25" s="1280"/>
      <c r="AVY25" s="1280"/>
      <c r="AVZ25" s="1280"/>
      <c r="AWA25" s="1280"/>
      <c r="AWB25" s="1280"/>
      <c r="AWC25" s="1280"/>
      <c r="AWD25" s="1280"/>
      <c r="AWE25" s="1280"/>
      <c r="AWF25" s="1280"/>
      <c r="AWG25" s="1280"/>
      <c r="AWH25" s="1280"/>
      <c r="AWI25" s="1280"/>
      <c r="AWJ25" s="1280"/>
      <c r="AWK25" s="1280"/>
      <c r="AWL25" s="1280"/>
      <c r="AWM25" s="1280"/>
      <c r="AWN25" s="1280"/>
      <c r="AWO25" s="1280"/>
      <c r="AWP25" s="1280"/>
      <c r="AWQ25" s="1280"/>
      <c r="AWR25" s="1280"/>
      <c r="AWS25" s="1280"/>
      <c r="AWT25" s="1280"/>
      <c r="AWU25" s="1280"/>
      <c r="AWV25" s="1280"/>
      <c r="AWW25" s="1280"/>
      <c r="AWX25" s="1280"/>
      <c r="AWY25" s="1280"/>
      <c r="AWZ25" s="1280"/>
      <c r="AXA25" s="1280"/>
      <c r="AXB25" s="1280"/>
      <c r="AXC25" s="1280"/>
      <c r="AXD25" s="1280"/>
      <c r="AXE25" s="1280"/>
      <c r="AXF25" s="1280"/>
      <c r="AXG25" s="1280"/>
      <c r="AXH25" s="1280"/>
      <c r="AXI25" s="1280"/>
      <c r="AXJ25" s="1280"/>
      <c r="AXK25" s="1280"/>
      <c r="AXL25" s="1280"/>
      <c r="AXM25" s="1280"/>
      <c r="AXN25" s="1280"/>
      <c r="AXO25" s="1280"/>
      <c r="AXP25" s="1280"/>
      <c r="AXQ25" s="1280"/>
      <c r="AXR25" s="1280"/>
      <c r="AXS25" s="1280"/>
      <c r="AXT25" s="1280"/>
      <c r="AXU25" s="1280"/>
      <c r="AXV25" s="1280"/>
      <c r="AXW25" s="1280"/>
      <c r="AXX25" s="1280"/>
      <c r="AXY25" s="1280"/>
      <c r="AXZ25" s="1280"/>
      <c r="AYA25" s="1280"/>
      <c r="AYB25" s="1280"/>
      <c r="AYC25" s="1280"/>
      <c r="AYD25" s="1280"/>
      <c r="AYE25" s="1280"/>
      <c r="AYF25" s="1280"/>
      <c r="AYG25" s="1280"/>
      <c r="AYH25" s="1280"/>
      <c r="AYI25" s="1280"/>
      <c r="AYJ25" s="1280"/>
      <c r="AYK25" s="1280"/>
      <c r="AYL25" s="1280"/>
      <c r="AYM25" s="1280"/>
      <c r="AYN25" s="1280"/>
      <c r="AYO25" s="1280"/>
      <c r="AYP25" s="1280"/>
      <c r="AYQ25" s="1280"/>
      <c r="AYR25" s="1280"/>
      <c r="AYS25" s="1280"/>
      <c r="AYT25" s="1280"/>
      <c r="AYU25" s="1280"/>
      <c r="AYV25" s="1280"/>
      <c r="AYW25" s="1280"/>
      <c r="AYX25" s="1280"/>
      <c r="AYY25" s="1280"/>
      <c r="AYZ25" s="1280"/>
      <c r="AZA25" s="1280"/>
      <c r="AZB25" s="1280"/>
      <c r="AZC25" s="1280"/>
      <c r="AZD25" s="1280"/>
      <c r="AZE25" s="1280"/>
      <c r="AZF25" s="1280"/>
      <c r="AZG25" s="1280"/>
      <c r="AZH25" s="1280"/>
      <c r="AZI25" s="1280"/>
      <c r="AZJ25" s="1280"/>
      <c r="AZK25" s="1280"/>
      <c r="AZL25" s="1280"/>
      <c r="AZM25" s="1280"/>
      <c r="AZN25" s="1280"/>
      <c r="AZO25" s="1280"/>
      <c r="AZP25" s="1280"/>
      <c r="AZQ25" s="1280"/>
      <c r="AZR25" s="1280"/>
      <c r="AZS25" s="1280"/>
      <c r="AZT25" s="1280"/>
      <c r="AZU25" s="1280"/>
      <c r="AZV25" s="1280"/>
      <c r="AZW25" s="1280"/>
      <c r="AZX25" s="1280"/>
      <c r="AZY25" s="1280"/>
      <c r="AZZ25" s="1280"/>
      <c r="BAA25" s="1280"/>
      <c r="BAB25" s="1280"/>
      <c r="BAC25" s="1280"/>
      <c r="BAD25" s="1280"/>
      <c r="BAE25" s="1280"/>
      <c r="BAF25" s="1280"/>
      <c r="BAG25" s="1280"/>
      <c r="BAH25" s="1280"/>
      <c r="BAI25" s="1280"/>
      <c r="BAJ25" s="1280"/>
      <c r="BAK25" s="1280"/>
      <c r="BAL25" s="1280"/>
      <c r="BAM25" s="1280"/>
      <c r="BAN25" s="1280"/>
      <c r="BAO25" s="1280"/>
      <c r="BAP25" s="1280"/>
      <c r="BAQ25" s="1280"/>
      <c r="BAR25" s="1280"/>
      <c r="BAS25" s="1280"/>
      <c r="BAT25" s="1280"/>
      <c r="BAU25" s="1280"/>
      <c r="BAV25" s="1280"/>
      <c r="BAW25" s="1280"/>
      <c r="BAX25" s="1280"/>
      <c r="BAY25" s="1280"/>
      <c r="BAZ25" s="1280"/>
      <c r="BBA25" s="1280"/>
      <c r="BBB25" s="1280"/>
      <c r="BBC25" s="1280"/>
      <c r="BBD25" s="1280"/>
      <c r="BBE25" s="1280"/>
      <c r="BBF25" s="1280"/>
      <c r="BBG25" s="1280"/>
      <c r="BBH25" s="1280"/>
      <c r="BBI25" s="1280"/>
      <c r="BBJ25" s="1280"/>
      <c r="BBK25" s="1280"/>
      <c r="BBL25" s="1280"/>
      <c r="BBM25" s="1280"/>
      <c r="BBN25" s="1280"/>
      <c r="BBO25" s="1280"/>
      <c r="BBP25" s="1280"/>
      <c r="BBQ25" s="1280"/>
      <c r="BBR25" s="1280"/>
      <c r="BBS25" s="1280"/>
      <c r="BBT25" s="1280"/>
      <c r="BBU25" s="1280"/>
      <c r="BBV25" s="1280"/>
      <c r="BBW25" s="1280"/>
      <c r="BBX25" s="1280"/>
      <c r="BBY25" s="1280"/>
      <c r="BBZ25" s="1280"/>
      <c r="BCA25" s="1280"/>
      <c r="BCB25" s="1280"/>
      <c r="BCC25" s="1280"/>
      <c r="BCD25" s="1280"/>
      <c r="BCE25" s="1280"/>
      <c r="BCF25" s="1280"/>
      <c r="BCG25" s="1280"/>
      <c r="BCH25" s="1280"/>
      <c r="BCI25" s="1280"/>
      <c r="BCJ25" s="1280"/>
      <c r="BCK25" s="1280"/>
      <c r="BCL25" s="1280"/>
      <c r="BCM25" s="1280"/>
      <c r="BCN25" s="1280"/>
      <c r="BCO25" s="1280"/>
      <c r="BCP25" s="1280"/>
      <c r="BCQ25" s="1280"/>
      <c r="BCR25" s="1280"/>
      <c r="BCS25" s="1280"/>
      <c r="BCT25" s="1280"/>
      <c r="BCU25" s="1280"/>
      <c r="BCV25" s="1280"/>
      <c r="BCW25" s="1280"/>
      <c r="BCX25" s="1280"/>
      <c r="BCY25" s="1280"/>
      <c r="BCZ25" s="1280"/>
      <c r="BDA25" s="1280"/>
      <c r="BDB25" s="1280"/>
      <c r="BDC25" s="1280"/>
      <c r="BDD25" s="1280"/>
      <c r="BDE25" s="1280"/>
      <c r="BDF25" s="1280"/>
      <c r="BDG25" s="1280"/>
      <c r="BDH25" s="1280"/>
      <c r="BDI25" s="1280"/>
      <c r="BDJ25" s="1280"/>
      <c r="BDK25" s="1280"/>
      <c r="BDL25" s="1280"/>
      <c r="BDM25" s="1280"/>
      <c r="BDN25" s="1280"/>
      <c r="BDO25" s="1280"/>
      <c r="BDP25" s="1280"/>
      <c r="BDQ25" s="1280"/>
      <c r="BDR25" s="1280"/>
      <c r="BDS25" s="1280"/>
      <c r="BDT25" s="1280"/>
      <c r="BDU25" s="1280"/>
      <c r="BDV25" s="1280"/>
      <c r="BDW25" s="1280"/>
      <c r="BDX25" s="1280"/>
      <c r="BDY25" s="1280"/>
      <c r="BDZ25" s="1280"/>
      <c r="BEA25" s="1280"/>
      <c r="BEB25" s="1280"/>
      <c r="BEC25" s="1280"/>
      <c r="BED25" s="1280"/>
      <c r="BEE25" s="1280"/>
      <c r="BEF25" s="1280"/>
      <c r="BEG25" s="1280"/>
      <c r="BEH25" s="1280"/>
      <c r="BEI25" s="1280"/>
      <c r="BEJ25" s="1280"/>
      <c r="BEK25" s="1280"/>
      <c r="BEL25" s="1280"/>
      <c r="BEM25" s="1280"/>
      <c r="BEN25" s="1280"/>
      <c r="BEO25" s="1280"/>
      <c r="BEP25" s="1280"/>
      <c r="BEQ25" s="1280"/>
      <c r="BER25" s="1280"/>
      <c r="BES25" s="1280"/>
      <c r="BET25" s="1280"/>
      <c r="BEU25" s="1280"/>
      <c r="BEV25" s="1280"/>
      <c r="BEW25" s="1280"/>
      <c r="BEX25" s="1280"/>
      <c r="BEY25" s="1280"/>
      <c r="BEZ25" s="1280"/>
      <c r="BFA25" s="1280"/>
      <c r="BFB25" s="1280"/>
      <c r="BFC25" s="1280"/>
      <c r="BFD25" s="1280"/>
      <c r="BFE25" s="1280"/>
      <c r="BFF25" s="1280"/>
      <c r="BFG25" s="1280"/>
      <c r="BFH25" s="1280"/>
      <c r="BFI25" s="1280"/>
      <c r="BFJ25" s="1280"/>
      <c r="BFK25" s="1280"/>
      <c r="BFL25" s="1280"/>
      <c r="BFM25" s="1280"/>
      <c r="BFN25" s="1280"/>
      <c r="BFO25" s="1280"/>
      <c r="BFP25" s="1280"/>
      <c r="BFQ25" s="1280"/>
      <c r="BFR25" s="1280"/>
      <c r="BFS25" s="1280"/>
      <c r="BFT25" s="1280"/>
      <c r="BFU25" s="1280"/>
      <c r="BFV25" s="1280"/>
      <c r="BFW25" s="1280"/>
      <c r="BFX25" s="1280"/>
      <c r="BFY25" s="1280"/>
      <c r="BFZ25" s="1280"/>
      <c r="BGA25" s="1280"/>
      <c r="BGB25" s="1280"/>
      <c r="BGC25" s="1280"/>
      <c r="BGD25" s="1280"/>
      <c r="BGE25" s="1280"/>
      <c r="BGF25" s="1280"/>
      <c r="BGG25" s="1280"/>
      <c r="BGH25" s="1280"/>
      <c r="BGI25" s="1280"/>
      <c r="BGJ25" s="1280"/>
      <c r="BGK25" s="1280"/>
      <c r="BGL25" s="1280"/>
      <c r="BGM25" s="1280"/>
      <c r="BGN25" s="1280"/>
      <c r="BGO25" s="1280"/>
      <c r="BGP25" s="1280"/>
      <c r="BGQ25" s="1280"/>
      <c r="BGR25" s="1280"/>
      <c r="BGS25" s="1280"/>
      <c r="BGT25" s="1280"/>
      <c r="BGU25" s="1280"/>
      <c r="BGV25" s="1280"/>
      <c r="BGW25" s="1280"/>
      <c r="BGX25" s="1280"/>
      <c r="BGY25" s="1280"/>
      <c r="BGZ25" s="1280"/>
      <c r="BHA25" s="1280"/>
      <c r="BHB25" s="1280"/>
      <c r="BHC25" s="1280"/>
      <c r="BHD25" s="1280"/>
      <c r="BHE25" s="1280"/>
      <c r="BHF25" s="1280"/>
      <c r="BHG25" s="1280"/>
      <c r="BHH25" s="1280"/>
      <c r="BHI25" s="1280"/>
      <c r="BHJ25" s="1280"/>
      <c r="BHK25" s="1280"/>
      <c r="BHL25" s="1280"/>
      <c r="BHM25" s="1280"/>
      <c r="BHN25" s="1280"/>
      <c r="BHO25" s="1280"/>
      <c r="BHP25" s="1280"/>
      <c r="BHQ25" s="1280"/>
      <c r="BHR25" s="1280"/>
      <c r="BHS25" s="1280"/>
      <c r="BHT25" s="1280"/>
      <c r="BHU25" s="1280"/>
      <c r="BHV25" s="1280"/>
      <c r="BHW25" s="1280"/>
      <c r="BHX25" s="1280"/>
      <c r="BHY25" s="1280"/>
      <c r="BHZ25" s="1280"/>
      <c r="BIA25" s="1280"/>
      <c r="BIB25" s="1280"/>
      <c r="BIC25" s="1280"/>
      <c r="BID25" s="1280"/>
      <c r="BIE25" s="1280"/>
      <c r="BIF25" s="1280"/>
      <c r="BIG25" s="1280"/>
      <c r="BIH25" s="1280"/>
      <c r="BII25" s="1280"/>
      <c r="BIJ25" s="1280"/>
      <c r="BIK25" s="1280"/>
      <c r="BIL25" s="1280"/>
      <c r="BIM25" s="1280"/>
      <c r="BIN25" s="1280"/>
      <c r="BIO25" s="1280"/>
      <c r="BIP25" s="1280"/>
      <c r="BIQ25" s="1280"/>
      <c r="BIR25" s="1280"/>
      <c r="BIS25" s="1280"/>
      <c r="BIT25" s="1280"/>
      <c r="BIU25" s="1280"/>
      <c r="BIV25" s="1280"/>
      <c r="BIW25" s="1280"/>
      <c r="BIX25" s="1280"/>
      <c r="BIY25" s="1280"/>
      <c r="BIZ25" s="1280"/>
      <c r="BJA25" s="1280"/>
      <c r="BJB25" s="1280"/>
      <c r="BJC25" s="1280"/>
      <c r="BJD25" s="1280"/>
      <c r="BJE25" s="1280"/>
      <c r="BJF25" s="1280"/>
      <c r="BJG25" s="1280"/>
      <c r="BJH25" s="1280"/>
      <c r="BJI25" s="1280"/>
      <c r="BJJ25" s="1280"/>
      <c r="BJK25" s="1280"/>
      <c r="BJL25" s="1280"/>
      <c r="BJM25" s="1280"/>
      <c r="BJN25" s="1280"/>
      <c r="BJO25" s="1280"/>
      <c r="BJP25" s="1280"/>
      <c r="BJQ25" s="1280"/>
      <c r="BJR25" s="1280"/>
      <c r="BJS25" s="1280"/>
      <c r="BJT25" s="1280"/>
      <c r="BJU25" s="1280"/>
      <c r="BJV25" s="1280"/>
      <c r="BJW25" s="1280"/>
      <c r="BJX25" s="1280"/>
      <c r="BJY25" s="1280"/>
      <c r="BJZ25" s="1280"/>
      <c r="BKA25" s="1280"/>
      <c r="BKB25" s="1280"/>
      <c r="BKC25" s="1280"/>
      <c r="BKD25" s="1280"/>
      <c r="BKE25" s="1280"/>
      <c r="BKF25" s="1280"/>
      <c r="BKG25" s="1280"/>
      <c r="BKH25" s="1280"/>
      <c r="BKI25" s="1280"/>
      <c r="BKJ25" s="1280"/>
      <c r="BKK25" s="1280"/>
      <c r="BKL25" s="1280"/>
      <c r="BKM25" s="1280"/>
      <c r="BKN25" s="1280"/>
      <c r="BKO25" s="1280"/>
      <c r="BKP25" s="1280"/>
      <c r="BKQ25" s="1280"/>
      <c r="BKR25" s="1280"/>
      <c r="BKS25" s="1280"/>
      <c r="BKT25" s="1280"/>
      <c r="BKU25" s="1280"/>
      <c r="BKV25" s="1280"/>
      <c r="BKW25" s="1280"/>
      <c r="BKX25" s="1280"/>
      <c r="BKY25" s="1280"/>
      <c r="BKZ25" s="1280"/>
      <c r="BLA25" s="1280"/>
      <c r="BLB25" s="1280"/>
      <c r="BLC25" s="1280"/>
      <c r="BLD25" s="1280"/>
      <c r="BLE25" s="1280"/>
      <c r="BLF25" s="1280"/>
      <c r="BLG25" s="1280"/>
      <c r="BLH25" s="1280"/>
      <c r="BLI25" s="1280"/>
      <c r="BLJ25" s="1280"/>
      <c r="BLK25" s="1280"/>
      <c r="BLL25" s="1280"/>
      <c r="BLM25" s="1280"/>
      <c r="BLN25" s="1280"/>
      <c r="BLO25" s="1280"/>
      <c r="BLP25" s="1280"/>
      <c r="BLQ25" s="1280"/>
      <c r="BLR25" s="1280"/>
      <c r="BLS25" s="1280"/>
      <c r="BLT25" s="1280"/>
      <c r="BLU25" s="1280"/>
      <c r="BLV25" s="1280"/>
      <c r="BLW25" s="1280"/>
      <c r="BLX25" s="1280"/>
      <c r="BLY25" s="1280"/>
      <c r="BLZ25" s="1280"/>
      <c r="BMA25" s="1280"/>
      <c r="BMB25" s="1280"/>
      <c r="BMC25" s="1280"/>
      <c r="BMD25" s="1280"/>
      <c r="BME25" s="1280"/>
      <c r="BMF25" s="1280"/>
      <c r="BMG25" s="1280"/>
      <c r="BMH25" s="1280"/>
      <c r="BMI25" s="1280"/>
      <c r="BMJ25" s="1280"/>
      <c r="BMK25" s="1280"/>
      <c r="BML25" s="1280"/>
      <c r="BMM25" s="1280"/>
      <c r="BMN25" s="1280"/>
      <c r="BMO25" s="1280"/>
      <c r="BMP25" s="1280"/>
      <c r="BMQ25" s="1280"/>
      <c r="BMR25" s="1280"/>
      <c r="BMS25" s="1280"/>
      <c r="BMT25" s="1280"/>
      <c r="BMU25" s="1280"/>
      <c r="BMV25" s="1280"/>
      <c r="BMW25" s="1280"/>
      <c r="BMX25" s="1280"/>
      <c r="BMY25" s="1280"/>
      <c r="BMZ25" s="1280"/>
      <c r="BNA25" s="1280"/>
      <c r="BNB25" s="1280"/>
      <c r="BNC25" s="1280"/>
      <c r="BND25" s="1280"/>
      <c r="BNE25" s="1280"/>
      <c r="BNF25" s="1280"/>
      <c r="BNG25" s="1280"/>
      <c r="BNH25" s="1280"/>
      <c r="BNI25" s="1280"/>
      <c r="BNJ25" s="1280"/>
      <c r="BNK25" s="1280"/>
      <c r="BNL25" s="1280"/>
      <c r="BNM25" s="1280"/>
      <c r="BNN25" s="1280"/>
      <c r="BNO25" s="1280"/>
      <c r="BNP25" s="1280"/>
      <c r="BNQ25" s="1280"/>
      <c r="BNR25" s="1280"/>
      <c r="BNS25" s="1280"/>
      <c r="BNT25" s="1280"/>
      <c r="BNU25" s="1280"/>
      <c r="BNV25" s="1280"/>
      <c r="BNW25" s="1280"/>
      <c r="BNX25" s="1280"/>
      <c r="BNY25" s="1280"/>
      <c r="BNZ25" s="1280"/>
      <c r="BOA25" s="1280"/>
      <c r="BOB25" s="1280"/>
      <c r="BOC25" s="1280"/>
      <c r="BOD25" s="1280"/>
      <c r="BOE25" s="1280"/>
      <c r="BOF25" s="1280"/>
      <c r="BOG25" s="1280"/>
      <c r="BOH25" s="1280"/>
      <c r="BOI25" s="1280"/>
      <c r="BOJ25" s="1280"/>
      <c r="BOK25" s="1280"/>
      <c r="BOL25" s="1280"/>
      <c r="BOM25" s="1280"/>
      <c r="BON25" s="1280"/>
      <c r="BOO25" s="1280"/>
      <c r="BOP25" s="1280"/>
      <c r="BOQ25" s="1280"/>
      <c r="BOR25" s="1280"/>
      <c r="BOS25" s="1280"/>
      <c r="BOT25" s="1280"/>
      <c r="BOU25" s="1280"/>
      <c r="BOV25" s="1280"/>
      <c r="BOW25" s="1280"/>
      <c r="BOX25" s="1280"/>
      <c r="BOY25" s="1280"/>
      <c r="BOZ25" s="1280"/>
      <c r="BPA25" s="1280"/>
      <c r="BPB25" s="1280"/>
      <c r="BPC25" s="1280"/>
      <c r="BPD25" s="1280"/>
      <c r="BPE25" s="1280"/>
      <c r="BPF25" s="1280"/>
      <c r="BPG25" s="1280"/>
      <c r="BPH25" s="1280"/>
      <c r="BPI25" s="1280"/>
      <c r="BPJ25" s="1280"/>
      <c r="BPK25" s="1280"/>
      <c r="BPL25" s="1280"/>
      <c r="BPM25" s="1280"/>
      <c r="BPN25" s="1280"/>
      <c r="BPO25" s="1280"/>
      <c r="BPP25" s="1280"/>
      <c r="BPQ25" s="1280"/>
      <c r="BPR25" s="1280"/>
      <c r="BPS25" s="1280"/>
      <c r="BPT25" s="1280"/>
      <c r="BPU25" s="1280"/>
      <c r="BPV25" s="1280"/>
      <c r="BPW25" s="1280"/>
      <c r="BPX25" s="1280"/>
      <c r="BPY25" s="1280"/>
      <c r="BPZ25" s="1280"/>
      <c r="BQA25" s="1280"/>
      <c r="BQB25" s="1280"/>
      <c r="BQC25" s="1280"/>
      <c r="BQD25" s="1280"/>
      <c r="BQE25" s="1280"/>
      <c r="BQF25" s="1280"/>
      <c r="BQG25" s="1280"/>
      <c r="BQH25" s="1280"/>
      <c r="BQI25" s="1280"/>
      <c r="BQJ25" s="1280"/>
      <c r="BQK25" s="1280"/>
      <c r="BQL25" s="1280"/>
      <c r="BQM25" s="1280"/>
      <c r="BQN25" s="1280"/>
      <c r="BQO25" s="1280"/>
      <c r="BQP25" s="1280"/>
      <c r="BQQ25" s="1280"/>
      <c r="BQR25" s="1280"/>
      <c r="BQS25" s="1280"/>
      <c r="BQT25" s="1280"/>
      <c r="BQU25" s="1280"/>
      <c r="BQV25" s="1280"/>
      <c r="BQW25" s="1280"/>
      <c r="BQX25" s="1280"/>
      <c r="BQY25" s="1280"/>
      <c r="BQZ25" s="1280"/>
      <c r="BRA25" s="1280"/>
      <c r="BRB25" s="1280"/>
      <c r="BRC25" s="1280"/>
      <c r="BRD25" s="1280"/>
      <c r="BRE25" s="1280"/>
      <c r="BRF25" s="1280"/>
      <c r="BRG25" s="1280"/>
      <c r="BRH25" s="1280"/>
      <c r="BRI25" s="1280"/>
      <c r="BRJ25" s="1280"/>
      <c r="BRK25" s="1280"/>
      <c r="BRL25" s="1280"/>
      <c r="BRM25" s="1280"/>
      <c r="BRN25" s="1280"/>
      <c r="BRO25" s="1280"/>
      <c r="BRP25" s="1280"/>
      <c r="BRQ25" s="1280"/>
      <c r="BRR25" s="1280"/>
      <c r="BRS25" s="1280"/>
      <c r="BRT25" s="1280"/>
      <c r="BRU25" s="1280"/>
      <c r="BRV25" s="1280"/>
      <c r="BRW25" s="1280"/>
      <c r="BRX25" s="1280"/>
      <c r="BRY25" s="1280"/>
      <c r="BRZ25" s="1280"/>
      <c r="BSA25" s="1280"/>
      <c r="BSB25" s="1280"/>
      <c r="BSC25" s="1280"/>
      <c r="BSD25" s="1280"/>
      <c r="BSE25" s="1280"/>
      <c r="BSF25" s="1280"/>
      <c r="BSG25" s="1280"/>
      <c r="BSH25" s="1280"/>
      <c r="BSI25" s="1280"/>
      <c r="BSJ25" s="1280"/>
      <c r="BSK25" s="1280"/>
      <c r="BSL25" s="1280"/>
      <c r="BSM25" s="1280"/>
      <c r="BSN25" s="1280"/>
      <c r="BSO25" s="1280"/>
      <c r="BSP25" s="1280"/>
      <c r="BSQ25" s="1280"/>
      <c r="BSR25" s="1280"/>
      <c r="BSS25" s="1280"/>
      <c r="BST25" s="1280"/>
      <c r="BSU25" s="1280"/>
      <c r="BSV25" s="1280"/>
      <c r="BSW25" s="1280"/>
      <c r="BSX25" s="1280"/>
      <c r="BSY25" s="1280"/>
      <c r="BSZ25" s="1280"/>
      <c r="BTA25" s="1280"/>
      <c r="BTB25" s="1280"/>
      <c r="BTC25" s="1280"/>
      <c r="BTD25" s="1280"/>
      <c r="BTE25" s="1280"/>
      <c r="BTF25" s="1280"/>
      <c r="BTG25" s="1280"/>
      <c r="BTH25" s="1280"/>
      <c r="BTI25" s="1280"/>
      <c r="BTJ25" s="1280"/>
      <c r="BTK25" s="1280"/>
      <c r="BTL25" s="1280"/>
      <c r="BTM25" s="1280"/>
      <c r="BTN25" s="1280"/>
      <c r="BTO25" s="1280"/>
      <c r="BTP25" s="1280"/>
      <c r="BTQ25" s="1280"/>
      <c r="BTR25" s="1280"/>
      <c r="BTS25" s="1280"/>
      <c r="BTT25" s="1280"/>
      <c r="BTU25" s="1280"/>
      <c r="BTV25" s="1280"/>
      <c r="BTW25" s="1280"/>
      <c r="BTX25" s="1280"/>
      <c r="BTY25" s="1280"/>
      <c r="BTZ25" s="1280"/>
      <c r="BUA25" s="1280"/>
      <c r="BUB25" s="1280"/>
      <c r="BUC25" s="1280"/>
      <c r="BUD25" s="1280"/>
      <c r="BUE25" s="1280"/>
      <c r="BUF25" s="1280"/>
      <c r="BUG25" s="1280"/>
      <c r="BUH25" s="1280"/>
      <c r="BUI25" s="1280"/>
      <c r="BUJ25" s="1280"/>
      <c r="BUK25" s="1280"/>
      <c r="BUL25" s="1280"/>
      <c r="BUM25" s="1280"/>
      <c r="BUN25" s="1280"/>
      <c r="BUO25" s="1280"/>
      <c r="BUP25" s="1280"/>
      <c r="BUQ25" s="1280"/>
      <c r="BUR25" s="1280"/>
      <c r="BUS25" s="1280"/>
      <c r="BUT25" s="1280"/>
      <c r="BUU25" s="1280"/>
      <c r="BUV25" s="1280"/>
      <c r="BUW25" s="1280"/>
      <c r="BUX25" s="1280"/>
      <c r="BUY25" s="1280"/>
      <c r="BUZ25" s="1280"/>
      <c r="BVA25" s="1280"/>
      <c r="BVB25" s="1280"/>
      <c r="BVC25" s="1280"/>
      <c r="BVD25" s="1280"/>
      <c r="BVE25" s="1280"/>
      <c r="BVF25" s="1280"/>
      <c r="BVG25" s="1280"/>
      <c r="BVH25" s="1280"/>
      <c r="BVI25" s="1280"/>
      <c r="BVJ25" s="1280"/>
      <c r="BVK25" s="1280"/>
      <c r="BVL25" s="1280"/>
      <c r="BVM25" s="1280"/>
      <c r="BVN25" s="1280"/>
      <c r="BVO25" s="1280"/>
      <c r="BVP25" s="1280"/>
      <c r="BVQ25" s="1280"/>
      <c r="BVR25" s="1280"/>
      <c r="BVS25" s="1280"/>
      <c r="BVT25" s="1280"/>
      <c r="BVU25" s="1280"/>
      <c r="BVV25" s="1280"/>
      <c r="BVW25" s="1280"/>
      <c r="BVX25" s="1280"/>
      <c r="BVY25" s="1280"/>
      <c r="BVZ25" s="1280"/>
      <c r="BWA25" s="1280"/>
      <c r="BWB25" s="1280"/>
      <c r="BWC25" s="1280"/>
      <c r="BWD25" s="1280"/>
      <c r="BWE25" s="1280"/>
      <c r="BWF25" s="1280"/>
      <c r="BWG25" s="1280"/>
      <c r="BWH25" s="1280"/>
      <c r="BWI25" s="1280"/>
      <c r="BWJ25" s="1280"/>
      <c r="BWK25" s="1280"/>
      <c r="BWL25" s="1280"/>
      <c r="BWM25" s="1280"/>
      <c r="BWN25" s="1280"/>
      <c r="BWO25" s="1280"/>
      <c r="BWP25" s="1280"/>
      <c r="BWQ25" s="1280"/>
      <c r="BWR25" s="1280"/>
      <c r="BWS25" s="1280"/>
      <c r="BWT25" s="1280"/>
      <c r="BWU25" s="1280"/>
      <c r="BWV25" s="1280"/>
      <c r="BWW25" s="1280"/>
      <c r="BWX25" s="1280"/>
      <c r="BWY25" s="1280"/>
      <c r="BWZ25" s="1280"/>
      <c r="BXA25" s="1280"/>
      <c r="BXB25" s="1280"/>
      <c r="BXC25" s="1280"/>
      <c r="BXD25" s="1280"/>
      <c r="BXE25" s="1280"/>
      <c r="BXF25" s="1280"/>
      <c r="BXG25" s="1280"/>
      <c r="BXH25" s="1280"/>
      <c r="BXI25" s="1280"/>
      <c r="BXJ25" s="1280"/>
      <c r="BXK25" s="1280"/>
      <c r="BXL25" s="1280"/>
      <c r="BXM25" s="1280"/>
      <c r="BXN25" s="1280"/>
      <c r="BXO25" s="1280"/>
      <c r="BXP25" s="1280"/>
      <c r="BXQ25" s="1280"/>
      <c r="BXR25" s="1280"/>
      <c r="BXS25" s="1280"/>
      <c r="BXT25" s="1280"/>
      <c r="BXU25" s="1280"/>
      <c r="BXV25" s="1280"/>
      <c r="BXW25" s="1280"/>
      <c r="BXX25" s="1280"/>
      <c r="BXY25" s="1280"/>
      <c r="BXZ25" s="1280"/>
      <c r="BYA25" s="1280"/>
      <c r="BYB25" s="1280"/>
      <c r="BYC25" s="1280"/>
      <c r="BYD25" s="1280"/>
      <c r="BYE25" s="1280"/>
      <c r="BYF25" s="1280"/>
      <c r="BYG25" s="1280"/>
      <c r="BYH25" s="1280"/>
      <c r="BYI25" s="1280"/>
      <c r="BYJ25" s="1280"/>
      <c r="BYK25" s="1280"/>
      <c r="BYL25" s="1280"/>
      <c r="BYM25" s="1280"/>
      <c r="BYN25" s="1280"/>
      <c r="BYO25" s="1280"/>
      <c r="BYP25" s="1280"/>
      <c r="BYQ25" s="1280"/>
      <c r="BYR25" s="1280"/>
      <c r="BYS25" s="1280"/>
      <c r="BYT25" s="1280"/>
      <c r="BYU25" s="1280"/>
      <c r="BYV25" s="1280"/>
      <c r="BYW25" s="1280"/>
      <c r="BYX25" s="1280"/>
      <c r="BYY25" s="1280"/>
      <c r="BYZ25" s="1280"/>
      <c r="BZA25" s="1280"/>
      <c r="BZB25" s="1280"/>
      <c r="BZC25" s="1280"/>
      <c r="BZD25" s="1280"/>
      <c r="BZE25" s="1280"/>
      <c r="BZF25" s="1280"/>
      <c r="BZG25" s="1280"/>
      <c r="BZH25" s="1280"/>
      <c r="BZI25" s="1280"/>
      <c r="BZJ25" s="1280"/>
      <c r="BZK25" s="1280"/>
      <c r="BZL25" s="1280"/>
      <c r="BZM25" s="1280"/>
      <c r="BZN25" s="1280"/>
      <c r="BZO25" s="1280"/>
      <c r="BZP25" s="1280"/>
      <c r="BZQ25" s="1280"/>
      <c r="BZR25" s="1280"/>
      <c r="BZS25" s="1280"/>
      <c r="BZT25" s="1280"/>
      <c r="BZU25" s="1280"/>
      <c r="BZV25" s="1280"/>
      <c r="BZW25" s="1280"/>
      <c r="BZX25" s="1280"/>
      <c r="BZY25" s="1280"/>
      <c r="BZZ25" s="1280"/>
      <c r="CAA25" s="1280"/>
      <c r="CAB25" s="1280"/>
      <c r="CAC25" s="1280"/>
      <c r="CAD25" s="1280"/>
      <c r="CAE25" s="1280"/>
      <c r="CAF25" s="1280"/>
      <c r="CAG25" s="1280"/>
      <c r="CAH25" s="1280"/>
      <c r="CAI25" s="1280"/>
      <c r="CAJ25" s="1280"/>
      <c r="CAK25" s="1280"/>
      <c r="CAL25" s="1280"/>
      <c r="CAM25" s="1280"/>
      <c r="CAN25" s="1280"/>
      <c r="CAO25" s="1280"/>
      <c r="CAP25" s="1280"/>
      <c r="CAQ25" s="1280"/>
      <c r="CAR25" s="1280"/>
      <c r="CAS25" s="1280"/>
      <c r="CAT25" s="1280"/>
      <c r="CAU25" s="1280"/>
      <c r="CAV25" s="1280"/>
      <c r="CAW25" s="1280"/>
      <c r="CAX25" s="1280"/>
      <c r="CAY25" s="1280"/>
      <c r="CAZ25" s="1280"/>
      <c r="CBA25" s="1280"/>
      <c r="CBB25" s="1280"/>
      <c r="CBC25" s="1280"/>
      <c r="CBD25" s="1280"/>
      <c r="CBE25" s="1280"/>
      <c r="CBF25" s="1280"/>
      <c r="CBG25" s="1280"/>
      <c r="CBH25" s="1280"/>
      <c r="CBI25" s="1280"/>
      <c r="CBJ25" s="1280"/>
      <c r="CBK25" s="1280"/>
      <c r="CBL25" s="1280"/>
      <c r="CBM25" s="1280"/>
      <c r="CBN25" s="1280"/>
      <c r="CBO25" s="1280"/>
      <c r="CBP25" s="1280"/>
      <c r="CBQ25" s="1280"/>
      <c r="CBR25" s="1280"/>
      <c r="CBS25" s="1280"/>
      <c r="CBT25" s="1280"/>
      <c r="CBU25" s="1280"/>
      <c r="CBV25" s="1280"/>
      <c r="CBW25" s="1280"/>
      <c r="CBX25" s="1280"/>
      <c r="CBY25" s="1280"/>
      <c r="CBZ25" s="1280"/>
      <c r="CCA25" s="1280"/>
      <c r="CCB25" s="1280"/>
      <c r="CCC25" s="1280"/>
      <c r="CCD25" s="1280"/>
      <c r="CCE25" s="1280"/>
      <c r="CCF25" s="1280"/>
      <c r="CCG25" s="1280"/>
      <c r="CCH25" s="1280"/>
      <c r="CCI25" s="1280"/>
      <c r="CCJ25" s="1280"/>
      <c r="CCK25" s="1280"/>
      <c r="CCL25" s="1280"/>
      <c r="CCM25" s="1280"/>
      <c r="CCN25" s="1280"/>
      <c r="CCO25" s="1280"/>
      <c r="CCP25" s="1280"/>
      <c r="CCQ25" s="1280"/>
      <c r="CCR25" s="1280"/>
      <c r="CCS25" s="1280"/>
      <c r="CCT25" s="1280"/>
      <c r="CCU25" s="1280"/>
      <c r="CCV25" s="1280"/>
      <c r="CCW25" s="1280"/>
      <c r="CCX25" s="1280"/>
      <c r="CCY25" s="1280"/>
      <c r="CCZ25" s="1280"/>
      <c r="CDA25" s="1280"/>
      <c r="CDB25" s="1280"/>
      <c r="CDC25" s="1280"/>
      <c r="CDD25" s="1280"/>
      <c r="CDE25" s="1280"/>
      <c r="CDF25" s="1280"/>
      <c r="CDG25" s="1280"/>
      <c r="CDH25" s="1280"/>
      <c r="CDI25" s="1280"/>
      <c r="CDJ25" s="1280"/>
      <c r="CDK25" s="1280"/>
      <c r="CDL25" s="1280"/>
      <c r="CDM25" s="1280"/>
      <c r="CDN25" s="1280"/>
      <c r="CDO25" s="1280"/>
      <c r="CDP25" s="1280"/>
      <c r="CDQ25" s="1280"/>
      <c r="CDR25" s="1280"/>
      <c r="CDS25" s="1280"/>
      <c r="CDT25" s="1280"/>
      <c r="CDU25" s="1280"/>
      <c r="CDV25" s="1280"/>
      <c r="CDW25" s="1280"/>
      <c r="CDX25" s="1280"/>
      <c r="CDY25" s="1280"/>
      <c r="CDZ25" s="1280"/>
      <c r="CEA25" s="1280"/>
      <c r="CEB25" s="1280"/>
      <c r="CEC25" s="1280"/>
      <c r="CED25" s="1280"/>
      <c r="CEE25" s="1280"/>
      <c r="CEF25" s="1280"/>
      <c r="CEG25" s="1280"/>
      <c r="CEH25" s="1280"/>
      <c r="CEI25" s="1280"/>
      <c r="CEJ25" s="1280"/>
      <c r="CEK25" s="1280"/>
      <c r="CEL25" s="1280"/>
      <c r="CEM25" s="1280"/>
      <c r="CEN25" s="1280"/>
      <c r="CEO25" s="1280"/>
      <c r="CEP25" s="1280"/>
      <c r="CEQ25" s="1280"/>
      <c r="CER25" s="1280"/>
      <c r="CES25" s="1280"/>
      <c r="CET25" s="1280"/>
      <c r="CEU25" s="1280"/>
      <c r="CEV25" s="1280"/>
      <c r="CEW25" s="1280"/>
      <c r="CEX25" s="1280"/>
      <c r="CEY25" s="1280"/>
      <c r="CEZ25" s="1280"/>
      <c r="CFA25" s="1280"/>
      <c r="CFB25" s="1280"/>
      <c r="CFC25" s="1280"/>
      <c r="CFD25" s="1280"/>
      <c r="CFE25" s="1280"/>
      <c r="CFF25" s="1280"/>
      <c r="CFG25" s="1280"/>
      <c r="CFH25" s="1280"/>
      <c r="CFI25" s="1280"/>
      <c r="CFJ25" s="1280"/>
      <c r="CFK25" s="1280"/>
      <c r="CFL25" s="1280"/>
      <c r="CFM25" s="1280"/>
      <c r="CFN25" s="1280"/>
      <c r="CFO25" s="1280"/>
      <c r="CFP25" s="1280"/>
      <c r="CFQ25" s="1280"/>
      <c r="CFR25" s="1280"/>
      <c r="CFS25" s="1280"/>
      <c r="CFT25" s="1280"/>
      <c r="CFU25" s="1280"/>
      <c r="CFV25" s="1280"/>
      <c r="CFW25" s="1280"/>
      <c r="CFX25" s="1280"/>
      <c r="CFY25" s="1280"/>
      <c r="CFZ25" s="1280"/>
      <c r="CGA25" s="1280"/>
      <c r="CGB25" s="1280"/>
      <c r="CGC25" s="1280"/>
      <c r="CGD25" s="1280"/>
      <c r="CGE25" s="1280"/>
      <c r="CGF25" s="1280"/>
      <c r="CGG25" s="1280"/>
      <c r="CGH25" s="1280"/>
      <c r="CGI25" s="1280"/>
      <c r="CGJ25" s="1280"/>
      <c r="CGK25" s="1280"/>
      <c r="CGL25" s="1280"/>
      <c r="CGM25" s="1280"/>
      <c r="CGN25" s="1280"/>
      <c r="CGO25" s="1280"/>
      <c r="CGP25" s="1280"/>
      <c r="CGQ25" s="1280"/>
      <c r="CGR25" s="1280"/>
      <c r="CGS25" s="1280"/>
      <c r="CGT25" s="1280"/>
      <c r="CGU25" s="1280"/>
      <c r="CGV25" s="1280"/>
      <c r="CGW25" s="1280"/>
      <c r="CGX25" s="1280"/>
      <c r="CGY25" s="1280"/>
      <c r="CGZ25" s="1280"/>
      <c r="CHA25" s="1280"/>
      <c r="CHB25" s="1280"/>
      <c r="CHC25" s="1280"/>
      <c r="CHD25" s="1280"/>
      <c r="CHE25" s="1280"/>
      <c r="CHF25" s="1280"/>
      <c r="CHG25" s="1280"/>
      <c r="CHH25" s="1280"/>
      <c r="CHI25" s="1280"/>
      <c r="CHJ25" s="1280"/>
      <c r="CHK25" s="1280"/>
      <c r="CHL25" s="1280"/>
      <c r="CHM25" s="1280"/>
      <c r="CHN25" s="1280"/>
      <c r="CHO25" s="1280"/>
      <c r="CHP25" s="1280"/>
      <c r="CHQ25" s="1280"/>
      <c r="CHR25" s="1280"/>
      <c r="CHS25" s="1280"/>
      <c r="CHT25" s="1280"/>
      <c r="CHU25" s="1280"/>
      <c r="CHV25" s="1280"/>
      <c r="CHW25" s="1280"/>
      <c r="CHX25" s="1280"/>
      <c r="CHY25" s="1280"/>
      <c r="CHZ25" s="1280"/>
      <c r="CIA25" s="1280"/>
      <c r="CIB25" s="1280"/>
      <c r="CIC25" s="1280"/>
      <c r="CID25" s="1280"/>
      <c r="CIE25" s="1280"/>
      <c r="CIF25" s="1280"/>
      <c r="CIG25" s="1280"/>
      <c r="CIH25" s="1280"/>
      <c r="CII25" s="1280"/>
      <c r="CIJ25" s="1280"/>
      <c r="CIK25" s="1280"/>
      <c r="CIL25" s="1280"/>
      <c r="CIM25" s="1280"/>
      <c r="CIN25" s="1280"/>
      <c r="CIO25" s="1280"/>
      <c r="CIP25" s="1280"/>
      <c r="CIQ25" s="1280"/>
      <c r="CIR25" s="1280"/>
      <c r="CIS25" s="1280"/>
      <c r="CIT25" s="1280"/>
      <c r="CIU25" s="1280"/>
      <c r="CIV25" s="1280"/>
      <c r="CIW25" s="1280"/>
      <c r="CIX25" s="1280"/>
      <c r="CIY25" s="1280"/>
      <c r="CIZ25" s="1280"/>
      <c r="CJA25" s="1280"/>
      <c r="CJB25" s="1280"/>
      <c r="CJC25" s="1280"/>
      <c r="CJD25" s="1280"/>
      <c r="CJE25" s="1280"/>
      <c r="CJF25" s="1280"/>
      <c r="CJG25" s="1280"/>
      <c r="CJH25" s="1280"/>
      <c r="CJI25" s="1280"/>
      <c r="CJJ25" s="1280"/>
      <c r="CJK25" s="1280"/>
      <c r="CJL25" s="1280"/>
      <c r="CJM25" s="1280"/>
      <c r="CJN25" s="1280"/>
      <c r="CJO25" s="1280"/>
      <c r="CJP25" s="1280"/>
      <c r="CJQ25" s="1280"/>
      <c r="CJR25" s="1280"/>
      <c r="CJS25" s="1280"/>
      <c r="CJT25" s="1280"/>
      <c r="CJU25" s="1280"/>
      <c r="CJV25" s="1280"/>
      <c r="CJW25" s="1280"/>
      <c r="CJX25" s="1280"/>
      <c r="CJY25" s="1280"/>
      <c r="CJZ25" s="1280"/>
      <c r="CKA25" s="1280"/>
      <c r="CKB25" s="1280"/>
      <c r="CKC25" s="1280"/>
      <c r="CKD25" s="1280"/>
      <c r="CKE25" s="1280"/>
      <c r="CKF25" s="1280"/>
      <c r="CKG25" s="1280"/>
      <c r="CKH25" s="1280"/>
      <c r="CKI25" s="1280"/>
      <c r="CKJ25" s="1280"/>
      <c r="CKK25" s="1280"/>
      <c r="CKL25" s="1280"/>
      <c r="CKM25" s="1280"/>
      <c r="CKN25" s="1280"/>
      <c r="CKO25" s="1280"/>
      <c r="CKP25" s="1280"/>
      <c r="CKQ25" s="1280"/>
      <c r="CKR25" s="1280"/>
      <c r="CKS25" s="1280"/>
      <c r="CKT25" s="1280"/>
      <c r="CKU25" s="1280"/>
      <c r="CKV25" s="1280"/>
      <c r="CKW25" s="1280"/>
      <c r="CKX25" s="1280"/>
      <c r="CKY25" s="1280"/>
      <c r="CKZ25" s="1280"/>
      <c r="CLA25" s="1280"/>
      <c r="CLB25" s="1280"/>
      <c r="CLC25" s="1280"/>
      <c r="CLD25" s="1280"/>
      <c r="CLE25" s="1280"/>
      <c r="CLF25" s="1280"/>
      <c r="CLG25" s="1280"/>
      <c r="CLH25" s="1280"/>
      <c r="CLI25" s="1280"/>
      <c r="CLJ25" s="1280"/>
      <c r="CLK25" s="1280"/>
      <c r="CLL25" s="1280"/>
      <c r="CLM25" s="1280"/>
      <c r="CLN25" s="1280"/>
      <c r="CLO25" s="1280"/>
      <c r="CLP25" s="1280"/>
      <c r="CLQ25" s="1280"/>
      <c r="CLR25" s="1280"/>
      <c r="CLS25" s="1280"/>
      <c r="CLT25" s="1280"/>
      <c r="CLU25" s="1280"/>
      <c r="CLV25" s="1280"/>
      <c r="CLW25" s="1280"/>
      <c r="CLX25" s="1280"/>
      <c r="CLY25" s="1280"/>
      <c r="CLZ25" s="1280"/>
      <c r="CMA25" s="1280"/>
      <c r="CMB25" s="1280"/>
      <c r="CMC25" s="1280"/>
      <c r="CMD25" s="1280"/>
      <c r="CME25" s="1280"/>
      <c r="CMF25" s="1280"/>
      <c r="CMG25" s="1280"/>
      <c r="CMH25" s="1280"/>
      <c r="CMI25" s="1280"/>
      <c r="CMJ25" s="1280"/>
      <c r="CMK25" s="1280"/>
      <c r="CML25" s="1280"/>
      <c r="CMM25" s="1280"/>
      <c r="CMN25" s="1280"/>
      <c r="CMO25" s="1280"/>
      <c r="CMP25" s="1280"/>
      <c r="CMQ25" s="1280"/>
      <c r="CMR25" s="1280"/>
      <c r="CMS25" s="1280"/>
      <c r="CMT25" s="1280"/>
      <c r="CMU25" s="1280"/>
      <c r="CMV25" s="1280"/>
      <c r="CMW25" s="1280"/>
      <c r="CMX25" s="1280"/>
      <c r="CMY25" s="1280"/>
      <c r="CMZ25" s="1280"/>
      <c r="CNA25" s="1280"/>
      <c r="CNB25" s="1280"/>
      <c r="CNC25" s="1280"/>
      <c r="CND25" s="1280"/>
      <c r="CNE25" s="1280"/>
      <c r="CNF25" s="1280"/>
      <c r="CNG25" s="1280"/>
      <c r="CNH25" s="1280"/>
      <c r="CNI25" s="1280"/>
      <c r="CNJ25" s="1280"/>
      <c r="CNK25" s="1280"/>
      <c r="CNL25" s="1280"/>
      <c r="CNM25" s="1280"/>
      <c r="CNN25" s="1280"/>
      <c r="CNO25" s="1280"/>
      <c r="CNP25" s="1280"/>
      <c r="CNQ25" s="1280"/>
      <c r="CNR25" s="1280"/>
      <c r="CNS25" s="1280"/>
      <c r="CNT25" s="1280"/>
      <c r="CNU25" s="1280"/>
      <c r="CNV25" s="1280"/>
      <c r="CNW25" s="1280"/>
      <c r="CNX25" s="1280"/>
      <c r="CNY25" s="1280"/>
      <c r="CNZ25" s="1280"/>
      <c r="COA25" s="1280"/>
      <c r="COB25" s="1280"/>
      <c r="COC25" s="1280"/>
      <c r="COD25" s="1280"/>
      <c r="COE25" s="1280"/>
      <c r="COF25" s="1280"/>
      <c r="COG25" s="1280"/>
      <c r="COH25" s="1280"/>
      <c r="COI25" s="1280"/>
      <c r="COJ25" s="1280"/>
      <c r="COK25" s="1280"/>
      <c r="COL25" s="1280"/>
      <c r="COM25" s="1280"/>
      <c r="CON25" s="1280"/>
      <c r="COO25" s="1280"/>
      <c r="COP25" s="1280"/>
      <c r="COQ25" s="1280"/>
      <c r="COR25" s="1280"/>
      <c r="COS25" s="1280"/>
      <c r="COT25" s="1280"/>
      <c r="COU25" s="1280"/>
      <c r="COV25" s="1280"/>
      <c r="COW25" s="1280"/>
      <c r="COX25" s="1280"/>
      <c r="COY25" s="1280"/>
      <c r="COZ25" s="1280"/>
      <c r="CPA25" s="1280"/>
      <c r="CPB25" s="1280"/>
      <c r="CPC25" s="1280"/>
      <c r="CPD25" s="1280"/>
      <c r="CPE25" s="1280"/>
      <c r="CPF25" s="1280"/>
      <c r="CPG25" s="1280"/>
      <c r="CPH25" s="1280"/>
      <c r="CPI25" s="1280"/>
      <c r="CPJ25" s="1280"/>
      <c r="CPK25" s="1280"/>
      <c r="CPL25" s="1280"/>
      <c r="CPM25" s="1280"/>
      <c r="CPN25" s="1280"/>
      <c r="CPO25" s="1280"/>
      <c r="CPP25" s="1280"/>
      <c r="CPQ25" s="1280"/>
      <c r="CPR25" s="1280"/>
      <c r="CPS25" s="1280"/>
      <c r="CPT25" s="1280"/>
      <c r="CPU25" s="1280"/>
      <c r="CPV25" s="1280"/>
      <c r="CPW25" s="1280"/>
      <c r="CPX25" s="1280"/>
      <c r="CPY25" s="1280"/>
      <c r="CPZ25" s="1280"/>
      <c r="CQA25" s="1280"/>
      <c r="CQB25" s="1280"/>
      <c r="CQC25" s="1280"/>
      <c r="CQD25" s="1280"/>
      <c r="CQE25" s="1280"/>
      <c r="CQF25" s="1280"/>
      <c r="CQG25" s="1280"/>
      <c r="CQH25" s="1280"/>
      <c r="CQI25" s="1280"/>
      <c r="CQJ25" s="1280"/>
      <c r="CQK25" s="1280"/>
      <c r="CQL25" s="1280"/>
      <c r="CQM25" s="1280"/>
      <c r="CQN25" s="1280"/>
      <c r="CQO25" s="1280"/>
      <c r="CQP25" s="1280"/>
      <c r="CQQ25" s="1280"/>
      <c r="CQR25" s="1280"/>
      <c r="CQS25" s="1280"/>
      <c r="CQT25" s="1280"/>
      <c r="CQU25" s="1280"/>
      <c r="CQV25" s="1280"/>
      <c r="CQW25" s="1280"/>
      <c r="CQX25" s="1280"/>
      <c r="CQY25" s="1280"/>
      <c r="CQZ25" s="1280"/>
      <c r="CRA25" s="1280"/>
      <c r="CRB25" s="1280"/>
      <c r="CRC25" s="1280"/>
      <c r="CRD25" s="1280"/>
      <c r="CRE25" s="1280"/>
      <c r="CRF25" s="1280"/>
      <c r="CRG25" s="1280"/>
      <c r="CRH25" s="1280"/>
      <c r="CRI25" s="1280"/>
      <c r="CRJ25" s="1280"/>
      <c r="CRK25" s="1280"/>
      <c r="CRL25" s="1280"/>
      <c r="CRM25" s="1280"/>
      <c r="CRN25" s="1280"/>
      <c r="CRO25" s="1280"/>
      <c r="CRP25" s="1280"/>
      <c r="CRQ25" s="1280"/>
      <c r="CRR25" s="1280"/>
      <c r="CRS25" s="1280"/>
      <c r="CRT25" s="1280"/>
      <c r="CRU25" s="1280"/>
      <c r="CRV25" s="1280"/>
      <c r="CRW25" s="1280"/>
      <c r="CRX25" s="1280"/>
      <c r="CRY25" s="1280"/>
      <c r="CRZ25" s="1280"/>
      <c r="CSA25" s="1280"/>
      <c r="CSB25" s="1280"/>
      <c r="CSC25" s="1280"/>
      <c r="CSD25" s="1280"/>
      <c r="CSE25" s="1280"/>
      <c r="CSF25" s="1280"/>
      <c r="CSG25" s="1280"/>
      <c r="CSH25" s="1280"/>
      <c r="CSI25" s="1280"/>
      <c r="CSJ25" s="1280"/>
      <c r="CSK25" s="1280"/>
      <c r="CSL25" s="1280"/>
      <c r="CSM25" s="1280"/>
      <c r="CSN25" s="1280"/>
      <c r="CSO25" s="1280"/>
      <c r="CSP25" s="1280"/>
      <c r="CSQ25" s="1280"/>
      <c r="CSR25" s="1280"/>
      <c r="CSS25" s="1280"/>
      <c r="CST25" s="1280"/>
      <c r="CSU25" s="1280"/>
      <c r="CSV25" s="1280"/>
      <c r="CSW25" s="1280"/>
      <c r="CSX25" s="1280"/>
      <c r="CSY25" s="1280"/>
      <c r="CSZ25" s="1280"/>
      <c r="CTA25" s="1280"/>
      <c r="CTB25" s="1280"/>
      <c r="CTC25" s="1280"/>
      <c r="CTD25" s="1280"/>
      <c r="CTE25" s="1280"/>
      <c r="CTF25" s="1280"/>
      <c r="CTG25" s="1280"/>
      <c r="CTH25" s="1280"/>
      <c r="CTI25" s="1280"/>
      <c r="CTJ25" s="1280"/>
      <c r="CTK25" s="1280"/>
      <c r="CTL25" s="1280"/>
      <c r="CTM25" s="1280"/>
      <c r="CTN25" s="1280"/>
      <c r="CTO25" s="1280"/>
      <c r="CTP25" s="1280"/>
      <c r="CTQ25" s="1280"/>
      <c r="CTR25" s="1280"/>
      <c r="CTS25" s="1280"/>
      <c r="CTT25" s="1280"/>
      <c r="CTU25" s="1280"/>
      <c r="CTV25" s="1280"/>
      <c r="CTW25" s="1280"/>
      <c r="CTX25" s="1280"/>
      <c r="CTY25" s="1280"/>
      <c r="CTZ25" s="1280"/>
      <c r="CUA25" s="1280"/>
      <c r="CUB25" s="1280"/>
      <c r="CUC25" s="1280"/>
      <c r="CUD25" s="1280"/>
      <c r="CUE25" s="1280"/>
      <c r="CUF25" s="1280"/>
      <c r="CUG25" s="1280"/>
      <c r="CUH25" s="1280"/>
      <c r="CUI25" s="1280"/>
      <c r="CUJ25" s="1280"/>
      <c r="CUK25" s="1280"/>
      <c r="CUL25" s="1280"/>
      <c r="CUM25" s="1280"/>
      <c r="CUN25" s="1280"/>
      <c r="CUO25" s="1280"/>
      <c r="CUP25" s="1280"/>
      <c r="CUQ25" s="1280"/>
      <c r="CUR25" s="1280"/>
      <c r="CUS25" s="1280"/>
      <c r="CUT25" s="1280"/>
      <c r="CUU25" s="1280"/>
      <c r="CUV25" s="1280"/>
      <c r="CUW25" s="1280"/>
      <c r="CUX25" s="1280"/>
      <c r="CUY25" s="1280"/>
      <c r="CUZ25" s="1280"/>
      <c r="CVA25" s="1280"/>
      <c r="CVB25" s="1280"/>
      <c r="CVC25" s="1280"/>
      <c r="CVD25" s="1280"/>
      <c r="CVE25" s="1280"/>
      <c r="CVF25" s="1280"/>
      <c r="CVG25" s="1280"/>
      <c r="CVH25" s="1280"/>
      <c r="CVI25" s="1280"/>
      <c r="CVJ25" s="1280"/>
      <c r="CVK25" s="1280"/>
      <c r="CVL25" s="1280"/>
      <c r="CVM25" s="1280"/>
      <c r="CVN25" s="1280"/>
      <c r="CVO25" s="1280"/>
      <c r="CVP25" s="1280"/>
      <c r="CVQ25" s="1280"/>
      <c r="CVR25" s="1280"/>
      <c r="CVS25" s="1280"/>
      <c r="CVT25" s="1280"/>
      <c r="CVU25" s="1280"/>
      <c r="CVV25" s="1280"/>
      <c r="CVW25" s="1280"/>
      <c r="CVX25" s="1280"/>
      <c r="CVY25" s="1280"/>
      <c r="CVZ25" s="1280"/>
      <c r="CWA25" s="1280"/>
      <c r="CWB25" s="1280"/>
      <c r="CWC25" s="1280"/>
      <c r="CWD25" s="1280"/>
      <c r="CWE25" s="1280"/>
      <c r="CWF25" s="1280"/>
      <c r="CWG25" s="1280"/>
      <c r="CWH25" s="1280"/>
      <c r="CWI25" s="1280"/>
      <c r="CWJ25" s="1280"/>
      <c r="CWK25" s="1280"/>
      <c r="CWL25" s="1280"/>
      <c r="CWM25" s="1280"/>
      <c r="CWN25" s="1280"/>
      <c r="CWO25" s="1280"/>
      <c r="CWP25" s="1280"/>
      <c r="CWQ25" s="1280"/>
      <c r="CWR25" s="1280"/>
      <c r="CWS25" s="1280"/>
      <c r="CWT25" s="1280"/>
      <c r="CWU25" s="1280"/>
      <c r="CWV25" s="1280"/>
      <c r="CWW25" s="1280"/>
      <c r="CWX25" s="1280"/>
      <c r="CWY25" s="1280"/>
      <c r="CWZ25" s="1280"/>
      <c r="CXA25" s="1280"/>
      <c r="CXB25" s="1280"/>
      <c r="CXC25" s="1280"/>
      <c r="CXD25" s="1280"/>
      <c r="CXE25" s="1280"/>
      <c r="CXF25" s="1280"/>
      <c r="CXG25" s="1280"/>
      <c r="CXH25" s="1280"/>
      <c r="CXI25" s="1280"/>
      <c r="CXJ25" s="1280"/>
      <c r="CXK25" s="1280"/>
      <c r="CXL25" s="1280"/>
      <c r="CXM25" s="1280"/>
      <c r="CXN25" s="1280"/>
      <c r="CXO25" s="1280"/>
      <c r="CXP25" s="1280"/>
      <c r="CXQ25" s="1280"/>
      <c r="CXR25" s="1280"/>
      <c r="CXS25" s="1280"/>
      <c r="CXT25" s="1280"/>
      <c r="CXU25" s="1280"/>
      <c r="CXV25" s="1280"/>
      <c r="CXW25" s="1280"/>
      <c r="CXX25" s="1280"/>
      <c r="CXY25" s="1280"/>
      <c r="CXZ25" s="1280"/>
      <c r="CYA25" s="1280"/>
      <c r="CYB25" s="1280"/>
      <c r="CYC25" s="1280"/>
      <c r="CYD25" s="1280"/>
      <c r="CYE25" s="1280"/>
      <c r="CYF25" s="1280"/>
      <c r="CYG25" s="1280"/>
      <c r="CYH25" s="1280"/>
      <c r="CYI25" s="1280"/>
      <c r="CYJ25" s="1280"/>
      <c r="CYK25" s="1280"/>
      <c r="CYL25" s="1280"/>
      <c r="CYM25" s="1280"/>
      <c r="CYN25" s="1280"/>
      <c r="CYO25" s="1280"/>
      <c r="CYP25" s="1280"/>
      <c r="CYQ25" s="1280"/>
      <c r="CYR25" s="1280"/>
      <c r="CYS25" s="1280"/>
      <c r="CYT25" s="1280"/>
      <c r="CYU25" s="1280"/>
      <c r="CYV25" s="1280"/>
      <c r="CYW25" s="1280"/>
      <c r="CYX25" s="1280"/>
      <c r="CYY25" s="1280"/>
      <c r="CYZ25" s="1280"/>
      <c r="CZA25" s="1280"/>
      <c r="CZB25" s="1280"/>
      <c r="CZC25" s="1280"/>
      <c r="CZD25" s="1280"/>
      <c r="CZE25" s="1280"/>
      <c r="CZF25" s="1280"/>
      <c r="CZG25" s="1280"/>
      <c r="CZH25" s="1280"/>
      <c r="CZI25" s="1280"/>
      <c r="CZJ25" s="1280"/>
      <c r="CZK25" s="1280"/>
      <c r="CZL25" s="1280"/>
      <c r="CZM25" s="1280"/>
      <c r="CZN25" s="1280"/>
      <c r="CZO25" s="1280"/>
      <c r="CZP25" s="1280"/>
      <c r="CZQ25" s="1280"/>
      <c r="CZR25" s="1280"/>
      <c r="CZS25" s="1280"/>
      <c r="CZT25" s="1280"/>
      <c r="CZU25" s="1280"/>
      <c r="CZV25" s="1280"/>
      <c r="CZW25" s="1280"/>
      <c r="CZX25" s="1280"/>
      <c r="CZY25" s="1280"/>
      <c r="CZZ25" s="1280"/>
      <c r="DAA25" s="1280"/>
      <c r="DAB25" s="1280"/>
      <c r="DAC25" s="1280"/>
      <c r="DAD25" s="1280"/>
      <c r="DAE25" s="1280"/>
      <c r="DAF25" s="1280"/>
      <c r="DAG25" s="1280"/>
      <c r="DAH25" s="1280"/>
      <c r="DAI25" s="1280"/>
      <c r="DAJ25" s="1280"/>
      <c r="DAK25" s="1280"/>
      <c r="DAL25" s="1280"/>
      <c r="DAM25" s="1280"/>
      <c r="DAN25" s="1280"/>
      <c r="DAO25" s="1280"/>
      <c r="DAP25" s="1280"/>
      <c r="DAQ25" s="1280"/>
      <c r="DAR25" s="1280"/>
      <c r="DAS25" s="1280"/>
      <c r="DAT25" s="1280"/>
      <c r="DAU25" s="1280"/>
      <c r="DAV25" s="1280"/>
      <c r="DAW25" s="1280"/>
      <c r="DAX25" s="1280"/>
      <c r="DAY25" s="1280"/>
      <c r="DAZ25" s="1280"/>
      <c r="DBA25" s="1280"/>
      <c r="DBB25" s="1280"/>
      <c r="DBC25" s="1280"/>
      <c r="DBD25" s="1280"/>
      <c r="DBE25" s="1280"/>
      <c r="DBF25" s="1280"/>
      <c r="DBG25" s="1280"/>
      <c r="DBH25" s="1280"/>
      <c r="DBI25" s="1280"/>
      <c r="DBJ25" s="1280"/>
      <c r="DBK25" s="1280"/>
      <c r="DBL25" s="1280"/>
      <c r="DBM25" s="1280"/>
      <c r="DBN25" s="1280"/>
      <c r="DBO25" s="1280"/>
      <c r="DBP25" s="1280"/>
      <c r="DBQ25" s="1280"/>
      <c r="DBR25" s="1280"/>
      <c r="DBS25" s="1280"/>
      <c r="DBT25" s="1280"/>
      <c r="DBU25" s="1280"/>
      <c r="DBV25" s="1280"/>
      <c r="DBW25" s="1280"/>
      <c r="DBX25" s="1280"/>
      <c r="DBY25" s="1280"/>
      <c r="DBZ25" s="1280"/>
      <c r="DCA25" s="1280"/>
      <c r="DCB25" s="1280"/>
      <c r="DCC25" s="1280"/>
      <c r="DCD25" s="1280"/>
      <c r="DCE25" s="1280"/>
      <c r="DCF25" s="1280"/>
      <c r="DCG25" s="1280"/>
      <c r="DCH25" s="1280"/>
      <c r="DCI25" s="1280"/>
      <c r="DCJ25" s="1280"/>
      <c r="DCK25" s="1280"/>
      <c r="DCL25" s="1280"/>
      <c r="DCM25" s="1280"/>
      <c r="DCN25" s="1280"/>
      <c r="DCO25" s="1280"/>
      <c r="DCP25" s="1280"/>
      <c r="DCQ25" s="1280"/>
      <c r="DCR25" s="1280"/>
      <c r="DCS25" s="1280"/>
      <c r="DCT25" s="1280"/>
      <c r="DCU25" s="1280"/>
      <c r="DCV25" s="1280"/>
      <c r="DCW25" s="1280"/>
      <c r="DCX25" s="1280"/>
      <c r="DCY25" s="1280"/>
      <c r="DCZ25" s="1280"/>
      <c r="DDA25" s="1280"/>
      <c r="DDB25" s="1280"/>
      <c r="DDC25" s="1280"/>
      <c r="DDD25" s="1280"/>
      <c r="DDE25" s="1280"/>
      <c r="DDF25" s="1280"/>
      <c r="DDG25" s="1280"/>
      <c r="DDH25" s="1280"/>
      <c r="DDI25" s="1280"/>
      <c r="DDJ25" s="1280"/>
      <c r="DDK25" s="1280"/>
      <c r="DDL25" s="1280"/>
      <c r="DDM25" s="1280"/>
      <c r="DDN25" s="1280"/>
      <c r="DDO25" s="1280"/>
      <c r="DDP25" s="1280"/>
      <c r="DDQ25" s="1280"/>
      <c r="DDR25" s="1280"/>
      <c r="DDS25" s="1280"/>
      <c r="DDT25" s="1280"/>
      <c r="DDU25" s="1280"/>
      <c r="DDV25" s="1280"/>
      <c r="DDW25" s="1280"/>
      <c r="DDX25" s="1280"/>
      <c r="DDY25" s="1280"/>
      <c r="DDZ25" s="1280"/>
      <c r="DEA25" s="1280"/>
      <c r="DEB25" s="1280"/>
      <c r="DEC25" s="1280"/>
      <c r="DED25" s="1280"/>
      <c r="DEE25" s="1280"/>
      <c r="DEF25" s="1280"/>
      <c r="DEG25" s="1280"/>
      <c r="DEH25" s="1280"/>
      <c r="DEI25" s="1280"/>
      <c r="DEJ25" s="1280"/>
      <c r="DEK25" s="1280"/>
      <c r="DEL25" s="1280"/>
      <c r="DEM25" s="1280"/>
      <c r="DEN25" s="1280"/>
      <c r="DEO25" s="1280"/>
      <c r="DEP25" s="1280"/>
      <c r="DEQ25" s="1280"/>
      <c r="DER25" s="1280"/>
      <c r="DES25" s="1280"/>
      <c r="DET25" s="1280"/>
      <c r="DEU25" s="1280"/>
      <c r="DEV25" s="1280"/>
      <c r="DEW25" s="1280"/>
      <c r="DEX25" s="1280"/>
      <c r="DEY25" s="1280"/>
      <c r="DEZ25" s="1280"/>
      <c r="DFA25" s="1280"/>
      <c r="DFB25" s="1280"/>
      <c r="DFC25" s="1280"/>
      <c r="DFD25" s="1280"/>
      <c r="DFE25" s="1280"/>
      <c r="DFF25" s="1280"/>
      <c r="DFG25" s="1280"/>
      <c r="DFH25" s="1280"/>
      <c r="DFI25" s="1280"/>
      <c r="DFJ25" s="1280"/>
      <c r="DFK25" s="1280"/>
      <c r="DFL25" s="1280"/>
      <c r="DFM25" s="1280"/>
      <c r="DFN25" s="1280"/>
      <c r="DFO25" s="1280"/>
      <c r="DFP25" s="1280"/>
      <c r="DFQ25" s="1280"/>
      <c r="DFR25" s="1280"/>
      <c r="DFS25" s="1280"/>
      <c r="DFT25" s="1280"/>
      <c r="DFU25" s="1280"/>
      <c r="DFV25" s="1280"/>
      <c r="DFW25" s="1280"/>
      <c r="DFX25" s="1280"/>
      <c r="DFY25" s="1280"/>
      <c r="DFZ25" s="1280"/>
      <c r="DGA25" s="1280"/>
      <c r="DGB25" s="1280"/>
      <c r="DGC25" s="1280"/>
      <c r="DGD25" s="1280"/>
      <c r="DGE25" s="1280"/>
      <c r="DGF25" s="1280"/>
      <c r="DGG25" s="1280"/>
      <c r="DGH25" s="1280"/>
      <c r="DGI25" s="1280"/>
      <c r="DGJ25" s="1280"/>
      <c r="DGK25" s="1280"/>
      <c r="DGL25" s="1280"/>
      <c r="DGM25" s="1280"/>
      <c r="DGN25" s="1280"/>
      <c r="DGO25" s="1280"/>
      <c r="DGP25" s="1280"/>
      <c r="DGQ25" s="1280"/>
      <c r="DGR25" s="1280"/>
      <c r="DGS25" s="1280"/>
      <c r="DGT25" s="1280"/>
      <c r="DGU25" s="1280"/>
      <c r="DGV25" s="1280"/>
      <c r="DGW25" s="1280"/>
      <c r="DGX25" s="1280"/>
      <c r="DGY25" s="1280"/>
      <c r="DGZ25" s="1280"/>
      <c r="DHA25" s="1280"/>
      <c r="DHB25" s="1280"/>
      <c r="DHC25" s="1280"/>
      <c r="DHD25" s="1280"/>
      <c r="DHE25" s="1280"/>
      <c r="DHF25" s="1280"/>
      <c r="DHG25" s="1280"/>
      <c r="DHH25" s="1280"/>
      <c r="DHI25" s="1280"/>
      <c r="DHJ25" s="1280"/>
      <c r="DHK25" s="1280"/>
      <c r="DHL25" s="1280"/>
      <c r="DHM25" s="1280"/>
      <c r="DHN25" s="1280"/>
      <c r="DHO25" s="1280"/>
      <c r="DHP25" s="1280"/>
      <c r="DHQ25" s="1280"/>
      <c r="DHR25" s="1280"/>
      <c r="DHS25" s="1280"/>
      <c r="DHT25" s="1280"/>
      <c r="DHU25" s="1280"/>
      <c r="DHV25" s="1280"/>
      <c r="DHW25" s="1280"/>
      <c r="DHX25" s="1280"/>
      <c r="DHY25" s="1280"/>
      <c r="DHZ25" s="1280"/>
      <c r="DIA25" s="1280"/>
      <c r="DIB25" s="1280"/>
      <c r="DIC25" s="1280"/>
      <c r="DID25" s="1280"/>
      <c r="DIE25" s="1280"/>
      <c r="DIF25" s="1280"/>
      <c r="DIG25" s="1280"/>
      <c r="DIH25" s="1280"/>
      <c r="DII25" s="1280"/>
      <c r="DIJ25" s="1280"/>
      <c r="DIK25" s="1280"/>
      <c r="DIL25" s="1280"/>
      <c r="DIM25" s="1280"/>
      <c r="DIN25" s="1280"/>
      <c r="DIO25" s="1280"/>
      <c r="DIP25" s="1280"/>
      <c r="DIQ25" s="1280"/>
      <c r="DIR25" s="1280"/>
      <c r="DIS25" s="1280"/>
      <c r="DIT25" s="1280"/>
      <c r="DIU25" s="1280"/>
      <c r="DIV25" s="1280"/>
      <c r="DIW25" s="1280"/>
      <c r="DIX25" s="1280"/>
      <c r="DIY25" s="1280"/>
      <c r="DIZ25" s="1280"/>
      <c r="DJA25" s="1280"/>
      <c r="DJB25" s="1280"/>
      <c r="DJC25" s="1280"/>
      <c r="DJD25" s="1280"/>
      <c r="DJE25" s="1280"/>
      <c r="DJF25" s="1280"/>
      <c r="DJG25" s="1280"/>
      <c r="DJH25" s="1280"/>
      <c r="DJI25" s="1280"/>
      <c r="DJJ25" s="1280"/>
      <c r="DJK25" s="1280"/>
      <c r="DJL25" s="1280"/>
      <c r="DJM25" s="1280"/>
      <c r="DJN25" s="1280"/>
      <c r="DJO25" s="1280"/>
      <c r="DJP25" s="1280"/>
      <c r="DJQ25" s="1280"/>
      <c r="DJR25" s="1280"/>
      <c r="DJS25" s="1280"/>
      <c r="DJT25" s="1280"/>
      <c r="DJU25" s="1280"/>
      <c r="DJV25" s="1280"/>
      <c r="DJW25" s="1280"/>
      <c r="DJX25" s="1280"/>
      <c r="DJY25" s="1280"/>
      <c r="DJZ25" s="1280"/>
      <c r="DKA25" s="1280"/>
      <c r="DKB25" s="1280"/>
      <c r="DKC25" s="1280"/>
      <c r="DKD25" s="1280"/>
      <c r="DKE25" s="1280"/>
      <c r="DKF25" s="1280"/>
      <c r="DKG25" s="1280"/>
      <c r="DKH25" s="1280"/>
      <c r="DKI25" s="1280"/>
      <c r="DKJ25" s="1280"/>
      <c r="DKK25" s="1280"/>
      <c r="DKL25" s="1280"/>
      <c r="DKM25" s="1280"/>
      <c r="DKN25" s="1280"/>
      <c r="DKO25" s="1280"/>
      <c r="DKP25" s="1280"/>
      <c r="DKQ25" s="1280"/>
      <c r="DKR25" s="1280"/>
      <c r="DKS25" s="1280"/>
      <c r="DKT25" s="1280"/>
      <c r="DKU25" s="1280"/>
      <c r="DKV25" s="1280"/>
      <c r="DKW25" s="1280"/>
      <c r="DKX25" s="1280"/>
      <c r="DKY25" s="1280"/>
      <c r="DKZ25" s="1280"/>
      <c r="DLA25" s="1280"/>
      <c r="DLB25" s="1280"/>
      <c r="DLC25" s="1280"/>
      <c r="DLD25" s="1280"/>
      <c r="DLE25" s="1280"/>
      <c r="DLF25" s="1280"/>
      <c r="DLG25" s="1280"/>
      <c r="DLH25" s="1280"/>
      <c r="DLI25" s="1280"/>
      <c r="DLJ25" s="1280"/>
      <c r="DLK25" s="1280"/>
      <c r="DLL25" s="1280"/>
      <c r="DLM25" s="1280"/>
      <c r="DLN25" s="1280"/>
      <c r="DLO25" s="1280"/>
      <c r="DLP25" s="1280"/>
      <c r="DLQ25" s="1280"/>
      <c r="DLR25" s="1280"/>
      <c r="DLS25" s="1280"/>
      <c r="DLT25" s="1280"/>
      <c r="DLU25" s="1280"/>
      <c r="DLV25" s="1280"/>
      <c r="DLW25" s="1280"/>
      <c r="DLX25" s="1280"/>
      <c r="DLY25" s="1280"/>
      <c r="DLZ25" s="1280"/>
      <c r="DMA25" s="1280"/>
      <c r="DMB25" s="1280"/>
      <c r="DMC25" s="1280"/>
      <c r="DMD25" s="1280"/>
      <c r="DME25" s="1280"/>
      <c r="DMF25" s="1280"/>
      <c r="DMG25" s="1280"/>
      <c r="DMH25" s="1280"/>
      <c r="DMI25" s="1280"/>
      <c r="DMJ25" s="1280"/>
      <c r="DMK25" s="1280"/>
      <c r="DML25" s="1280"/>
      <c r="DMM25" s="1280"/>
      <c r="DMN25" s="1280"/>
      <c r="DMO25" s="1280"/>
      <c r="DMP25" s="1280"/>
      <c r="DMQ25" s="1280"/>
      <c r="DMR25" s="1280"/>
      <c r="DMS25" s="1280"/>
      <c r="DMT25" s="1280"/>
      <c r="DMU25" s="1280"/>
      <c r="DMV25" s="1280"/>
      <c r="DMW25" s="1280"/>
      <c r="DMX25" s="1280"/>
      <c r="DMY25" s="1280"/>
      <c r="DMZ25" s="1280"/>
      <c r="DNA25" s="1280"/>
      <c r="DNB25" s="1280"/>
      <c r="DNC25" s="1280"/>
      <c r="DND25" s="1280"/>
      <c r="DNE25" s="1280"/>
      <c r="DNF25" s="1280"/>
      <c r="DNG25" s="1280"/>
      <c r="DNH25" s="1280"/>
      <c r="DNI25" s="1280"/>
      <c r="DNJ25" s="1280"/>
      <c r="DNK25" s="1280"/>
      <c r="DNL25" s="1280"/>
      <c r="DNM25" s="1280"/>
      <c r="DNN25" s="1280"/>
      <c r="DNO25" s="1280"/>
      <c r="DNP25" s="1280"/>
      <c r="DNQ25" s="1280"/>
      <c r="DNR25" s="1280"/>
      <c r="DNS25" s="1280"/>
      <c r="DNT25" s="1280"/>
      <c r="DNU25" s="1280"/>
      <c r="DNV25" s="1280"/>
      <c r="DNW25" s="1280"/>
      <c r="DNX25" s="1280"/>
      <c r="DNY25" s="1280"/>
      <c r="DNZ25" s="1280"/>
      <c r="DOA25" s="1280"/>
      <c r="DOB25" s="1280"/>
      <c r="DOC25" s="1280"/>
      <c r="DOD25" s="1280"/>
      <c r="DOE25" s="1280"/>
      <c r="DOF25" s="1280"/>
      <c r="DOG25" s="1280"/>
      <c r="DOH25" s="1280"/>
      <c r="DOI25" s="1280"/>
      <c r="DOJ25" s="1280"/>
      <c r="DOK25" s="1280"/>
      <c r="DOL25" s="1280"/>
      <c r="DOM25" s="1280"/>
      <c r="DON25" s="1280"/>
      <c r="DOO25" s="1280"/>
      <c r="DOP25" s="1280"/>
      <c r="DOQ25" s="1280"/>
      <c r="DOR25" s="1280"/>
      <c r="DOS25" s="1280"/>
      <c r="DOT25" s="1280"/>
      <c r="DOU25" s="1280"/>
      <c r="DOV25" s="1280"/>
      <c r="DOW25" s="1280"/>
      <c r="DOX25" s="1280"/>
      <c r="DOY25" s="1280"/>
      <c r="DOZ25" s="1280"/>
      <c r="DPA25" s="1280"/>
      <c r="DPB25" s="1280"/>
      <c r="DPC25" s="1280"/>
      <c r="DPD25" s="1280"/>
      <c r="DPE25" s="1280"/>
      <c r="DPF25" s="1280"/>
      <c r="DPG25" s="1280"/>
      <c r="DPH25" s="1280"/>
      <c r="DPI25" s="1280"/>
      <c r="DPJ25" s="1280"/>
      <c r="DPK25" s="1280"/>
      <c r="DPL25" s="1280"/>
      <c r="DPM25" s="1280"/>
      <c r="DPN25" s="1280"/>
      <c r="DPO25" s="1280"/>
      <c r="DPP25" s="1280"/>
      <c r="DPQ25" s="1280"/>
      <c r="DPR25" s="1280"/>
      <c r="DPS25" s="1280"/>
      <c r="DPT25" s="1280"/>
      <c r="DPU25" s="1280"/>
      <c r="DPV25" s="1280"/>
      <c r="DPW25" s="1280"/>
      <c r="DPX25" s="1280"/>
      <c r="DPY25" s="1280"/>
      <c r="DPZ25" s="1280"/>
      <c r="DQA25" s="1280"/>
      <c r="DQB25" s="1280"/>
      <c r="DQC25" s="1280"/>
      <c r="DQD25" s="1280"/>
      <c r="DQE25" s="1280"/>
      <c r="DQF25" s="1280"/>
      <c r="DQG25" s="1280"/>
      <c r="DQH25" s="1280"/>
      <c r="DQI25" s="1280"/>
      <c r="DQJ25" s="1280"/>
      <c r="DQK25" s="1280"/>
      <c r="DQL25" s="1280"/>
      <c r="DQM25" s="1280"/>
      <c r="DQN25" s="1280"/>
      <c r="DQO25" s="1280"/>
      <c r="DQP25" s="1280"/>
      <c r="DQQ25" s="1280"/>
      <c r="DQR25" s="1280"/>
      <c r="DQS25" s="1280"/>
      <c r="DQT25" s="1280"/>
      <c r="DQU25" s="1280"/>
      <c r="DQV25" s="1280"/>
      <c r="DQW25" s="1280"/>
      <c r="DQX25" s="1280"/>
      <c r="DQY25" s="1280"/>
      <c r="DQZ25" s="1280"/>
      <c r="DRA25" s="1280"/>
      <c r="DRB25" s="1280"/>
      <c r="DRC25" s="1280"/>
      <c r="DRD25" s="1280"/>
      <c r="DRE25" s="1280"/>
      <c r="DRF25" s="1280"/>
      <c r="DRG25" s="1280"/>
      <c r="DRH25" s="1280"/>
      <c r="DRI25" s="1280"/>
      <c r="DRJ25" s="1280"/>
      <c r="DRK25" s="1280"/>
      <c r="DRL25" s="1280"/>
      <c r="DRM25" s="1280"/>
      <c r="DRN25" s="1280"/>
      <c r="DRO25" s="1280"/>
      <c r="DRP25" s="1280"/>
      <c r="DRQ25" s="1280"/>
      <c r="DRR25" s="1280"/>
      <c r="DRS25" s="1280"/>
      <c r="DRT25" s="1280"/>
      <c r="DRU25" s="1280"/>
      <c r="DRV25" s="1280"/>
      <c r="DRW25" s="1280"/>
      <c r="DRX25" s="1280"/>
      <c r="DRY25" s="1280"/>
      <c r="DRZ25" s="1280"/>
      <c r="DSA25" s="1280"/>
      <c r="DSB25" s="1280"/>
      <c r="DSC25" s="1280"/>
      <c r="DSD25" s="1280"/>
      <c r="DSE25" s="1280"/>
      <c r="DSF25" s="1280"/>
      <c r="DSG25" s="1280"/>
      <c r="DSH25" s="1280"/>
      <c r="DSI25" s="1280"/>
      <c r="DSJ25" s="1280"/>
      <c r="DSK25" s="1280"/>
      <c r="DSL25" s="1280"/>
      <c r="DSM25" s="1280"/>
      <c r="DSN25" s="1280"/>
      <c r="DSO25" s="1280"/>
      <c r="DSP25" s="1280"/>
      <c r="DSQ25" s="1280"/>
      <c r="DSR25" s="1280"/>
      <c r="DSS25" s="1280"/>
      <c r="DST25" s="1280"/>
      <c r="DSU25" s="1280"/>
      <c r="DSV25" s="1280"/>
      <c r="DSW25" s="1280"/>
      <c r="DSX25" s="1280"/>
      <c r="DSY25" s="1280"/>
      <c r="DSZ25" s="1280"/>
      <c r="DTA25" s="1280"/>
      <c r="DTB25" s="1280"/>
      <c r="DTC25" s="1280"/>
      <c r="DTD25" s="1280"/>
      <c r="DTE25" s="1280"/>
      <c r="DTF25" s="1280"/>
      <c r="DTG25" s="1280"/>
      <c r="DTH25" s="1280"/>
      <c r="DTI25" s="1280"/>
      <c r="DTJ25" s="1280"/>
      <c r="DTK25" s="1280"/>
      <c r="DTL25" s="1280"/>
      <c r="DTM25" s="1280"/>
      <c r="DTN25" s="1280"/>
      <c r="DTO25" s="1280"/>
      <c r="DTP25" s="1280"/>
      <c r="DTQ25" s="1280"/>
      <c r="DTR25" s="1280"/>
      <c r="DTS25" s="1280"/>
      <c r="DTT25" s="1280"/>
      <c r="DTU25" s="1280"/>
      <c r="DTV25" s="1280"/>
      <c r="DTW25" s="1280"/>
      <c r="DTX25" s="1280"/>
      <c r="DTY25" s="1280"/>
      <c r="DTZ25" s="1280"/>
      <c r="DUA25" s="1280"/>
      <c r="DUB25" s="1280"/>
      <c r="DUC25" s="1280"/>
      <c r="DUD25" s="1280"/>
      <c r="DUE25" s="1280"/>
      <c r="DUF25" s="1280"/>
      <c r="DUG25" s="1280"/>
      <c r="DUH25" s="1280"/>
      <c r="DUI25" s="1280"/>
      <c r="DUJ25" s="1280"/>
      <c r="DUK25" s="1280"/>
      <c r="DUL25" s="1280"/>
      <c r="DUM25" s="1280"/>
      <c r="DUN25" s="1280"/>
      <c r="DUO25" s="1280"/>
      <c r="DUP25" s="1280"/>
      <c r="DUQ25" s="1280"/>
      <c r="DUR25" s="1280"/>
      <c r="DUS25" s="1280"/>
      <c r="DUT25" s="1280"/>
      <c r="DUU25" s="1280"/>
      <c r="DUV25" s="1280"/>
      <c r="DUW25" s="1280"/>
      <c r="DUX25" s="1280"/>
      <c r="DUY25" s="1280"/>
      <c r="DUZ25" s="1280"/>
      <c r="DVA25" s="1280"/>
      <c r="DVB25" s="1280"/>
      <c r="DVC25" s="1280"/>
      <c r="DVD25" s="1280"/>
      <c r="DVE25" s="1280"/>
      <c r="DVF25" s="1280"/>
      <c r="DVG25" s="1280"/>
      <c r="DVH25" s="1280"/>
      <c r="DVI25" s="1280"/>
      <c r="DVJ25" s="1280"/>
      <c r="DVK25" s="1280"/>
      <c r="DVL25" s="1280"/>
      <c r="DVM25" s="1280"/>
      <c r="DVN25" s="1280"/>
      <c r="DVO25" s="1280"/>
      <c r="DVP25" s="1280"/>
      <c r="DVQ25" s="1280"/>
      <c r="DVR25" s="1280"/>
      <c r="DVS25" s="1280"/>
      <c r="DVT25" s="1280"/>
      <c r="DVU25" s="1280"/>
      <c r="DVV25" s="1280"/>
      <c r="DVW25" s="1280"/>
      <c r="DVX25" s="1280"/>
      <c r="DVY25" s="1280"/>
      <c r="DVZ25" s="1280"/>
      <c r="DWA25" s="1280"/>
      <c r="DWB25" s="1280"/>
      <c r="DWC25" s="1280"/>
      <c r="DWD25" s="1280"/>
      <c r="DWE25" s="1280"/>
      <c r="DWF25" s="1280"/>
      <c r="DWG25" s="1280"/>
      <c r="DWH25" s="1280"/>
      <c r="DWI25" s="1280"/>
      <c r="DWJ25" s="1280"/>
      <c r="DWK25" s="1280"/>
      <c r="DWL25" s="1280"/>
      <c r="DWM25" s="1280"/>
      <c r="DWN25" s="1280"/>
      <c r="DWO25" s="1280"/>
      <c r="DWP25" s="1280"/>
      <c r="DWQ25" s="1280"/>
      <c r="DWR25" s="1280"/>
      <c r="DWS25" s="1280"/>
      <c r="DWT25" s="1280"/>
      <c r="DWU25" s="1280"/>
      <c r="DWV25" s="1280"/>
      <c r="DWW25" s="1280"/>
      <c r="DWX25" s="1280"/>
      <c r="DWY25" s="1280"/>
      <c r="DWZ25" s="1280"/>
      <c r="DXA25" s="1280"/>
      <c r="DXB25" s="1280"/>
      <c r="DXC25" s="1280"/>
      <c r="DXD25" s="1280"/>
      <c r="DXE25" s="1280"/>
      <c r="DXF25" s="1280"/>
      <c r="DXG25" s="1280"/>
      <c r="DXH25" s="1280"/>
      <c r="DXI25" s="1280"/>
      <c r="DXJ25" s="1280"/>
      <c r="DXK25" s="1280"/>
      <c r="DXL25" s="1280"/>
      <c r="DXM25" s="1280"/>
      <c r="DXN25" s="1280"/>
      <c r="DXO25" s="1280"/>
      <c r="DXP25" s="1280"/>
      <c r="DXQ25" s="1280"/>
      <c r="DXR25" s="1280"/>
      <c r="DXS25" s="1280"/>
      <c r="DXT25" s="1280"/>
      <c r="DXU25" s="1280"/>
      <c r="DXV25" s="1280"/>
      <c r="DXW25" s="1280"/>
      <c r="DXX25" s="1280"/>
      <c r="DXY25" s="1280"/>
      <c r="DXZ25" s="1280"/>
      <c r="DYA25" s="1280"/>
      <c r="DYB25" s="1280"/>
      <c r="DYC25" s="1280"/>
      <c r="DYD25" s="1280"/>
      <c r="DYE25" s="1280"/>
      <c r="DYF25" s="1280"/>
      <c r="DYG25" s="1280"/>
      <c r="DYH25" s="1280"/>
      <c r="DYI25" s="1280"/>
      <c r="DYJ25" s="1280"/>
      <c r="DYK25" s="1280"/>
      <c r="DYL25" s="1280"/>
      <c r="DYM25" s="1280"/>
      <c r="DYN25" s="1280"/>
      <c r="DYO25" s="1280"/>
      <c r="DYP25" s="1280"/>
      <c r="DYQ25" s="1280"/>
      <c r="DYR25" s="1280"/>
      <c r="DYS25" s="1280"/>
      <c r="DYT25" s="1280"/>
      <c r="DYU25" s="1280"/>
      <c r="DYV25" s="1280"/>
      <c r="DYW25" s="1280"/>
      <c r="DYX25" s="1280"/>
      <c r="DYY25" s="1280"/>
      <c r="DYZ25" s="1280"/>
      <c r="DZA25" s="1280"/>
      <c r="DZB25" s="1280"/>
      <c r="DZC25" s="1280"/>
      <c r="DZD25" s="1280"/>
      <c r="DZE25" s="1280"/>
      <c r="DZF25" s="1280"/>
      <c r="DZG25" s="1280"/>
      <c r="DZH25" s="1280"/>
      <c r="DZI25" s="1280"/>
      <c r="DZJ25" s="1280"/>
      <c r="DZK25" s="1280"/>
      <c r="DZL25" s="1280"/>
      <c r="DZM25" s="1280"/>
      <c r="DZN25" s="1280"/>
      <c r="DZO25" s="1280"/>
      <c r="DZP25" s="1280"/>
      <c r="DZQ25" s="1280"/>
      <c r="DZR25" s="1280"/>
      <c r="DZS25" s="1280"/>
      <c r="DZT25" s="1280"/>
      <c r="DZU25" s="1280"/>
      <c r="DZV25" s="1280"/>
      <c r="DZW25" s="1280"/>
      <c r="DZX25" s="1280"/>
      <c r="DZY25" s="1280"/>
      <c r="DZZ25" s="1280"/>
      <c r="EAA25" s="1280"/>
      <c r="EAB25" s="1280"/>
      <c r="EAC25" s="1280"/>
      <c r="EAD25" s="1280"/>
      <c r="EAE25" s="1280"/>
      <c r="EAF25" s="1280"/>
      <c r="EAG25" s="1280"/>
      <c r="EAH25" s="1280"/>
      <c r="EAI25" s="1280"/>
      <c r="EAJ25" s="1280"/>
      <c r="EAK25" s="1280"/>
      <c r="EAL25" s="1280"/>
      <c r="EAM25" s="1280"/>
      <c r="EAN25" s="1280"/>
      <c r="EAO25" s="1280"/>
      <c r="EAP25" s="1280"/>
      <c r="EAQ25" s="1280"/>
      <c r="EAR25" s="1280"/>
      <c r="EAS25" s="1280"/>
      <c r="EAT25" s="1280"/>
      <c r="EAU25" s="1280"/>
      <c r="EAV25" s="1280"/>
      <c r="EAW25" s="1280"/>
      <c r="EAX25" s="1280"/>
      <c r="EAY25" s="1280"/>
      <c r="EAZ25" s="1280"/>
      <c r="EBA25" s="1280"/>
      <c r="EBB25" s="1280"/>
      <c r="EBC25" s="1280"/>
      <c r="EBD25" s="1280"/>
      <c r="EBE25" s="1280"/>
      <c r="EBF25" s="1280"/>
      <c r="EBG25" s="1280"/>
      <c r="EBH25" s="1280"/>
      <c r="EBI25" s="1280"/>
      <c r="EBJ25" s="1280"/>
      <c r="EBK25" s="1280"/>
      <c r="EBL25" s="1280"/>
      <c r="EBM25" s="1280"/>
      <c r="EBN25" s="1280"/>
      <c r="EBO25" s="1280"/>
      <c r="EBP25" s="1280"/>
      <c r="EBQ25" s="1280"/>
      <c r="EBR25" s="1280"/>
      <c r="EBS25" s="1280"/>
      <c r="EBT25" s="1280"/>
      <c r="EBU25" s="1280"/>
      <c r="EBV25" s="1280"/>
      <c r="EBW25" s="1280"/>
      <c r="EBX25" s="1280"/>
      <c r="EBY25" s="1280"/>
      <c r="EBZ25" s="1280"/>
      <c r="ECA25" s="1280"/>
      <c r="ECB25" s="1280"/>
      <c r="ECC25" s="1280"/>
      <c r="ECD25" s="1280"/>
      <c r="ECE25" s="1280"/>
      <c r="ECF25" s="1280"/>
      <c r="ECG25" s="1280"/>
      <c r="ECH25" s="1280"/>
      <c r="ECI25" s="1280"/>
      <c r="ECJ25" s="1280"/>
      <c r="ECK25" s="1280"/>
      <c r="ECL25" s="1280"/>
      <c r="ECM25" s="1280"/>
      <c r="ECN25" s="1280"/>
      <c r="ECO25" s="1280"/>
      <c r="ECP25" s="1280"/>
      <c r="ECQ25" s="1280"/>
      <c r="ECR25" s="1280"/>
      <c r="ECS25" s="1280"/>
      <c r="ECT25" s="1280"/>
      <c r="ECU25" s="1280"/>
      <c r="ECV25" s="1280"/>
      <c r="ECW25" s="1280"/>
      <c r="ECX25" s="1280"/>
      <c r="ECY25" s="1280"/>
      <c r="ECZ25" s="1280"/>
      <c r="EDA25" s="1280"/>
      <c r="EDB25" s="1280"/>
      <c r="EDC25" s="1280"/>
      <c r="EDD25" s="1280"/>
      <c r="EDE25" s="1280"/>
      <c r="EDF25" s="1280"/>
      <c r="EDG25" s="1280"/>
      <c r="EDH25" s="1280"/>
      <c r="EDI25" s="1280"/>
      <c r="EDJ25" s="1280"/>
      <c r="EDK25" s="1280"/>
      <c r="EDL25" s="1280"/>
      <c r="EDM25" s="1280"/>
      <c r="EDN25" s="1280"/>
      <c r="EDO25" s="1280"/>
      <c r="EDP25" s="1280"/>
      <c r="EDQ25" s="1280"/>
      <c r="EDR25" s="1280"/>
      <c r="EDS25" s="1280"/>
      <c r="EDT25" s="1280"/>
      <c r="EDU25" s="1280"/>
      <c r="EDV25" s="1280"/>
      <c r="EDW25" s="1280"/>
      <c r="EDX25" s="1280"/>
      <c r="EDY25" s="1280"/>
      <c r="EDZ25" s="1280"/>
      <c r="EEA25" s="1280"/>
      <c r="EEB25" s="1280"/>
      <c r="EEC25" s="1280"/>
      <c r="EED25" s="1280"/>
      <c r="EEE25" s="1280"/>
      <c r="EEF25" s="1280"/>
      <c r="EEG25" s="1280"/>
      <c r="EEH25" s="1280"/>
      <c r="EEI25" s="1280"/>
      <c r="EEJ25" s="1280"/>
      <c r="EEK25" s="1280"/>
      <c r="EEL25" s="1280"/>
      <c r="EEM25" s="1280"/>
      <c r="EEN25" s="1280"/>
      <c r="EEO25" s="1280"/>
      <c r="EEP25" s="1280"/>
      <c r="EEQ25" s="1280"/>
      <c r="EER25" s="1280"/>
      <c r="EES25" s="1280"/>
      <c r="EET25" s="1280"/>
      <c r="EEU25" s="1280"/>
      <c r="EEV25" s="1280"/>
      <c r="EEW25" s="1280"/>
      <c r="EEX25" s="1280"/>
      <c r="EEY25" s="1280"/>
      <c r="EEZ25" s="1280"/>
      <c r="EFA25" s="1280"/>
      <c r="EFB25" s="1280"/>
      <c r="EFC25" s="1280"/>
      <c r="EFD25" s="1280"/>
      <c r="EFE25" s="1280"/>
      <c r="EFF25" s="1280"/>
      <c r="EFG25" s="1280"/>
      <c r="EFH25" s="1280"/>
      <c r="EFI25" s="1280"/>
      <c r="EFJ25" s="1280"/>
      <c r="EFK25" s="1280"/>
      <c r="EFL25" s="1280"/>
      <c r="EFM25" s="1280"/>
      <c r="EFN25" s="1280"/>
      <c r="EFO25" s="1280"/>
      <c r="EFP25" s="1280"/>
      <c r="EFQ25" s="1280"/>
      <c r="EFR25" s="1280"/>
      <c r="EFS25" s="1280"/>
      <c r="EFT25" s="1280"/>
      <c r="EFU25" s="1280"/>
      <c r="EFV25" s="1280"/>
      <c r="EFW25" s="1280"/>
      <c r="EFX25" s="1280"/>
      <c r="EFY25" s="1280"/>
      <c r="EFZ25" s="1280"/>
      <c r="EGA25" s="1280"/>
      <c r="EGB25" s="1280"/>
      <c r="EGC25" s="1280"/>
      <c r="EGD25" s="1280"/>
      <c r="EGE25" s="1280"/>
      <c r="EGF25" s="1280"/>
      <c r="EGG25" s="1280"/>
      <c r="EGH25" s="1280"/>
      <c r="EGI25" s="1280"/>
      <c r="EGJ25" s="1280"/>
      <c r="EGK25" s="1280"/>
      <c r="EGL25" s="1280"/>
      <c r="EGM25" s="1280"/>
      <c r="EGN25" s="1280"/>
      <c r="EGO25" s="1280"/>
      <c r="EGP25" s="1280"/>
      <c r="EGQ25" s="1280"/>
      <c r="EGR25" s="1280"/>
      <c r="EGS25" s="1280"/>
      <c r="EGT25" s="1280"/>
      <c r="EGU25" s="1280"/>
      <c r="EGV25" s="1280"/>
      <c r="EGW25" s="1280"/>
      <c r="EGX25" s="1280"/>
      <c r="EGY25" s="1280"/>
      <c r="EGZ25" s="1280"/>
      <c r="EHA25" s="1280"/>
      <c r="EHB25" s="1280"/>
      <c r="EHC25" s="1280"/>
      <c r="EHD25" s="1280"/>
      <c r="EHE25" s="1280"/>
      <c r="EHF25" s="1280"/>
      <c r="EHG25" s="1280"/>
      <c r="EHH25" s="1280"/>
      <c r="EHI25" s="1280"/>
      <c r="EHJ25" s="1280"/>
      <c r="EHK25" s="1280"/>
      <c r="EHL25" s="1280"/>
      <c r="EHM25" s="1280"/>
      <c r="EHN25" s="1280"/>
      <c r="EHO25" s="1280"/>
      <c r="EHP25" s="1280"/>
      <c r="EHQ25" s="1280"/>
      <c r="EHR25" s="1280"/>
      <c r="EHS25" s="1280"/>
      <c r="EHT25" s="1280"/>
      <c r="EHU25" s="1280"/>
      <c r="EHV25" s="1280"/>
      <c r="EHW25" s="1280"/>
      <c r="EHX25" s="1280"/>
      <c r="EHY25" s="1280"/>
      <c r="EHZ25" s="1280"/>
      <c r="EIA25" s="1280"/>
      <c r="EIB25" s="1280"/>
      <c r="EIC25" s="1280"/>
      <c r="EID25" s="1280"/>
      <c r="EIE25" s="1280"/>
      <c r="EIF25" s="1280"/>
      <c r="EIG25" s="1280"/>
      <c r="EIH25" s="1280"/>
      <c r="EII25" s="1280"/>
      <c r="EIJ25" s="1280"/>
      <c r="EIK25" s="1280"/>
      <c r="EIL25" s="1280"/>
      <c r="EIM25" s="1280"/>
      <c r="EIN25" s="1280"/>
      <c r="EIO25" s="1280"/>
      <c r="EIP25" s="1280"/>
      <c r="EIQ25" s="1280"/>
      <c r="EIR25" s="1280"/>
      <c r="EIS25" s="1280"/>
      <c r="EIT25" s="1280"/>
      <c r="EIU25" s="1280"/>
      <c r="EIV25" s="1280"/>
      <c r="EIW25" s="1280"/>
      <c r="EIX25" s="1280"/>
      <c r="EIY25" s="1280"/>
      <c r="EIZ25" s="1280"/>
      <c r="EJA25" s="1280"/>
      <c r="EJB25" s="1280"/>
      <c r="EJC25" s="1280"/>
      <c r="EJD25" s="1280"/>
      <c r="EJE25" s="1280"/>
      <c r="EJF25" s="1280"/>
      <c r="EJG25" s="1280"/>
      <c r="EJH25" s="1280"/>
      <c r="EJI25" s="1280"/>
      <c r="EJJ25" s="1280"/>
      <c r="EJK25" s="1280"/>
      <c r="EJL25" s="1280"/>
      <c r="EJM25" s="1280"/>
      <c r="EJN25" s="1280"/>
      <c r="EJO25" s="1280"/>
      <c r="EJP25" s="1280"/>
      <c r="EJQ25" s="1280"/>
      <c r="EJR25" s="1280"/>
      <c r="EJS25" s="1280"/>
      <c r="EJT25" s="1280"/>
      <c r="EJU25" s="1280"/>
      <c r="EJV25" s="1280"/>
      <c r="EJW25" s="1280"/>
      <c r="EJX25" s="1280"/>
      <c r="EJY25" s="1280"/>
      <c r="EJZ25" s="1280"/>
      <c r="EKA25" s="1280"/>
      <c r="EKB25" s="1280"/>
      <c r="EKC25" s="1280"/>
      <c r="EKD25" s="1280"/>
      <c r="EKE25" s="1280"/>
      <c r="EKF25" s="1280"/>
      <c r="EKG25" s="1280"/>
      <c r="EKH25" s="1280"/>
      <c r="EKI25" s="1280"/>
      <c r="EKJ25" s="1280"/>
      <c r="EKK25" s="1280"/>
      <c r="EKL25" s="1280"/>
      <c r="EKM25" s="1280"/>
      <c r="EKN25" s="1280"/>
      <c r="EKO25" s="1280"/>
      <c r="EKP25" s="1280"/>
      <c r="EKQ25" s="1280"/>
      <c r="EKR25" s="1280"/>
      <c r="EKS25" s="1280"/>
      <c r="EKT25" s="1280"/>
      <c r="EKU25" s="1280"/>
      <c r="EKV25" s="1280"/>
      <c r="EKW25" s="1280"/>
      <c r="EKX25" s="1280"/>
      <c r="EKY25" s="1280"/>
      <c r="EKZ25" s="1280"/>
      <c r="ELA25" s="1280"/>
      <c r="ELB25" s="1280"/>
      <c r="ELC25" s="1280"/>
      <c r="ELD25" s="1280"/>
      <c r="ELE25" s="1280"/>
      <c r="ELF25" s="1280"/>
      <c r="ELG25" s="1280"/>
      <c r="ELH25" s="1280"/>
      <c r="ELI25" s="1280"/>
      <c r="ELJ25" s="1280"/>
      <c r="ELK25" s="1280"/>
      <c r="ELL25" s="1280"/>
      <c r="ELM25" s="1280"/>
      <c r="ELN25" s="1280"/>
      <c r="ELO25" s="1280"/>
      <c r="ELP25" s="1280"/>
      <c r="ELQ25" s="1280"/>
      <c r="ELR25" s="1280"/>
      <c r="ELS25" s="1280"/>
      <c r="ELT25" s="1280"/>
      <c r="ELU25" s="1280"/>
      <c r="ELV25" s="1280"/>
      <c r="ELW25" s="1280"/>
      <c r="ELX25" s="1280"/>
      <c r="ELY25" s="1280"/>
      <c r="ELZ25" s="1280"/>
      <c r="EMA25" s="1280"/>
      <c r="EMB25" s="1280"/>
      <c r="EMC25" s="1280"/>
      <c r="EMD25" s="1280"/>
      <c r="EME25" s="1280"/>
      <c r="EMF25" s="1280"/>
      <c r="EMG25" s="1280"/>
      <c r="EMH25" s="1280"/>
      <c r="EMI25" s="1280"/>
      <c r="EMJ25" s="1280"/>
      <c r="EMK25" s="1280"/>
      <c r="EML25" s="1280"/>
      <c r="EMM25" s="1280"/>
      <c r="EMN25" s="1280"/>
      <c r="EMO25" s="1280"/>
      <c r="EMP25" s="1280"/>
      <c r="EMQ25" s="1280"/>
      <c r="EMR25" s="1280"/>
      <c r="EMS25" s="1280"/>
      <c r="EMT25" s="1280"/>
      <c r="EMU25" s="1280"/>
      <c r="EMV25" s="1280"/>
      <c r="EMW25" s="1280"/>
      <c r="EMX25" s="1280"/>
      <c r="EMY25" s="1280"/>
      <c r="EMZ25" s="1280"/>
      <c r="ENA25" s="1280"/>
      <c r="ENB25" s="1280"/>
      <c r="ENC25" s="1280"/>
      <c r="END25" s="1280"/>
      <c r="ENE25" s="1280"/>
      <c r="ENF25" s="1280"/>
      <c r="ENG25" s="1280"/>
      <c r="ENH25" s="1280"/>
      <c r="ENI25" s="1280"/>
      <c r="ENJ25" s="1280"/>
      <c r="ENK25" s="1280"/>
      <c r="ENL25" s="1280"/>
      <c r="ENM25" s="1280"/>
      <c r="ENN25" s="1280"/>
      <c r="ENO25" s="1280"/>
      <c r="ENP25" s="1280"/>
      <c r="ENQ25" s="1280"/>
      <c r="ENR25" s="1280"/>
      <c r="ENS25" s="1280"/>
      <c r="ENT25" s="1280"/>
      <c r="ENU25" s="1280"/>
      <c r="ENV25" s="1280"/>
      <c r="ENW25" s="1280"/>
      <c r="ENX25" s="1280"/>
      <c r="ENY25" s="1280"/>
      <c r="ENZ25" s="1280"/>
      <c r="EOA25" s="1280"/>
      <c r="EOB25" s="1280"/>
      <c r="EOC25" s="1280"/>
      <c r="EOD25" s="1280"/>
      <c r="EOE25" s="1280"/>
      <c r="EOF25" s="1280"/>
      <c r="EOG25" s="1280"/>
      <c r="EOH25" s="1280"/>
      <c r="EOI25" s="1280"/>
      <c r="EOJ25" s="1280"/>
      <c r="EOK25" s="1280"/>
      <c r="EOL25" s="1280"/>
      <c r="EOM25" s="1280"/>
      <c r="EON25" s="1280"/>
      <c r="EOO25" s="1280"/>
      <c r="EOP25" s="1280"/>
      <c r="EOQ25" s="1280"/>
      <c r="EOR25" s="1280"/>
      <c r="EOS25" s="1280"/>
      <c r="EOT25" s="1280"/>
      <c r="EOU25" s="1280"/>
      <c r="EOV25" s="1280"/>
      <c r="EOW25" s="1280"/>
      <c r="EOX25" s="1280"/>
      <c r="EOY25" s="1280"/>
      <c r="EOZ25" s="1280"/>
      <c r="EPA25" s="1280"/>
      <c r="EPB25" s="1280"/>
      <c r="EPC25" s="1280"/>
      <c r="EPD25" s="1280"/>
      <c r="EPE25" s="1280"/>
      <c r="EPF25" s="1280"/>
      <c r="EPG25" s="1280"/>
      <c r="EPH25" s="1280"/>
      <c r="EPI25" s="1280"/>
      <c r="EPJ25" s="1280"/>
      <c r="EPK25" s="1280"/>
      <c r="EPL25" s="1280"/>
      <c r="EPM25" s="1280"/>
      <c r="EPN25" s="1280"/>
      <c r="EPO25" s="1280"/>
      <c r="EPP25" s="1280"/>
      <c r="EPQ25" s="1280"/>
      <c r="EPR25" s="1280"/>
      <c r="EPS25" s="1280"/>
      <c r="EPT25" s="1280"/>
      <c r="EPU25" s="1280"/>
      <c r="EPV25" s="1280"/>
      <c r="EPW25" s="1280"/>
      <c r="EPX25" s="1280"/>
      <c r="EPY25" s="1280"/>
      <c r="EPZ25" s="1280"/>
      <c r="EQA25" s="1280"/>
      <c r="EQB25" s="1280"/>
      <c r="EQC25" s="1280"/>
      <c r="EQD25" s="1280"/>
      <c r="EQE25" s="1280"/>
      <c r="EQF25" s="1280"/>
      <c r="EQG25" s="1280"/>
      <c r="EQH25" s="1280"/>
      <c r="EQI25" s="1280"/>
      <c r="EQJ25" s="1280"/>
      <c r="EQK25" s="1280"/>
      <c r="EQL25" s="1280"/>
      <c r="EQM25" s="1280"/>
      <c r="EQN25" s="1280"/>
      <c r="EQO25" s="1280"/>
      <c r="EQP25" s="1280"/>
      <c r="EQQ25" s="1280"/>
      <c r="EQR25" s="1280"/>
      <c r="EQS25" s="1280"/>
      <c r="EQT25" s="1280"/>
      <c r="EQU25" s="1280"/>
      <c r="EQV25" s="1280"/>
      <c r="EQW25" s="1280"/>
      <c r="EQX25" s="1280"/>
      <c r="EQY25" s="1280"/>
      <c r="EQZ25" s="1280"/>
      <c r="ERA25" s="1280"/>
      <c r="ERB25" s="1280"/>
      <c r="ERC25" s="1280"/>
      <c r="ERD25" s="1280"/>
      <c r="ERE25" s="1280"/>
      <c r="ERF25" s="1280"/>
      <c r="ERG25" s="1280"/>
      <c r="ERH25" s="1280"/>
      <c r="ERI25" s="1280"/>
      <c r="ERJ25" s="1280"/>
      <c r="ERK25" s="1280"/>
      <c r="ERL25" s="1280"/>
      <c r="ERM25" s="1280"/>
      <c r="ERN25" s="1280"/>
      <c r="ERO25" s="1280"/>
      <c r="ERP25" s="1280"/>
      <c r="ERQ25" s="1280"/>
      <c r="ERR25" s="1280"/>
      <c r="ERS25" s="1280"/>
      <c r="ERT25" s="1280"/>
      <c r="ERU25" s="1280"/>
      <c r="ERV25" s="1280"/>
      <c r="ERW25" s="1280"/>
      <c r="ERX25" s="1280"/>
      <c r="ERY25" s="1280"/>
      <c r="ERZ25" s="1280"/>
      <c r="ESA25" s="1280"/>
      <c r="ESB25" s="1280"/>
      <c r="ESC25" s="1280"/>
      <c r="ESD25" s="1280"/>
      <c r="ESE25" s="1280"/>
      <c r="ESF25" s="1280"/>
      <c r="ESG25" s="1280"/>
      <c r="ESH25" s="1280"/>
      <c r="ESI25" s="1280"/>
      <c r="ESJ25" s="1280"/>
      <c r="ESK25" s="1280"/>
      <c r="ESL25" s="1280"/>
      <c r="ESM25" s="1280"/>
      <c r="ESN25" s="1280"/>
      <c r="ESO25" s="1280"/>
      <c r="ESP25" s="1280"/>
      <c r="ESQ25" s="1280"/>
      <c r="ESR25" s="1280"/>
      <c r="ESS25" s="1280"/>
      <c r="EST25" s="1280"/>
      <c r="ESU25" s="1280"/>
      <c r="ESV25" s="1280"/>
      <c r="ESW25" s="1280"/>
      <c r="ESX25" s="1280"/>
      <c r="ESY25" s="1280"/>
      <c r="ESZ25" s="1280"/>
      <c r="ETA25" s="1280"/>
      <c r="ETB25" s="1280"/>
      <c r="ETC25" s="1280"/>
      <c r="ETD25" s="1280"/>
      <c r="ETE25" s="1280"/>
      <c r="ETF25" s="1280"/>
      <c r="ETG25" s="1280"/>
      <c r="ETH25" s="1280"/>
      <c r="ETI25" s="1280"/>
      <c r="ETJ25" s="1280"/>
      <c r="ETK25" s="1280"/>
      <c r="ETL25" s="1280"/>
      <c r="ETM25" s="1280"/>
      <c r="ETN25" s="1280"/>
      <c r="ETO25" s="1280"/>
      <c r="ETP25" s="1280"/>
      <c r="ETQ25" s="1280"/>
      <c r="ETR25" s="1280"/>
      <c r="ETS25" s="1280"/>
      <c r="ETT25" s="1280"/>
      <c r="ETU25" s="1280"/>
      <c r="ETV25" s="1280"/>
      <c r="ETW25" s="1280"/>
      <c r="ETX25" s="1280"/>
      <c r="ETY25" s="1280"/>
      <c r="ETZ25" s="1280"/>
      <c r="EUA25" s="1280"/>
      <c r="EUB25" s="1280"/>
      <c r="EUC25" s="1280"/>
      <c r="EUD25" s="1280"/>
      <c r="EUE25" s="1280"/>
      <c r="EUF25" s="1280"/>
      <c r="EUG25" s="1280"/>
      <c r="EUH25" s="1280"/>
      <c r="EUI25" s="1280"/>
      <c r="EUJ25" s="1280"/>
      <c r="EUK25" s="1280"/>
      <c r="EUL25" s="1280"/>
      <c r="EUM25" s="1280"/>
      <c r="EUN25" s="1280"/>
      <c r="EUO25" s="1280"/>
      <c r="EUP25" s="1280"/>
      <c r="EUQ25" s="1280"/>
      <c r="EUR25" s="1280"/>
      <c r="EUS25" s="1280"/>
      <c r="EUT25" s="1280"/>
      <c r="EUU25" s="1280"/>
      <c r="EUV25" s="1280"/>
      <c r="EUW25" s="1280"/>
      <c r="EUX25" s="1280"/>
      <c r="EUY25" s="1280"/>
      <c r="EUZ25" s="1280"/>
      <c r="EVA25" s="1280"/>
      <c r="EVB25" s="1280"/>
      <c r="EVC25" s="1280"/>
      <c r="EVD25" s="1280"/>
      <c r="EVE25" s="1280"/>
      <c r="EVF25" s="1280"/>
      <c r="EVG25" s="1280"/>
      <c r="EVH25" s="1280"/>
      <c r="EVI25" s="1280"/>
      <c r="EVJ25" s="1280"/>
      <c r="EVK25" s="1280"/>
      <c r="EVL25" s="1280"/>
      <c r="EVM25" s="1280"/>
      <c r="EVN25" s="1280"/>
      <c r="EVO25" s="1280"/>
      <c r="EVP25" s="1280"/>
      <c r="EVQ25" s="1280"/>
      <c r="EVR25" s="1280"/>
      <c r="EVS25" s="1280"/>
      <c r="EVT25" s="1280"/>
      <c r="EVU25" s="1280"/>
      <c r="EVV25" s="1280"/>
      <c r="EVW25" s="1280"/>
      <c r="EVX25" s="1280"/>
      <c r="EVY25" s="1280"/>
      <c r="EVZ25" s="1280"/>
      <c r="EWA25" s="1280"/>
      <c r="EWB25" s="1280"/>
      <c r="EWC25" s="1280"/>
      <c r="EWD25" s="1280"/>
      <c r="EWE25" s="1280"/>
      <c r="EWF25" s="1280"/>
      <c r="EWG25" s="1280"/>
      <c r="EWH25" s="1280"/>
      <c r="EWI25" s="1280"/>
      <c r="EWJ25" s="1280"/>
      <c r="EWK25" s="1280"/>
      <c r="EWL25" s="1280"/>
      <c r="EWM25" s="1280"/>
      <c r="EWN25" s="1280"/>
      <c r="EWO25" s="1280"/>
      <c r="EWP25" s="1280"/>
      <c r="EWQ25" s="1280"/>
      <c r="EWR25" s="1280"/>
      <c r="EWS25" s="1280"/>
      <c r="EWT25" s="1280"/>
      <c r="EWU25" s="1280"/>
      <c r="EWV25" s="1280"/>
      <c r="EWW25" s="1280"/>
      <c r="EWX25" s="1280"/>
      <c r="EWY25" s="1280"/>
      <c r="EWZ25" s="1280"/>
      <c r="EXA25" s="1280"/>
      <c r="EXB25" s="1280"/>
      <c r="EXC25" s="1280"/>
      <c r="EXD25" s="1280"/>
      <c r="EXE25" s="1280"/>
      <c r="EXF25" s="1280"/>
      <c r="EXG25" s="1280"/>
      <c r="EXH25" s="1280"/>
      <c r="EXI25" s="1280"/>
      <c r="EXJ25" s="1280"/>
      <c r="EXK25" s="1280"/>
      <c r="EXL25" s="1280"/>
      <c r="EXM25" s="1280"/>
      <c r="EXN25" s="1280"/>
      <c r="EXO25" s="1280"/>
      <c r="EXP25" s="1280"/>
      <c r="EXQ25" s="1280"/>
      <c r="EXR25" s="1280"/>
      <c r="EXS25" s="1280"/>
      <c r="EXT25" s="1280"/>
      <c r="EXU25" s="1280"/>
      <c r="EXV25" s="1280"/>
      <c r="EXW25" s="1280"/>
      <c r="EXX25" s="1280"/>
      <c r="EXY25" s="1280"/>
      <c r="EXZ25" s="1280"/>
      <c r="EYA25" s="1280"/>
      <c r="EYB25" s="1280"/>
      <c r="EYC25" s="1280"/>
      <c r="EYD25" s="1280"/>
      <c r="EYE25" s="1280"/>
      <c r="EYF25" s="1280"/>
      <c r="EYG25" s="1280"/>
      <c r="EYH25" s="1280"/>
      <c r="EYI25" s="1280"/>
      <c r="EYJ25" s="1280"/>
      <c r="EYK25" s="1280"/>
      <c r="EYL25" s="1280"/>
      <c r="EYM25" s="1280"/>
      <c r="EYN25" s="1280"/>
      <c r="EYO25" s="1280"/>
      <c r="EYP25" s="1280"/>
      <c r="EYQ25" s="1280"/>
      <c r="EYR25" s="1280"/>
      <c r="EYS25" s="1280"/>
      <c r="EYT25" s="1280"/>
      <c r="EYU25" s="1280"/>
      <c r="EYV25" s="1280"/>
      <c r="EYW25" s="1280"/>
      <c r="EYX25" s="1280"/>
      <c r="EYY25" s="1280"/>
      <c r="EYZ25" s="1280"/>
      <c r="EZA25" s="1280"/>
      <c r="EZB25" s="1280"/>
      <c r="EZC25" s="1280"/>
      <c r="EZD25" s="1280"/>
      <c r="EZE25" s="1280"/>
      <c r="EZF25" s="1280"/>
      <c r="EZG25" s="1280"/>
      <c r="EZH25" s="1280"/>
      <c r="EZI25" s="1280"/>
      <c r="EZJ25" s="1280"/>
      <c r="EZK25" s="1280"/>
      <c r="EZL25" s="1280"/>
      <c r="EZM25" s="1280"/>
      <c r="EZN25" s="1280"/>
      <c r="EZO25" s="1280"/>
      <c r="EZP25" s="1280"/>
      <c r="EZQ25" s="1280"/>
      <c r="EZR25" s="1280"/>
      <c r="EZS25" s="1280"/>
      <c r="EZT25" s="1280"/>
      <c r="EZU25" s="1280"/>
      <c r="EZV25" s="1280"/>
      <c r="EZW25" s="1280"/>
      <c r="EZX25" s="1280"/>
      <c r="EZY25" s="1280"/>
      <c r="EZZ25" s="1280"/>
      <c r="FAA25" s="1280"/>
      <c r="FAB25" s="1280"/>
      <c r="FAC25" s="1280"/>
      <c r="FAD25" s="1280"/>
      <c r="FAE25" s="1280"/>
      <c r="FAF25" s="1280"/>
      <c r="FAG25" s="1280"/>
      <c r="FAH25" s="1280"/>
      <c r="FAI25" s="1280"/>
      <c r="FAJ25" s="1280"/>
      <c r="FAK25" s="1280"/>
      <c r="FAL25" s="1280"/>
      <c r="FAM25" s="1280"/>
      <c r="FAN25" s="1280"/>
      <c r="FAO25" s="1280"/>
      <c r="FAP25" s="1280"/>
      <c r="FAQ25" s="1280"/>
      <c r="FAR25" s="1280"/>
      <c r="FAS25" s="1280"/>
      <c r="FAT25" s="1280"/>
      <c r="FAU25" s="1280"/>
      <c r="FAV25" s="1280"/>
      <c r="FAW25" s="1280"/>
      <c r="FAX25" s="1280"/>
      <c r="FAY25" s="1280"/>
      <c r="FAZ25" s="1280"/>
      <c r="FBA25" s="1280"/>
      <c r="FBB25" s="1280"/>
      <c r="FBC25" s="1280"/>
      <c r="FBD25" s="1280"/>
      <c r="FBE25" s="1280"/>
      <c r="FBF25" s="1280"/>
      <c r="FBG25" s="1280"/>
      <c r="FBH25" s="1280"/>
      <c r="FBI25" s="1280"/>
      <c r="FBJ25" s="1280"/>
      <c r="FBK25" s="1280"/>
      <c r="FBL25" s="1280"/>
      <c r="FBM25" s="1280"/>
      <c r="FBN25" s="1280"/>
      <c r="FBO25" s="1280"/>
      <c r="FBP25" s="1280"/>
      <c r="FBQ25" s="1280"/>
      <c r="FBR25" s="1280"/>
      <c r="FBS25" s="1280"/>
      <c r="FBT25" s="1280"/>
      <c r="FBU25" s="1280"/>
      <c r="FBV25" s="1280"/>
      <c r="FBW25" s="1280"/>
      <c r="FBX25" s="1280"/>
      <c r="FBY25" s="1280"/>
      <c r="FBZ25" s="1280"/>
      <c r="FCA25" s="1280"/>
      <c r="FCB25" s="1280"/>
      <c r="FCC25" s="1280"/>
      <c r="FCD25" s="1280"/>
      <c r="FCE25" s="1280"/>
      <c r="FCF25" s="1280"/>
      <c r="FCG25" s="1280"/>
      <c r="FCH25" s="1280"/>
      <c r="FCI25" s="1280"/>
      <c r="FCJ25" s="1280"/>
      <c r="FCK25" s="1280"/>
      <c r="FCL25" s="1280"/>
      <c r="FCM25" s="1280"/>
      <c r="FCN25" s="1280"/>
      <c r="FCO25" s="1280"/>
      <c r="FCP25" s="1280"/>
      <c r="FCQ25" s="1280"/>
      <c r="FCR25" s="1280"/>
      <c r="FCS25" s="1280"/>
      <c r="FCT25" s="1280"/>
      <c r="FCU25" s="1280"/>
      <c r="FCV25" s="1280"/>
      <c r="FCW25" s="1280"/>
      <c r="FCX25" s="1280"/>
      <c r="FCY25" s="1280"/>
      <c r="FCZ25" s="1280"/>
      <c r="FDA25" s="1280"/>
      <c r="FDB25" s="1280"/>
      <c r="FDC25" s="1280"/>
      <c r="FDD25" s="1280"/>
      <c r="FDE25" s="1280"/>
      <c r="FDF25" s="1280"/>
      <c r="FDG25" s="1280"/>
      <c r="FDH25" s="1280"/>
      <c r="FDI25" s="1280"/>
      <c r="FDJ25" s="1280"/>
      <c r="FDK25" s="1280"/>
      <c r="FDL25" s="1280"/>
      <c r="FDM25" s="1280"/>
      <c r="FDN25" s="1280"/>
      <c r="FDO25" s="1280"/>
      <c r="FDP25" s="1280"/>
      <c r="FDQ25" s="1280"/>
      <c r="FDR25" s="1280"/>
      <c r="FDS25" s="1280"/>
      <c r="FDT25" s="1280"/>
      <c r="FDU25" s="1280"/>
      <c r="FDV25" s="1280"/>
      <c r="FDW25" s="1280"/>
      <c r="FDX25" s="1280"/>
      <c r="FDY25" s="1280"/>
      <c r="FDZ25" s="1280"/>
      <c r="FEA25" s="1280"/>
      <c r="FEB25" s="1280"/>
      <c r="FEC25" s="1280"/>
      <c r="FED25" s="1280"/>
      <c r="FEE25" s="1280"/>
      <c r="FEF25" s="1280"/>
      <c r="FEG25" s="1280"/>
      <c r="FEH25" s="1280"/>
      <c r="FEI25" s="1280"/>
      <c r="FEJ25" s="1280"/>
      <c r="FEK25" s="1280"/>
      <c r="FEL25" s="1280"/>
      <c r="FEM25" s="1280"/>
      <c r="FEN25" s="1280"/>
      <c r="FEO25" s="1280"/>
      <c r="FEP25" s="1280"/>
      <c r="FEQ25" s="1280"/>
      <c r="FER25" s="1280"/>
      <c r="FES25" s="1280"/>
      <c r="FET25" s="1280"/>
      <c r="FEU25" s="1280"/>
      <c r="FEV25" s="1280"/>
      <c r="FEW25" s="1280"/>
      <c r="FEX25" s="1280"/>
      <c r="FEY25" s="1280"/>
      <c r="FEZ25" s="1280"/>
      <c r="FFA25" s="1280"/>
      <c r="FFB25" s="1280"/>
      <c r="FFC25" s="1280"/>
      <c r="FFD25" s="1280"/>
      <c r="FFE25" s="1280"/>
      <c r="FFF25" s="1280"/>
      <c r="FFG25" s="1280"/>
      <c r="FFH25" s="1280"/>
      <c r="FFI25" s="1280"/>
      <c r="FFJ25" s="1280"/>
      <c r="FFK25" s="1280"/>
      <c r="FFL25" s="1280"/>
      <c r="FFM25" s="1280"/>
      <c r="FFN25" s="1280"/>
      <c r="FFO25" s="1280"/>
      <c r="FFP25" s="1280"/>
      <c r="FFQ25" s="1280"/>
      <c r="FFR25" s="1280"/>
      <c r="FFS25" s="1280"/>
      <c r="FFT25" s="1280"/>
      <c r="FFU25" s="1280"/>
      <c r="FFV25" s="1280"/>
      <c r="FFW25" s="1280"/>
      <c r="FFX25" s="1280"/>
      <c r="FFY25" s="1280"/>
      <c r="FFZ25" s="1280"/>
      <c r="FGA25" s="1280"/>
      <c r="FGB25" s="1280"/>
      <c r="FGC25" s="1280"/>
      <c r="FGD25" s="1280"/>
      <c r="FGE25" s="1280"/>
      <c r="FGF25" s="1280"/>
      <c r="FGG25" s="1280"/>
      <c r="FGH25" s="1280"/>
      <c r="FGI25" s="1280"/>
      <c r="FGJ25" s="1280"/>
      <c r="FGK25" s="1280"/>
      <c r="FGL25" s="1280"/>
      <c r="FGM25" s="1280"/>
      <c r="FGN25" s="1280"/>
      <c r="FGO25" s="1280"/>
      <c r="FGP25" s="1280"/>
      <c r="FGQ25" s="1280"/>
      <c r="FGR25" s="1280"/>
      <c r="FGS25" s="1280"/>
      <c r="FGT25" s="1280"/>
      <c r="FGU25" s="1280"/>
      <c r="FGV25" s="1280"/>
      <c r="FGW25" s="1280"/>
      <c r="FGX25" s="1280"/>
      <c r="FGY25" s="1280"/>
      <c r="FGZ25" s="1280"/>
      <c r="FHA25" s="1280"/>
      <c r="FHB25" s="1280"/>
      <c r="FHC25" s="1280"/>
      <c r="FHD25" s="1280"/>
      <c r="FHE25" s="1280"/>
      <c r="FHF25" s="1280"/>
      <c r="FHG25" s="1280"/>
      <c r="FHH25" s="1280"/>
      <c r="FHI25" s="1280"/>
      <c r="FHJ25" s="1280"/>
      <c r="FHK25" s="1280"/>
      <c r="FHL25" s="1280"/>
      <c r="FHM25" s="1280"/>
      <c r="FHN25" s="1280"/>
      <c r="FHO25" s="1280"/>
      <c r="FHP25" s="1280"/>
      <c r="FHQ25" s="1280"/>
      <c r="FHR25" s="1280"/>
      <c r="FHS25" s="1280"/>
      <c r="FHT25" s="1280"/>
      <c r="FHU25" s="1280"/>
      <c r="FHV25" s="1280"/>
      <c r="FHW25" s="1280"/>
      <c r="FHX25" s="1280"/>
      <c r="FHY25" s="1280"/>
      <c r="FHZ25" s="1280"/>
      <c r="FIA25" s="1280"/>
      <c r="FIB25" s="1280"/>
      <c r="FIC25" s="1280"/>
      <c r="FID25" s="1280"/>
      <c r="FIE25" s="1280"/>
      <c r="FIF25" s="1280"/>
      <c r="FIG25" s="1280"/>
      <c r="FIH25" s="1280"/>
      <c r="FII25" s="1280"/>
      <c r="FIJ25" s="1280"/>
      <c r="FIK25" s="1280"/>
      <c r="FIL25" s="1280"/>
      <c r="FIM25" s="1280"/>
      <c r="FIN25" s="1280"/>
      <c r="FIO25" s="1280"/>
      <c r="FIP25" s="1280"/>
      <c r="FIQ25" s="1280"/>
      <c r="FIR25" s="1280"/>
      <c r="FIS25" s="1280"/>
      <c r="FIT25" s="1280"/>
      <c r="FIU25" s="1280"/>
      <c r="FIV25" s="1280"/>
      <c r="FIW25" s="1280"/>
      <c r="FIX25" s="1280"/>
      <c r="FIY25" s="1280"/>
      <c r="FIZ25" s="1280"/>
      <c r="FJA25" s="1280"/>
      <c r="FJB25" s="1280"/>
      <c r="FJC25" s="1280"/>
      <c r="FJD25" s="1280"/>
      <c r="FJE25" s="1280"/>
      <c r="FJF25" s="1280"/>
      <c r="FJG25" s="1280"/>
      <c r="FJH25" s="1280"/>
      <c r="FJI25" s="1280"/>
      <c r="FJJ25" s="1280"/>
      <c r="FJK25" s="1280"/>
      <c r="FJL25" s="1280"/>
      <c r="FJM25" s="1280"/>
      <c r="FJN25" s="1280"/>
      <c r="FJO25" s="1280"/>
      <c r="FJP25" s="1280"/>
      <c r="FJQ25" s="1280"/>
      <c r="FJR25" s="1280"/>
      <c r="FJS25" s="1280"/>
      <c r="FJT25" s="1280"/>
      <c r="FJU25" s="1280"/>
      <c r="FJV25" s="1280"/>
      <c r="FJW25" s="1280"/>
      <c r="FJX25" s="1280"/>
      <c r="FJY25" s="1280"/>
      <c r="FJZ25" s="1280"/>
      <c r="FKA25" s="1280"/>
      <c r="FKB25" s="1280"/>
      <c r="FKC25" s="1280"/>
      <c r="FKD25" s="1280"/>
      <c r="FKE25" s="1280"/>
      <c r="FKF25" s="1280"/>
      <c r="FKG25" s="1280"/>
      <c r="FKH25" s="1280"/>
      <c r="FKI25" s="1280"/>
      <c r="FKJ25" s="1280"/>
      <c r="FKK25" s="1280"/>
      <c r="FKL25" s="1280"/>
      <c r="FKM25" s="1280"/>
      <c r="FKN25" s="1280"/>
      <c r="FKO25" s="1280"/>
      <c r="FKP25" s="1280"/>
      <c r="FKQ25" s="1280"/>
      <c r="FKR25" s="1280"/>
      <c r="FKS25" s="1280"/>
      <c r="FKT25" s="1280"/>
      <c r="FKU25" s="1280"/>
      <c r="FKV25" s="1280"/>
      <c r="FKW25" s="1280"/>
      <c r="FKX25" s="1280"/>
      <c r="FKY25" s="1280"/>
      <c r="FKZ25" s="1280"/>
      <c r="FLA25" s="1280"/>
      <c r="FLB25" s="1280"/>
      <c r="FLC25" s="1280"/>
      <c r="FLD25" s="1280"/>
      <c r="FLE25" s="1280"/>
      <c r="FLF25" s="1280"/>
      <c r="FLG25" s="1280"/>
      <c r="FLH25" s="1280"/>
      <c r="FLI25" s="1280"/>
      <c r="FLJ25" s="1280"/>
      <c r="FLK25" s="1280"/>
      <c r="FLL25" s="1280"/>
      <c r="FLM25" s="1280"/>
      <c r="FLN25" s="1280"/>
      <c r="FLO25" s="1280"/>
      <c r="FLP25" s="1280"/>
      <c r="FLQ25" s="1280"/>
      <c r="FLR25" s="1280"/>
      <c r="FLS25" s="1280"/>
      <c r="FLT25" s="1280"/>
      <c r="FLU25" s="1280"/>
      <c r="FLV25" s="1280"/>
      <c r="FLW25" s="1280"/>
      <c r="FLX25" s="1280"/>
      <c r="FLY25" s="1280"/>
      <c r="FLZ25" s="1280"/>
      <c r="FMA25" s="1280"/>
      <c r="FMB25" s="1280"/>
      <c r="FMC25" s="1280"/>
      <c r="FMD25" s="1280"/>
      <c r="FME25" s="1280"/>
      <c r="FMF25" s="1280"/>
      <c r="FMG25" s="1280"/>
      <c r="FMH25" s="1280"/>
      <c r="FMI25" s="1280"/>
      <c r="FMJ25" s="1280"/>
      <c r="FMK25" s="1280"/>
      <c r="FML25" s="1280"/>
      <c r="FMM25" s="1280"/>
      <c r="FMN25" s="1280"/>
      <c r="FMO25" s="1280"/>
      <c r="FMP25" s="1280"/>
      <c r="FMQ25" s="1280"/>
      <c r="FMR25" s="1280"/>
      <c r="FMS25" s="1280"/>
      <c r="FMT25" s="1280"/>
      <c r="FMU25" s="1280"/>
      <c r="FMV25" s="1280"/>
      <c r="FMW25" s="1280"/>
      <c r="FMX25" s="1280"/>
      <c r="FMY25" s="1280"/>
      <c r="FMZ25" s="1280"/>
      <c r="FNA25" s="1280"/>
      <c r="FNB25" s="1280"/>
      <c r="FNC25" s="1280"/>
      <c r="FND25" s="1280"/>
      <c r="FNE25" s="1280"/>
      <c r="FNF25" s="1280"/>
      <c r="FNG25" s="1280"/>
      <c r="FNH25" s="1280"/>
      <c r="FNI25" s="1280"/>
      <c r="FNJ25" s="1280"/>
      <c r="FNK25" s="1280"/>
      <c r="FNL25" s="1280"/>
      <c r="FNM25" s="1280"/>
      <c r="FNN25" s="1280"/>
      <c r="FNO25" s="1280"/>
      <c r="FNP25" s="1280"/>
      <c r="FNQ25" s="1280"/>
      <c r="FNR25" s="1280"/>
      <c r="FNS25" s="1280"/>
      <c r="FNT25" s="1280"/>
      <c r="FNU25" s="1280"/>
      <c r="FNV25" s="1280"/>
      <c r="FNW25" s="1280"/>
      <c r="FNX25" s="1280"/>
      <c r="FNY25" s="1280"/>
      <c r="FNZ25" s="1280"/>
      <c r="FOA25" s="1280"/>
      <c r="FOB25" s="1280"/>
      <c r="FOC25" s="1280"/>
      <c r="FOD25" s="1280"/>
      <c r="FOE25" s="1280"/>
      <c r="FOF25" s="1280"/>
      <c r="FOG25" s="1280"/>
      <c r="FOH25" s="1280"/>
      <c r="FOI25" s="1280"/>
      <c r="FOJ25" s="1280"/>
      <c r="FOK25" s="1280"/>
      <c r="FOL25" s="1280"/>
      <c r="FOM25" s="1280"/>
      <c r="FON25" s="1280"/>
      <c r="FOO25" s="1280"/>
      <c r="FOP25" s="1280"/>
      <c r="FOQ25" s="1280"/>
      <c r="FOR25" s="1280"/>
      <c r="FOS25" s="1280"/>
      <c r="FOT25" s="1280"/>
      <c r="FOU25" s="1280"/>
      <c r="FOV25" s="1280"/>
      <c r="FOW25" s="1280"/>
      <c r="FOX25" s="1280"/>
      <c r="FOY25" s="1280"/>
      <c r="FOZ25" s="1280"/>
      <c r="FPA25" s="1280"/>
      <c r="FPB25" s="1280"/>
      <c r="FPC25" s="1280"/>
      <c r="FPD25" s="1280"/>
      <c r="FPE25" s="1280"/>
      <c r="FPF25" s="1280"/>
      <c r="FPG25" s="1280"/>
      <c r="FPH25" s="1280"/>
      <c r="FPI25" s="1280"/>
      <c r="FPJ25" s="1280"/>
      <c r="FPK25" s="1280"/>
      <c r="FPL25" s="1280"/>
      <c r="FPM25" s="1280"/>
      <c r="FPN25" s="1280"/>
      <c r="FPO25" s="1280"/>
      <c r="FPP25" s="1280"/>
      <c r="FPQ25" s="1280"/>
      <c r="FPR25" s="1280"/>
      <c r="FPS25" s="1280"/>
      <c r="FPT25" s="1280"/>
      <c r="FPU25" s="1280"/>
      <c r="FPV25" s="1280"/>
      <c r="FPW25" s="1280"/>
      <c r="FPX25" s="1280"/>
      <c r="FPY25" s="1280"/>
      <c r="FPZ25" s="1280"/>
      <c r="FQA25" s="1280"/>
      <c r="FQB25" s="1280"/>
      <c r="FQC25" s="1280"/>
      <c r="FQD25" s="1280"/>
      <c r="FQE25" s="1280"/>
      <c r="FQF25" s="1280"/>
      <c r="FQG25" s="1280"/>
      <c r="FQH25" s="1280"/>
      <c r="FQI25" s="1280"/>
      <c r="FQJ25" s="1280"/>
      <c r="FQK25" s="1280"/>
      <c r="FQL25" s="1280"/>
      <c r="FQM25" s="1280"/>
      <c r="FQN25" s="1280"/>
      <c r="FQO25" s="1280"/>
      <c r="FQP25" s="1280"/>
      <c r="FQQ25" s="1280"/>
      <c r="FQR25" s="1280"/>
      <c r="FQS25" s="1280"/>
      <c r="FQT25" s="1280"/>
      <c r="FQU25" s="1280"/>
      <c r="FQV25" s="1280"/>
      <c r="FQW25" s="1280"/>
      <c r="FQX25" s="1280"/>
      <c r="FQY25" s="1280"/>
      <c r="FQZ25" s="1280"/>
      <c r="FRA25" s="1280"/>
      <c r="FRB25" s="1280"/>
      <c r="FRC25" s="1280"/>
      <c r="FRD25" s="1280"/>
      <c r="FRE25" s="1280"/>
      <c r="FRF25" s="1280"/>
      <c r="FRG25" s="1280"/>
      <c r="FRH25" s="1280"/>
      <c r="FRI25" s="1280"/>
      <c r="FRJ25" s="1280"/>
      <c r="FRK25" s="1280"/>
      <c r="FRL25" s="1280"/>
      <c r="FRM25" s="1280"/>
      <c r="FRN25" s="1280"/>
      <c r="FRO25" s="1280"/>
      <c r="FRP25" s="1280"/>
      <c r="FRQ25" s="1280"/>
      <c r="FRR25" s="1280"/>
      <c r="FRS25" s="1280"/>
      <c r="FRT25" s="1280"/>
      <c r="FRU25" s="1280"/>
      <c r="FRV25" s="1280"/>
      <c r="FRW25" s="1280"/>
      <c r="FRX25" s="1280"/>
      <c r="FRY25" s="1280"/>
      <c r="FRZ25" s="1280"/>
      <c r="FSA25" s="1280"/>
      <c r="FSB25" s="1280"/>
      <c r="FSC25" s="1280"/>
      <c r="FSD25" s="1280"/>
      <c r="FSE25" s="1280"/>
      <c r="FSF25" s="1280"/>
      <c r="FSG25" s="1280"/>
      <c r="FSH25" s="1280"/>
      <c r="FSI25" s="1280"/>
      <c r="FSJ25" s="1280"/>
      <c r="FSK25" s="1280"/>
      <c r="FSL25" s="1280"/>
      <c r="FSM25" s="1280"/>
      <c r="FSN25" s="1280"/>
      <c r="FSO25" s="1280"/>
      <c r="FSP25" s="1280"/>
      <c r="FSQ25" s="1280"/>
      <c r="FSR25" s="1280"/>
      <c r="FSS25" s="1280"/>
      <c r="FST25" s="1280"/>
      <c r="FSU25" s="1280"/>
      <c r="FSV25" s="1280"/>
      <c r="FSW25" s="1280"/>
      <c r="FSX25" s="1280"/>
      <c r="FSY25" s="1280"/>
      <c r="FSZ25" s="1280"/>
      <c r="FTA25" s="1280"/>
      <c r="FTB25" s="1280"/>
      <c r="FTC25" s="1280"/>
      <c r="FTD25" s="1280"/>
      <c r="FTE25" s="1280"/>
      <c r="FTF25" s="1280"/>
      <c r="FTG25" s="1280"/>
      <c r="FTH25" s="1280"/>
      <c r="FTI25" s="1280"/>
      <c r="FTJ25" s="1280"/>
      <c r="FTK25" s="1280"/>
      <c r="FTL25" s="1280"/>
      <c r="FTM25" s="1280"/>
      <c r="FTN25" s="1280"/>
      <c r="FTO25" s="1280"/>
      <c r="FTP25" s="1280"/>
      <c r="FTQ25" s="1280"/>
      <c r="FTR25" s="1280"/>
      <c r="FTS25" s="1280"/>
      <c r="FTT25" s="1280"/>
      <c r="FTU25" s="1280"/>
      <c r="FTV25" s="1280"/>
      <c r="FTW25" s="1280"/>
      <c r="FTX25" s="1280"/>
      <c r="FTY25" s="1280"/>
      <c r="FTZ25" s="1280"/>
      <c r="FUA25" s="1280"/>
      <c r="FUB25" s="1280"/>
      <c r="FUC25" s="1280"/>
      <c r="FUD25" s="1280"/>
      <c r="FUE25" s="1280"/>
      <c r="FUF25" s="1280"/>
      <c r="FUG25" s="1280"/>
      <c r="FUH25" s="1280"/>
      <c r="FUI25" s="1280"/>
      <c r="FUJ25" s="1280"/>
      <c r="FUK25" s="1280"/>
      <c r="FUL25" s="1280"/>
      <c r="FUM25" s="1280"/>
      <c r="FUN25" s="1280"/>
      <c r="FUO25" s="1280"/>
      <c r="FUP25" s="1280"/>
      <c r="FUQ25" s="1280"/>
      <c r="FUR25" s="1280"/>
      <c r="FUS25" s="1280"/>
      <c r="FUT25" s="1280"/>
      <c r="FUU25" s="1280"/>
      <c r="FUV25" s="1280"/>
      <c r="FUW25" s="1280"/>
      <c r="FUX25" s="1280"/>
      <c r="FUY25" s="1280"/>
      <c r="FUZ25" s="1280"/>
      <c r="FVA25" s="1280"/>
      <c r="FVB25" s="1280"/>
      <c r="FVC25" s="1280"/>
      <c r="FVD25" s="1280"/>
      <c r="FVE25" s="1280"/>
      <c r="FVF25" s="1280"/>
      <c r="FVG25" s="1280"/>
      <c r="FVH25" s="1280"/>
      <c r="FVI25" s="1280"/>
      <c r="FVJ25" s="1280"/>
      <c r="FVK25" s="1280"/>
      <c r="FVL25" s="1280"/>
      <c r="FVM25" s="1280"/>
      <c r="FVN25" s="1280"/>
      <c r="FVO25" s="1280"/>
      <c r="FVP25" s="1280"/>
      <c r="FVQ25" s="1280"/>
      <c r="FVR25" s="1280"/>
      <c r="FVS25" s="1280"/>
      <c r="FVT25" s="1280"/>
      <c r="FVU25" s="1280"/>
      <c r="FVV25" s="1280"/>
      <c r="FVW25" s="1280"/>
      <c r="FVX25" s="1280"/>
      <c r="FVY25" s="1280"/>
      <c r="FVZ25" s="1280"/>
      <c r="FWA25" s="1280"/>
      <c r="FWB25" s="1280"/>
      <c r="FWC25" s="1280"/>
      <c r="FWD25" s="1280"/>
      <c r="FWE25" s="1280"/>
      <c r="FWF25" s="1280"/>
      <c r="FWG25" s="1280"/>
      <c r="FWH25" s="1280"/>
      <c r="FWI25" s="1280"/>
      <c r="FWJ25" s="1280"/>
      <c r="FWK25" s="1280"/>
      <c r="FWL25" s="1280"/>
      <c r="FWM25" s="1280"/>
      <c r="FWN25" s="1280"/>
      <c r="FWO25" s="1280"/>
      <c r="FWP25" s="1280"/>
      <c r="FWQ25" s="1280"/>
      <c r="FWR25" s="1280"/>
      <c r="FWS25" s="1280"/>
      <c r="FWT25" s="1280"/>
      <c r="FWU25" s="1280"/>
      <c r="FWV25" s="1280"/>
      <c r="FWW25" s="1280"/>
      <c r="FWX25" s="1280"/>
      <c r="FWY25" s="1280"/>
      <c r="FWZ25" s="1280"/>
      <c r="FXA25" s="1280"/>
      <c r="FXB25" s="1280"/>
      <c r="FXC25" s="1280"/>
      <c r="FXD25" s="1280"/>
      <c r="FXE25" s="1280"/>
      <c r="FXF25" s="1280"/>
      <c r="FXG25" s="1280"/>
      <c r="FXH25" s="1280"/>
      <c r="FXI25" s="1280"/>
      <c r="FXJ25" s="1280"/>
      <c r="FXK25" s="1280"/>
      <c r="FXL25" s="1280"/>
      <c r="FXM25" s="1280"/>
      <c r="FXN25" s="1280"/>
      <c r="FXO25" s="1280"/>
      <c r="FXP25" s="1280"/>
      <c r="FXQ25" s="1280"/>
      <c r="FXR25" s="1280"/>
      <c r="FXS25" s="1280"/>
      <c r="FXT25" s="1280"/>
      <c r="FXU25" s="1280"/>
      <c r="FXV25" s="1280"/>
      <c r="FXW25" s="1280"/>
      <c r="FXX25" s="1280"/>
      <c r="FXY25" s="1280"/>
      <c r="FXZ25" s="1280"/>
      <c r="FYA25" s="1280"/>
      <c r="FYB25" s="1280"/>
      <c r="FYC25" s="1280"/>
      <c r="FYD25" s="1280"/>
      <c r="FYE25" s="1280"/>
      <c r="FYF25" s="1280"/>
      <c r="FYG25" s="1280"/>
      <c r="FYH25" s="1280"/>
      <c r="FYI25" s="1280"/>
      <c r="FYJ25" s="1280"/>
      <c r="FYK25" s="1280"/>
      <c r="FYL25" s="1280"/>
      <c r="FYM25" s="1280"/>
      <c r="FYN25" s="1280"/>
      <c r="FYO25" s="1280"/>
      <c r="FYP25" s="1280"/>
      <c r="FYQ25" s="1280"/>
      <c r="FYR25" s="1280"/>
      <c r="FYS25" s="1280"/>
      <c r="FYT25" s="1280"/>
      <c r="FYU25" s="1280"/>
      <c r="FYV25" s="1280"/>
      <c r="FYW25" s="1280"/>
      <c r="FYX25" s="1280"/>
      <c r="FYY25" s="1280"/>
      <c r="FYZ25" s="1280"/>
      <c r="FZA25" s="1280"/>
      <c r="FZB25" s="1280"/>
      <c r="FZC25" s="1280"/>
      <c r="FZD25" s="1280"/>
      <c r="FZE25" s="1280"/>
      <c r="FZF25" s="1280"/>
      <c r="FZG25" s="1280"/>
      <c r="FZH25" s="1280"/>
      <c r="FZI25" s="1280"/>
      <c r="FZJ25" s="1280"/>
      <c r="FZK25" s="1280"/>
      <c r="FZL25" s="1280"/>
      <c r="FZM25" s="1280"/>
      <c r="FZN25" s="1280"/>
      <c r="FZO25" s="1280"/>
      <c r="FZP25" s="1280"/>
      <c r="FZQ25" s="1280"/>
      <c r="FZR25" s="1280"/>
      <c r="FZS25" s="1280"/>
      <c r="FZT25" s="1280"/>
      <c r="FZU25" s="1280"/>
      <c r="FZV25" s="1280"/>
      <c r="FZW25" s="1280"/>
      <c r="FZX25" s="1280"/>
      <c r="FZY25" s="1280"/>
      <c r="FZZ25" s="1280"/>
      <c r="GAA25" s="1280"/>
      <c r="GAB25" s="1280"/>
      <c r="GAC25" s="1280"/>
      <c r="GAD25" s="1280"/>
      <c r="GAE25" s="1280"/>
      <c r="GAF25" s="1280"/>
      <c r="GAG25" s="1280"/>
      <c r="GAH25" s="1280"/>
      <c r="GAI25" s="1280"/>
      <c r="GAJ25" s="1280"/>
      <c r="GAK25" s="1280"/>
      <c r="GAL25" s="1280"/>
      <c r="GAM25" s="1280"/>
      <c r="GAN25" s="1280"/>
      <c r="GAO25" s="1280"/>
      <c r="GAP25" s="1280"/>
      <c r="GAQ25" s="1280"/>
      <c r="GAR25" s="1280"/>
      <c r="GAS25" s="1280"/>
      <c r="GAT25" s="1280"/>
      <c r="GAU25" s="1280"/>
      <c r="GAV25" s="1280"/>
      <c r="GAW25" s="1280"/>
      <c r="GAX25" s="1280"/>
      <c r="GAY25" s="1280"/>
      <c r="GAZ25" s="1280"/>
      <c r="GBA25" s="1280"/>
      <c r="GBB25" s="1280"/>
      <c r="GBC25" s="1280"/>
      <c r="GBD25" s="1280"/>
      <c r="GBE25" s="1280"/>
      <c r="GBF25" s="1280"/>
      <c r="GBG25" s="1280"/>
      <c r="GBH25" s="1280"/>
      <c r="GBI25" s="1280"/>
      <c r="GBJ25" s="1280"/>
      <c r="GBK25" s="1280"/>
      <c r="GBL25" s="1280"/>
      <c r="GBM25" s="1280"/>
      <c r="GBN25" s="1280"/>
      <c r="GBO25" s="1280"/>
      <c r="GBP25" s="1280"/>
      <c r="GBQ25" s="1280"/>
      <c r="GBR25" s="1280"/>
      <c r="GBS25" s="1280"/>
      <c r="GBT25" s="1280"/>
      <c r="GBU25" s="1280"/>
      <c r="GBV25" s="1280"/>
      <c r="GBW25" s="1280"/>
      <c r="GBX25" s="1280"/>
      <c r="GBY25" s="1280"/>
      <c r="GBZ25" s="1280"/>
      <c r="GCA25" s="1280"/>
      <c r="GCB25" s="1280"/>
      <c r="GCC25" s="1280"/>
      <c r="GCD25" s="1280"/>
      <c r="GCE25" s="1280"/>
      <c r="GCF25" s="1280"/>
      <c r="GCG25" s="1280"/>
      <c r="GCH25" s="1280"/>
      <c r="GCI25" s="1280"/>
      <c r="GCJ25" s="1280"/>
      <c r="GCK25" s="1280"/>
      <c r="GCL25" s="1280"/>
      <c r="GCM25" s="1280"/>
      <c r="GCN25" s="1280"/>
      <c r="GCO25" s="1280"/>
      <c r="GCP25" s="1280"/>
      <c r="GCQ25" s="1280"/>
      <c r="GCR25" s="1280"/>
      <c r="GCS25" s="1280"/>
      <c r="GCT25" s="1280"/>
      <c r="GCU25" s="1280"/>
      <c r="GCV25" s="1280"/>
      <c r="GCW25" s="1280"/>
      <c r="GCX25" s="1280"/>
      <c r="GCY25" s="1280"/>
      <c r="GCZ25" s="1280"/>
      <c r="GDA25" s="1280"/>
      <c r="GDB25" s="1280"/>
      <c r="GDC25" s="1280"/>
      <c r="GDD25" s="1280"/>
      <c r="GDE25" s="1280"/>
      <c r="GDF25" s="1280"/>
      <c r="GDG25" s="1280"/>
      <c r="GDH25" s="1280"/>
      <c r="GDI25" s="1280"/>
      <c r="GDJ25" s="1280"/>
      <c r="GDK25" s="1280"/>
      <c r="GDL25" s="1280"/>
      <c r="GDM25" s="1280"/>
      <c r="GDN25" s="1280"/>
      <c r="GDO25" s="1280"/>
      <c r="GDP25" s="1280"/>
      <c r="GDQ25" s="1280"/>
      <c r="GDR25" s="1280"/>
      <c r="GDS25" s="1280"/>
      <c r="GDT25" s="1280"/>
      <c r="GDU25" s="1280"/>
      <c r="GDV25" s="1280"/>
      <c r="GDW25" s="1280"/>
      <c r="GDX25" s="1280"/>
      <c r="GDY25" s="1280"/>
      <c r="GDZ25" s="1280"/>
      <c r="GEA25" s="1280"/>
      <c r="GEB25" s="1280"/>
      <c r="GEC25" s="1280"/>
      <c r="GED25" s="1280"/>
      <c r="GEE25" s="1280"/>
      <c r="GEF25" s="1280"/>
      <c r="GEG25" s="1280"/>
      <c r="GEH25" s="1280"/>
      <c r="GEI25" s="1280"/>
      <c r="GEJ25" s="1280"/>
      <c r="GEK25" s="1280"/>
      <c r="GEL25" s="1280"/>
      <c r="GEM25" s="1280"/>
      <c r="GEN25" s="1280"/>
      <c r="GEO25" s="1280"/>
      <c r="GEP25" s="1280"/>
      <c r="GEQ25" s="1280"/>
      <c r="GER25" s="1280"/>
      <c r="GES25" s="1280"/>
      <c r="GET25" s="1280"/>
      <c r="GEU25" s="1280"/>
      <c r="GEV25" s="1280"/>
      <c r="GEW25" s="1280"/>
      <c r="GEX25" s="1280"/>
      <c r="GEY25" s="1280"/>
      <c r="GEZ25" s="1280"/>
      <c r="GFA25" s="1280"/>
      <c r="GFB25" s="1280"/>
      <c r="GFC25" s="1280"/>
      <c r="GFD25" s="1280"/>
      <c r="GFE25" s="1280"/>
      <c r="GFF25" s="1280"/>
      <c r="GFG25" s="1280"/>
      <c r="GFH25" s="1280"/>
      <c r="GFI25" s="1280"/>
      <c r="GFJ25" s="1280"/>
      <c r="GFK25" s="1280"/>
      <c r="GFL25" s="1280"/>
      <c r="GFM25" s="1280"/>
      <c r="GFN25" s="1280"/>
      <c r="GFO25" s="1280"/>
      <c r="GFP25" s="1280"/>
      <c r="GFQ25" s="1280"/>
      <c r="GFR25" s="1280"/>
      <c r="GFS25" s="1280"/>
      <c r="GFT25" s="1280"/>
      <c r="GFU25" s="1280"/>
      <c r="GFV25" s="1280"/>
      <c r="GFW25" s="1280"/>
      <c r="GFX25" s="1280"/>
      <c r="GFY25" s="1280"/>
      <c r="GFZ25" s="1280"/>
      <c r="GGA25" s="1280"/>
      <c r="GGB25" s="1280"/>
      <c r="GGC25" s="1280"/>
      <c r="GGD25" s="1280"/>
      <c r="GGE25" s="1280"/>
      <c r="GGF25" s="1280"/>
      <c r="GGG25" s="1280"/>
      <c r="GGH25" s="1280"/>
      <c r="GGI25" s="1280"/>
      <c r="GGJ25" s="1280"/>
      <c r="GGK25" s="1280"/>
      <c r="GGL25" s="1280"/>
      <c r="GGM25" s="1280"/>
      <c r="GGN25" s="1280"/>
      <c r="GGO25" s="1280"/>
      <c r="GGP25" s="1280"/>
      <c r="GGQ25" s="1280"/>
      <c r="GGR25" s="1280"/>
      <c r="GGS25" s="1280"/>
      <c r="GGT25" s="1280"/>
      <c r="GGU25" s="1280"/>
      <c r="GGV25" s="1280"/>
      <c r="GGW25" s="1280"/>
      <c r="GGX25" s="1280"/>
      <c r="GGY25" s="1280"/>
      <c r="GGZ25" s="1280"/>
      <c r="GHA25" s="1280"/>
      <c r="GHB25" s="1280"/>
      <c r="GHC25" s="1280"/>
      <c r="GHD25" s="1280"/>
      <c r="GHE25" s="1280"/>
      <c r="GHF25" s="1280"/>
      <c r="GHG25" s="1280"/>
      <c r="GHH25" s="1280"/>
      <c r="GHI25" s="1280"/>
      <c r="GHJ25" s="1280"/>
      <c r="GHK25" s="1280"/>
      <c r="GHL25" s="1280"/>
      <c r="GHM25" s="1280"/>
      <c r="GHN25" s="1280"/>
      <c r="GHO25" s="1280"/>
      <c r="GHP25" s="1280"/>
      <c r="GHQ25" s="1280"/>
      <c r="GHR25" s="1280"/>
      <c r="GHS25" s="1280"/>
      <c r="GHT25" s="1280"/>
      <c r="GHU25" s="1280"/>
      <c r="GHV25" s="1280"/>
      <c r="GHW25" s="1280"/>
      <c r="GHX25" s="1280"/>
      <c r="GHY25" s="1280"/>
      <c r="GHZ25" s="1280"/>
      <c r="GIA25" s="1280"/>
      <c r="GIB25" s="1280"/>
      <c r="GIC25" s="1280"/>
      <c r="GID25" s="1280"/>
      <c r="GIE25" s="1280"/>
      <c r="GIF25" s="1280"/>
      <c r="GIG25" s="1280"/>
      <c r="GIH25" s="1280"/>
      <c r="GII25" s="1280"/>
      <c r="GIJ25" s="1280"/>
      <c r="GIK25" s="1280"/>
      <c r="GIL25" s="1280"/>
      <c r="GIM25" s="1280"/>
      <c r="GIN25" s="1280"/>
      <c r="GIO25" s="1280"/>
      <c r="GIP25" s="1280"/>
      <c r="GIQ25" s="1280"/>
      <c r="GIR25" s="1280"/>
      <c r="GIS25" s="1280"/>
      <c r="GIT25" s="1280"/>
      <c r="GIU25" s="1280"/>
      <c r="GIV25" s="1280"/>
      <c r="GIW25" s="1280"/>
      <c r="GIX25" s="1280"/>
      <c r="GIY25" s="1280"/>
      <c r="GIZ25" s="1280"/>
      <c r="GJA25" s="1280"/>
      <c r="GJB25" s="1280"/>
      <c r="GJC25" s="1280"/>
      <c r="GJD25" s="1280"/>
      <c r="GJE25" s="1280"/>
      <c r="GJF25" s="1280"/>
      <c r="GJG25" s="1280"/>
      <c r="GJH25" s="1280"/>
      <c r="GJI25" s="1280"/>
      <c r="GJJ25" s="1280"/>
      <c r="GJK25" s="1280"/>
      <c r="GJL25" s="1280"/>
      <c r="GJM25" s="1280"/>
      <c r="GJN25" s="1280"/>
      <c r="GJO25" s="1280"/>
      <c r="GJP25" s="1280"/>
      <c r="GJQ25" s="1280"/>
      <c r="GJR25" s="1280"/>
      <c r="GJS25" s="1280"/>
      <c r="GJT25" s="1280"/>
      <c r="GJU25" s="1280"/>
      <c r="GJV25" s="1280"/>
      <c r="GJW25" s="1280"/>
      <c r="GJX25" s="1280"/>
      <c r="GJY25" s="1280"/>
      <c r="GJZ25" s="1280"/>
      <c r="GKA25" s="1280"/>
      <c r="GKB25" s="1280"/>
      <c r="GKC25" s="1280"/>
      <c r="GKD25" s="1280"/>
      <c r="GKE25" s="1280"/>
      <c r="GKF25" s="1280"/>
      <c r="GKG25" s="1280"/>
      <c r="GKH25" s="1280"/>
      <c r="GKI25" s="1280"/>
      <c r="GKJ25" s="1280"/>
      <c r="GKK25" s="1280"/>
      <c r="GKL25" s="1280"/>
      <c r="GKM25" s="1280"/>
      <c r="GKN25" s="1280"/>
      <c r="GKO25" s="1280"/>
      <c r="GKP25" s="1280"/>
      <c r="GKQ25" s="1280"/>
      <c r="GKR25" s="1280"/>
      <c r="GKS25" s="1280"/>
      <c r="GKT25" s="1280"/>
      <c r="GKU25" s="1280"/>
      <c r="GKV25" s="1280"/>
      <c r="GKW25" s="1280"/>
      <c r="GKX25" s="1280"/>
      <c r="GKY25" s="1280"/>
      <c r="GKZ25" s="1280"/>
      <c r="GLA25" s="1280"/>
      <c r="GLB25" s="1280"/>
      <c r="GLC25" s="1280"/>
      <c r="GLD25" s="1280"/>
      <c r="GLE25" s="1280"/>
      <c r="GLF25" s="1280"/>
      <c r="GLG25" s="1280"/>
      <c r="GLH25" s="1280"/>
      <c r="GLI25" s="1280"/>
      <c r="GLJ25" s="1280"/>
      <c r="GLK25" s="1280"/>
      <c r="GLL25" s="1280"/>
      <c r="GLM25" s="1280"/>
      <c r="GLN25" s="1280"/>
      <c r="GLO25" s="1280"/>
      <c r="GLP25" s="1280"/>
      <c r="GLQ25" s="1280"/>
      <c r="GLR25" s="1280"/>
      <c r="GLS25" s="1280"/>
      <c r="GLT25" s="1280"/>
      <c r="GLU25" s="1280"/>
      <c r="GLV25" s="1280"/>
      <c r="GLW25" s="1280"/>
      <c r="GLX25" s="1280"/>
      <c r="GLY25" s="1280"/>
      <c r="GLZ25" s="1280"/>
      <c r="GMA25" s="1280"/>
      <c r="GMB25" s="1280"/>
      <c r="GMC25" s="1280"/>
      <c r="GMD25" s="1280"/>
      <c r="GME25" s="1280"/>
      <c r="GMF25" s="1280"/>
      <c r="GMG25" s="1280"/>
      <c r="GMH25" s="1280"/>
      <c r="GMI25" s="1280"/>
      <c r="GMJ25" s="1280"/>
      <c r="GMK25" s="1280"/>
      <c r="GML25" s="1280"/>
      <c r="GMM25" s="1280"/>
      <c r="GMN25" s="1280"/>
      <c r="GMO25" s="1280"/>
      <c r="GMP25" s="1280"/>
      <c r="GMQ25" s="1280"/>
      <c r="GMR25" s="1280"/>
      <c r="GMS25" s="1280"/>
      <c r="GMT25" s="1280"/>
      <c r="GMU25" s="1280"/>
      <c r="GMV25" s="1280"/>
      <c r="GMW25" s="1280"/>
      <c r="GMX25" s="1280"/>
      <c r="GMY25" s="1280"/>
      <c r="GMZ25" s="1280"/>
      <c r="GNA25" s="1280"/>
      <c r="GNB25" s="1280"/>
      <c r="GNC25" s="1280"/>
      <c r="GND25" s="1280"/>
      <c r="GNE25" s="1280"/>
      <c r="GNF25" s="1280"/>
      <c r="GNG25" s="1280"/>
      <c r="GNH25" s="1280"/>
      <c r="GNI25" s="1280"/>
      <c r="GNJ25" s="1280"/>
      <c r="GNK25" s="1280"/>
      <c r="GNL25" s="1280"/>
      <c r="GNM25" s="1280"/>
      <c r="GNN25" s="1280"/>
      <c r="GNO25" s="1280"/>
      <c r="GNP25" s="1280"/>
      <c r="GNQ25" s="1280"/>
      <c r="GNR25" s="1280"/>
      <c r="GNS25" s="1280"/>
      <c r="GNT25" s="1280"/>
      <c r="GNU25" s="1280"/>
      <c r="GNV25" s="1280"/>
      <c r="GNW25" s="1280"/>
      <c r="GNX25" s="1280"/>
      <c r="GNY25" s="1280"/>
      <c r="GNZ25" s="1280"/>
      <c r="GOA25" s="1280"/>
      <c r="GOB25" s="1280"/>
      <c r="GOC25" s="1280"/>
      <c r="GOD25" s="1280"/>
      <c r="GOE25" s="1280"/>
      <c r="GOF25" s="1280"/>
      <c r="GOG25" s="1280"/>
      <c r="GOH25" s="1280"/>
      <c r="GOI25" s="1280"/>
      <c r="GOJ25" s="1280"/>
      <c r="GOK25" s="1280"/>
      <c r="GOL25" s="1280"/>
      <c r="GOM25" s="1280"/>
      <c r="GON25" s="1280"/>
      <c r="GOO25" s="1280"/>
      <c r="GOP25" s="1280"/>
      <c r="GOQ25" s="1280"/>
      <c r="GOR25" s="1280"/>
      <c r="GOS25" s="1280"/>
      <c r="GOT25" s="1280"/>
      <c r="GOU25" s="1280"/>
      <c r="GOV25" s="1280"/>
      <c r="GOW25" s="1280"/>
      <c r="GOX25" s="1280"/>
      <c r="GOY25" s="1280"/>
      <c r="GOZ25" s="1280"/>
      <c r="GPA25" s="1280"/>
      <c r="GPB25" s="1280"/>
      <c r="GPC25" s="1280"/>
      <c r="GPD25" s="1280"/>
      <c r="GPE25" s="1280"/>
      <c r="GPF25" s="1280"/>
      <c r="GPG25" s="1280"/>
      <c r="GPH25" s="1280"/>
      <c r="GPI25" s="1280"/>
      <c r="GPJ25" s="1280"/>
      <c r="GPK25" s="1280"/>
      <c r="GPL25" s="1280"/>
      <c r="GPM25" s="1280"/>
      <c r="GPN25" s="1280"/>
      <c r="GPO25" s="1280"/>
      <c r="GPP25" s="1280"/>
      <c r="GPQ25" s="1280"/>
      <c r="GPR25" s="1280"/>
      <c r="GPS25" s="1280"/>
      <c r="GPT25" s="1280"/>
      <c r="GPU25" s="1280"/>
      <c r="GPV25" s="1280"/>
      <c r="GPW25" s="1280"/>
      <c r="GPX25" s="1280"/>
      <c r="GPY25" s="1280"/>
      <c r="GPZ25" s="1280"/>
      <c r="GQA25" s="1280"/>
      <c r="GQB25" s="1280"/>
      <c r="GQC25" s="1280"/>
      <c r="GQD25" s="1280"/>
      <c r="GQE25" s="1280"/>
      <c r="GQF25" s="1280"/>
      <c r="GQG25" s="1280"/>
      <c r="GQH25" s="1280"/>
      <c r="GQI25" s="1280"/>
      <c r="GQJ25" s="1280"/>
      <c r="GQK25" s="1280"/>
      <c r="GQL25" s="1280"/>
      <c r="GQM25" s="1280"/>
      <c r="GQN25" s="1280"/>
      <c r="GQO25" s="1280"/>
      <c r="GQP25" s="1280"/>
      <c r="GQQ25" s="1280"/>
      <c r="GQR25" s="1280"/>
      <c r="GQS25" s="1280"/>
      <c r="GQT25" s="1280"/>
      <c r="GQU25" s="1280"/>
      <c r="GQV25" s="1280"/>
      <c r="GQW25" s="1280"/>
      <c r="GQX25" s="1280"/>
      <c r="GQY25" s="1280"/>
      <c r="GQZ25" s="1280"/>
      <c r="GRA25" s="1280"/>
      <c r="GRB25" s="1280"/>
      <c r="GRC25" s="1280"/>
      <c r="GRD25" s="1280"/>
      <c r="GRE25" s="1280"/>
      <c r="GRF25" s="1280"/>
      <c r="GRG25" s="1280"/>
      <c r="GRH25" s="1280"/>
      <c r="GRI25" s="1280"/>
      <c r="GRJ25" s="1280"/>
      <c r="GRK25" s="1280"/>
      <c r="GRL25" s="1280"/>
      <c r="GRM25" s="1280"/>
      <c r="GRN25" s="1280"/>
      <c r="GRO25" s="1280"/>
      <c r="GRP25" s="1280"/>
      <c r="GRQ25" s="1280"/>
      <c r="GRR25" s="1280"/>
      <c r="GRS25" s="1280"/>
      <c r="GRT25" s="1280"/>
      <c r="GRU25" s="1280"/>
      <c r="GRV25" s="1280"/>
      <c r="GRW25" s="1280"/>
      <c r="GRX25" s="1280"/>
      <c r="GRY25" s="1280"/>
      <c r="GRZ25" s="1280"/>
      <c r="GSA25" s="1280"/>
      <c r="GSB25" s="1280"/>
      <c r="GSC25" s="1280"/>
      <c r="GSD25" s="1280"/>
      <c r="GSE25" s="1280"/>
      <c r="GSF25" s="1280"/>
      <c r="GSG25" s="1280"/>
      <c r="GSH25" s="1280"/>
      <c r="GSI25" s="1280"/>
      <c r="GSJ25" s="1280"/>
      <c r="GSK25" s="1280"/>
      <c r="GSL25" s="1280"/>
      <c r="GSM25" s="1280"/>
      <c r="GSN25" s="1280"/>
      <c r="GSO25" s="1280"/>
      <c r="GSP25" s="1280"/>
      <c r="GSQ25" s="1280"/>
      <c r="GSR25" s="1280"/>
      <c r="GSS25" s="1280"/>
      <c r="GST25" s="1280"/>
      <c r="GSU25" s="1280"/>
      <c r="GSV25" s="1280"/>
      <c r="GSW25" s="1280"/>
      <c r="GSX25" s="1280"/>
      <c r="GSY25" s="1280"/>
      <c r="GSZ25" s="1280"/>
      <c r="GTA25" s="1280"/>
      <c r="GTB25" s="1280"/>
      <c r="GTC25" s="1280"/>
      <c r="GTD25" s="1280"/>
      <c r="GTE25" s="1280"/>
      <c r="GTF25" s="1280"/>
      <c r="GTG25" s="1280"/>
      <c r="GTH25" s="1280"/>
      <c r="GTI25" s="1280"/>
      <c r="GTJ25" s="1280"/>
      <c r="GTK25" s="1280"/>
      <c r="GTL25" s="1280"/>
      <c r="GTM25" s="1280"/>
      <c r="GTN25" s="1280"/>
      <c r="GTO25" s="1280"/>
      <c r="GTP25" s="1280"/>
      <c r="GTQ25" s="1280"/>
      <c r="GTR25" s="1280"/>
      <c r="GTS25" s="1280"/>
      <c r="GTT25" s="1280"/>
      <c r="GTU25" s="1280"/>
      <c r="GTV25" s="1280"/>
      <c r="GTW25" s="1280"/>
      <c r="GTX25" s="1280"/>
      <c r="GTY25" s="1280"/>
      <c r="GTZ25" s="1280"/>
      <c r="GUA25" s="1280"/>
      <c r="GUB25" s="1280"/>
      <c r="GUC25" s="1280"/>
      <c r="GUD25" s="1280"/>
      <c r="GUE25" s="1280"/>
      <c r="GUF25" s="1280"/>
      <c r="GUG25" s="1280"/>
      <c r="GUH25" s="1280"/>
      <c r="GUI25" s="1280"/>
      <c r="GUJ25" s="1280"/>
      <c r="GUK25" s="1280"/>
      <c r="GUL25" s="1280"/>
      <c r="GUM25" s="1280"/>
      <c r="GUN25" s="1280"/>
      <c r="GUO25" s="1280"/>
      <c r="GUP25" s="1280"/>
      <c r="GUQ25" s="1280"/>
      <c r="GUR25" s="1280"/>
      <c r="GUS25" s="1280"/>
      <c r="GUT25" s="1280"/>
      <c r="GUU25" s="1280"/>
      <c r="GUV25" s="1280"/>
      <c r="GUW25" s="1280"/>
      <c r="GUX25" s="1280"/>
      <c r="GUY25" s="1280"/>
      <c r="GUZ25" s="1280"/>
      <c r="GVA25" s="1280"/>
      <c r="GVB25" s="1280"/>
      <c r="GVC25" s="1280"/>
      <c r="GVD25" s="1280"/>
      <c r="GVE25" s="1280"/>
      <c r="GVF25" s="1280"/>
      <c r="GVG25" s="1280"/>
      <c r="GVH25" s="1280"/>
      <c r="GVI25" s="1280"/>
      <c r="GVJ25" s="1280"/>
      <c r="GVK25" s="1280"/>
      <c r="GVL25" s="1280"/>
      <c r="GVM25" s="1280"/>
      <c r="GVN25" s="1280"/>
      <c r="GVO25" s="1280"/>
      <c r="GVP25" s="1280"/>
      <c r="GVQ25" s="1280"/>
      <c r="GVR25" s="1280"/>
      <c r="GVS25" s="1280"/>
      <c r="GVT25" s="1280"/>
      <c r="GVU25" s="1280"/>
      <c r="GVV25" s="1280"/>
      <c r="GVW25" s="1280"/>
      <c r="GVX25" s="1280"/>
      <c r="GVY25" s="1280"/>
      <c r="GVZ25" s="1280"/>
      <c r="GWA25" s="1280"/>
      <c r="GWB25" s="1280"/>
      <c r="GWC25" s="1280"/>
      <c r="GWD25" s="1280"/>
      <c r="GWE25" s="1280"/>
      <c r="GWF25" s="1280"/>
      <c r="GWG25" s="1280"/>
      <c r="GWH25" s="1280"/>
      <c r="GWI25" s="1280"/>
      <c r="GWJ25" s="1280"/>
      <c r="GWK25" s="1280"/>
      <c r="GWL25" s="1280"/>
      <c r="GWM25" s="1280"/>
      <c r="GWN25" s="1280"/>
      <c r="GWO25" s="1280"/>
      <c r="GWP25" s="1280"/>
      <c r="GWQ25" s="1280"/>
      <c r="GWR25" s="1280"/>
      <c r="GWS25" s="1280"/>
      <c r="GWT25" s="1280"/>
      <c r="GWU25" s="1280"/>
      <c r="GWV25" s="1280"/>
      <c r="GWW25" s="1280"/>
      <c r="GWX25" s="1280"/>
      <c r="GWY25" s="1280"/>
      <c r="GWZ25" s="1280"/>
      <c r="GXA25" s="1280"/>
      <c r="GXB25" s="1280"/>
      <c r="GXC25" s="1280"/>
      <c r="GXD25" s="1280"/>
      <c r="GXE25" s="1280"/>
      <c r="GXF25" s="1280"/>
      <c r="GXG25" s="1280"/>
      <c r="GXH25" s="1280"/>
      <c r="GXI25" s="1280"/>
      <c r="GXJ25" s="1280"/>
      <c r="GXK25" s="1280"/>
      <c r="GXL25" s="1280"/>
      <c r="GXM25" s="1280"/>
      <c r="GXN25" s="1280"/>
      <c r="GXO25" s="1280"/>
      <c r="GXP25" s="1280"/>
      <c r="GXQ25" s="1280"/>
      <c r="GXR25" s="1280"/>
      <c r="GXS25" s="1280"/>
      <c r="GXT25" s="1280"/>
      <c r="GXU25" s="1280"/>
      <c r="GXV25" s="1280"/>
      <c r="GXW25" s="1280"/>
      <c r="GXX25" s="1280"/>
      <c r="GXY25" s="1280"/>
      <c r="GXZ25" s="1280"/>
      <c r="GYA25" s="1280"/>
      <c r="GYB25" s="1280"/>
      <c r="GYC25" s="1280"/>
      <c r="GYD25" s="1280"/>
      <c r="GYE25" s="1280"/>
      <c r="GYF25" s="1280"/>
      <c r="GYG25" s="1280"/>
      <c r="GYH25" s="1280"/>
      <c r="GYI25" s="1280"/>
      <c r="GYJ25" s="1280"/>
      <c r="GYK25" s="1280"/>
      <c r="GYL25" s="1280"/>
      <c r="GYM25" s="1280"/>
      <c r="GYN25" s="1280"/>
      <c r="GYO25" s="1280"/>
      <c r="GYP25" s="1280"/>
      <c r="GYQ25" s="1280"/>
      <c r="GYR25" s="1280"/>
      <c r="GYS25" s="1280"/>
      <c r="GYT25" s="1280"/>
      <c r="GYU25" s="1280"/>
      <c r="GYV25" s="1280"/>
      <c r="GYW25" s="1280"/>
      <c r="GYX25" s="1280"/>
      <c r="GYY25" s="1280"/>
      <c r="GYZ25" s="1280"/>
      <c r="GZA25" s="1280"/>
      <c r="GZB25" s="1280"/>
      <c r="GZC25" s="1280"/>
      <c r="GZD25" s="1280"/>
      <c r="GZE25" s="1280"/>
      <c r="GZF25" s="1280"/>
      <c r="GZG25" s="1280"/>
      <c r="GZH25" s="1280"/>
      <c r="GZI25" s="1280"/>
      <c r="GZJ25" s="1280"/>
      <c r="GZK25" s="1280"/>
      <c r="GZL25" s="1280"/>
      <c r="GZM25" s="1280"/>
      <c r="GZN25" s="1280"/>
      <c r="GZO25" s="1280"/>
      <c r="GZP25" s="1280"/>
      <c r="GZQ25" s="1280"/>
      <c r="GZR25" s="1280"/>
      <c r="GZS25" s="1280"/>
      <c r="GZT25" s="1280"/>
      <c r="GZU25" s="1280"/>
      <c r="GZV25" s="1280"/>
      <c r="GZW25" s="1280"/>
      <c r="GZX25" s="1280"/>
      <c r="GZY25" s="1280"/>
      <c r="GZZ25" s="1280"/>
      <c r="HAA25" s="1280"/>
      <c r="HAB25" s="1280"/>
      <c r="HAC25" s="1280"/>
      <c r="HAD25" s="1280"/>
      <c r="HAE25" s="1280"/>
      <c r="HAF25" s="1280"/>
      <c r="HAG25" s="1280"/>
      <c r="HAH25" s="1280"/>
      <c r="HAI25" s="1280"/>
      <c r="HAJ25" s="1280"/>
      <c r="HAK25" s="1280"/>
      <c r="HAL25" s="1280"/>
      <c r="HAM25" s="1280"/>
      <c r="HAN25" s="1280"/>
      <c r="HAO25" s="1280"/>
      <c r="HAP25" s="1280"/>
      <c r="HAQ25" s="1280"/>
      <c r="HAR25" s="1280"/>
      <c r="HAS25" s="1280"/>
      <c r="HAT25" s="1280"/>
      <c r="HAU25" s="1280"/>
      <c r="HAV25" s="1280"/>
      <c r="HAW25" s="1280"/>
      <c r="HAX25" s="1280"/>
      <c r="HAY25" s="1280"/>
      <c r="HAZ25" s="1280"/>
      <c r="HBA25" s="1280"/>
      <c r="HBB25" s="1280"/>
      <c r="HBC25" s="1280"/>
      <c r="HBD25" s="1280"/>
      <c r="HBE25" s="1280"/>
      <c r="HBF25" s="1280"/>
      <c r="HBG25" s="1280"/>
      <c r="HBH25" s="1280"/>
      <c r="HBI25" s="1280"/>
      <c r="HBJ25" s="1280"/>
      <c r="HBK25" s="1280"/>
      <c r="HBL25" s="1280"/>
      <c r="HBM25" s="1280"/>
      <c r="HBN25" s="1280"/>
      <c r="HBO25" s="1280"/>
      <c r="HBP25" s="1280"/>
      <c r="HBQ25" s="1280"/>
      <c r="HBR25" s="1280"/>
      <c r="HBS25" s="1280"/>
      <c r="HBT25" s="1280"/>
      <c r="HBU25" s="1280"/>
      <c r="HBV25" s="1280"/>
      <c r="HBW25" s="1280"/>
      <c r="HBX25" s="1280"/>
      <c r="HBY25" s="1280"/>
      <c r="HBZ25" s="1280"/>
      <c r="HCA25" s="1280"/>
      <c r="HCB25" s="1280"/>
      <c r="HCC25" s="1280"/>
      <c r="HCD25" s="1280"/>
      <c r="HCE25" s="1280"/>
      <c r="HCF25" s="1280"/>
      <c r="HCG25" s="1280"/>
      <c r="HCH25" s="1280"/>
      <c r="HCI25" s="1280"/>
      <c r="HCJ25" s="1280"/>
      <c r="HCK25" s="1280"/>
      <c r="HCL25" s="1280"/>
      <c r="HCM25" s="1280"/>
      <c r="HCN25" s="1280"/>
      <c r="HCO25" s="1280"/>
      <c r="HCP25" s="1280"/>
      <c r="HCQ25" s="1280"/>
      <c r="HCR25" s="1280"/>
      <c r="HCS25" s="1280"/>
      <c r="HCT25" s="1280"/>
      <c r="HCU25" s="1280"/>
      <c r="HCV25" s="1280"/>
      <c r="HCW25" s="1280"/>
      <c r="HCX25" s="1280"/>
      <c r="HCY25" s="1280"/>
      <c r="HCZ25" s="1280"/>
      <c r="HDA25" s="1280"/>
      <c r="HDB25" s="1280"/>
      <c r="HDC25" s="1280"/>
      <c r="HDD25" s="1280"/>
      <c r="HDE25" s="1280"/>
      <c r="HDF25" s="1280"/>
      <c r="HDG25" s="1280"/>
      <c r="HDH25" s="1280"/>
      <c r="HDI25" s="1280"/>
      <c r="HDJ25" s="1280"/>
      <c r="HDK25" s="1280"/>
      <c r="HDL25" s="1280"/>
      <c r="HDM25" s="1280"/>
      <c r="HDN25" s="1280"/>
      <c r="HDO25" s="1280"/>
      <c r="HDP25" s="1280"/>
      <c r="HDQ25" s="1280"/>
      <c r="HDR25" s="1280"/>
      <c r="HDS25" s="1280"/>
      <c r="HDT25" s="1280"/>
      <c r="HDU25" s="1280"/>
      <c r="HDV25" s="1280"/>
      <c r="HDW25" s="1280"/>
      <c r="HDX25" s="1280"/>
      <c r="HDY25" s="1280"/>
      <c r="HDZ25" s="1280"/>
      <c r="HEA25" s="1280"/>
      <c r="HEB25" s="1280"/>
      <c r="HEC25" s="1280"/>
      <c r="HED25" s="1280"/>
      <c r="HEE25" s="1280"/>
      <c r="HEF25" s="1280"/>
      <c r="HEG25" s="1280"/>
      <c r="HEH25" s="1280"/>
      <c r="HEI25" s="1280"/>
      <c r="HEJ25" s="1280"/>
      <c r="HEK25" s="1280"/>
      <c r="HEL25" s="1280"/>
      <c r="HEM25" s="1280"/>
      <c r="HEN25" s="1280"/>
      <c r="HEO25" s="1280"/>
      <c r="HEP25" s="1280"/>
      <c r="HEQ25" s="1280"/>
      <c r="HER25" s="1280"/>
      <c r="HES25" s="1280"/>
      <c r="HET25" s="1280"/>
      <c r="HEU25" s="1280"/>
      <c r="HEV25" s="1280"/>
      <c r="HEW25" s="1280"/>
      <c r="HEX25" s="1280"/>
      <c r="HEY25" s="1280"/>
      <c r="HEZ25" s="1280"/>
      <c r="HFA25" s="1280"/>
      <c r="HFB25" s="1280"/>
      <c r="HFC25" s="1280"/>
      <c r="HFD25" s="1280"/>
      <c r="HFE25" s="1280"/>
      <c r="HFF25" s="1280"/>
      <c r="HFG25" s="1280"/>
      <c r="HFH25" s="1280"/>
      <c r="HFI25" s="1280"/>
      <c r="HFJ25" s="1280"/>
      <c r="HFK25" s="1280"/>
      <c r="HFL25" s="1280"/>
      <c r="HFM25" s="1280"/>
      <c r="HFN25" s="1280"/>
      <c r="HFO25" s="1280"/>
      <c r="HFP25" s="1280"/>
      <c r="HFQ25" s="1280"/>
      <c r="HFR25" s="1280"/>
      <c r="HFS25" s="1280"/>
      <c r="HFT25" s="1280"/>
      <c r="HFU25" s="1280"/>
      <c r="HFV25" s="1280"/>
      <c r="HFW25" s="1280"/>
      <c r="HFX25" s="1280"/>
      <c r="HFY25" s="1280"/>
      <c r="HFZ25" s="1280"/>
      <c r="HGA25" s="1280"/>
      <c r="HGB25" s="1280"/>
      <c r="HGC25" s="1280"/>
      <c r="HGD25" s="1280"/>
      <c r="HGE25" s="1280"/>
      <c r="HGF25" s="1280"/>
      <c r="HGG25" s="1280"/>
      <c r="HGH25" s="1280"/>
      <c r="HGI25" s="1280"/>
      <c r="HGJ25" s="1280"/>
      <c r="HGK25" s="1280"/>
      <c r="HGL25" s="1280"/>
      <c r="HGM25" s="1280"/>
      <c r="HGN25" s="1280"/>
      <c r="HGO25" s="1280"/>
      <c r="HGP25" s="1280"/>
      <c r="HGQ25" s="1280"/>
      <c r="HGR25" s="1280"/>
      <c r="HGS25" s="1280"/>
      <c r="HGT25" s="1280"/>
      <c r="HGU25" s="1280"/>
      <c r="HGV25" s="1280"/>
      <c r="HGW25" s="1280"/>
      <c r="HGX25" s="1280"/>
      <c r="HGY25" s="1280"/>
      <c r="HGZ25" s="1280"/>
      <c r="HHA25" s="1280"/>
      <c r="HHB25" s="1280"/>
      <c r="HHC25" s="1280"/>
      <c r="HHD25" s="1280"/>
      <c r="HHE25" s="1280"/>
      <c r="HHF25" s="1280"/>
      <c r="HHG25" s="1280"/>
      <c r="HHH25" s="1280"/>
      <c r="HHI25" s="1280"/>
      <c r="HHJ25" s="1280"/>
      <c r="HHK25" s="1280"/>
      <c r="HHL25" s="1280"/>
      <c r="HHM25" s="1280"/>
      <c r="HHN25" s="1280"/>
      <c r="HHO25" s="1280"/>
      <c r="HHP25" s="1280"/>
      <c r="HHQ25" s="1280"/>
      <c r="HHR25" s="1280"/>
      <c r="HHS25" s="1280"/>
      <c r="HHT25" s="1280"/>
      <c r="HHU25" s="1280"/>
      <c r="HHV25" s="1280"/>
      <c r="HHW25" s="1280"/>
      <c r="HHX25" s="1280"/>
      <c r="HHY25" s="1280"/>
      <c r="HHZ25" s="1280"/>
      <c r="HIA25" s="1280"/>
      <c r="HIB25" s="1280"/>
      <c r="HIC25" s="1280"/>
      <c r="HID25" s="1280"/>
      <c r="HIE25" s="1280"/>
      <c r="HIF25" s="1280"/>
      <c r="HIG25" s="1280"/>
      <c r="HIH25" s="1280"/>
      <c r="HII25" s="1280"/>
      <c r="HIJ25" s="1280"/>
      <c r="HIK25" s="1280"/>
      <c r="HIL25" s="1280"/>
      <c r="HIM25" s="1280"/>
      <c r="HIN25" s="1280"/>
      <c r="HIO25" s="1280"/>
      <c r="HIP25" s="1280"/>
      <c r="HIQ25" s="1280"/>
      <c r="HIR25" s="1280"/>
      <c r="HIS25" s="1280"/>
      <c r="HIT25" s="1280"/>
      <c r="HIU25" s="1280"/>
      <c r="HIV25" s="1280"/>
      <c r="HIW25" s="1280"/>
      <c r="HIX25" s="1280"/>
      <c r="HIY25" s="1280"/>
      <c r="HIZ25" s="1280"/>
      <c r="HJA25" s="1280"/>
      <c r="HJB25" s="1280"/>
      <c r="HJC25" s="1280"/>
      <c r="HJD25" s="1280"/>
      <c r="HJE25" s="1280"/>
      <c r="HJF25" s="1280"/>
      <c r="HJG25" s="1280"/>
      <c r="HJH25" s="1280"/>
      <c r="HJI25" s="1280"/>
      <c r="HJJ25" s="1280"/>
      <c r="HJK25" s="1280"/>
      <c r="HJL25" s="1280"/>
      <c r="HJM25" s="1280"/>
      <c r="HJN25" s="1280"/>
      <c r="HJO25" s="1280"/>
      <c r="HJP25" s="1280"/>
      <c r="HJQ25" s="1280"/>
      <c r="HJR25" s="1280"/>
      <c r="HJS25" s="1280"/>
      <c r="HJT25" s="1280"/>
      <c r="HJU25" s="1280"/>
      <c r="HJV25" s="1280"/>
      <c r="HJW25" s="1280"/>
      <c r="HJX25" s="1280"/>
      <c r="HJY25" s="1280"/>
      <c r="HJZ25" s="1280"/>
      <c r="HKA25" s="1280"/>
      <c r="HKB25" s="1280"/>
      <c r="HKC25" s="1280"/>
      <c r="HKD25" s="1280"/>
      <c r="HKE25" s="1280"/>
      <c r="HKF25" s="1280"/>
      <c r="HKG25" s="1280"/>
      <c r="HKH25" s="1280"/>
      <c r="HKI25" s="1280"/>
      <c r="HKJ25" s="1280"/>
      <c r="HKK25" s="1280"/>
      <c r="HKL25" s="1280"/>
      <c r="HKM25" s="1280"/>
      <c r="HKN25" s="1280"/>
      <c r="HKO25" s="1280"/>
      <c r="HKP25" s="1280"/>
      <c r="HKQ25" s="1280"/>
      <c r="HKR25" s="1280"/>
      <c r="HKS25" s="1280"/>
      <c r="HKT25" s="1280"/>
      <c r="HKU25" s="1280"/>
      <c r="HKV25" s="1280"/>
      <c r="HKW25" s="1280"/>
      <c r="HKX25" s="1280"/>
      <c r="HKY25" s="1280"/>
      <c r="HKZ25" s="1280"/>
      <c r="HLA25" s="1280"/>
      <c r="HLB25" s="1280"/>
      <c r="HLC25" s="1280"/>
      <c r="HLD25" s="1280"/>
      <c r="HLE25" s="1280"/>
      <c r="HLF25" s="1280"/>
      <c r="HLG25" s="1280"/>
      <c r="HLH25" s="1280"/>
      <c r="HLI25" s="1280"/>
      <c r="HLJ25" s="1280"/>
      <c r="HLK25" s="1280"/>
      <c r="HLL25" s="1280"/>
      <c r="HLM25" s="1280"/>
      <c r="HLN25" s="1280"/>
      <c r="HLO25" s="1280"/>
      <c r="HLP25" s="1280"/>
      <c r="HLQ25" s="1280"/>
      <c r="HLR25" s="1280"/>
      <c r="HLS25" s="1280"/>
      <c r="HLT25" s="1280"/>
      <c r="HLU25" s="1280"/>
      <c r="HLV25" s="1280"/>
      <c r="HLW25" s="1280"/>
      <c r="HLX25" s="1280"/>
      <c r="HLY25" s="1280"/>
      <c r="HLZ25" s="1280"/>
      <c r="HMA25" s="1280"/>
      <c r="HMB25" s="1280"/>
      <c r="HMC25" s="1280"/>
      <c r="HMD25" s="1280"/>
      <c r="HME25" s="1280"/>
      <c r="HMF25" s="1280"/>
      <c r="HMG25" s="1280"/>
      <c r="HMH25" s="1280"/>
      <c r="HMI25" s="1280"/>
      <c r="HMJ25" s="1280"/>
      <c r="HMK25" s="1280"/>
      <c r="HML25" s="1280"/>
      <c r="HMM25" s="1280"/>
      <c r="HMN25" s="1280"/>
      <c r="HMO25" s="1280"/>
      <c r="HMP25" s="1280"/>
      <c r="HMQ25" s="1280"/>
      <c r="HMR25" s="1280"/>
      <c r="HMS25" s="1280"/>
      <c r="HMT25" s="1280"/>
      <c r="HMU25" s="1280"/>
      <c r="HMV25" s="1280"/>
      <c r="HMW25" s="1280"/>
      <c r="HMX25" s="1280"/>
      <c r="HMY25" s="1280"/>
      <c r="HMZ25" s="1280"/>
      <c r="HNA25" s="1280"/>
      <c r="HNB25" s="1280"/>
      <c r="HNC25" s="1280"/>
      <c r="HND25" s="1280"/>
      <c r="HNE25" s="1280"/>
      <c r="HNF25" s="1280"/>
      <c r="HNG25" s="1280"/>
      <c r="HNH25" s="1280"/>
      <c r="HNI25" s="1280"/>
      <c r="HNJ25" s="1280"/>
      <c r="HNK25" s="1280"/>
      <c r="HNL25" s="1280"/>
      <c r="HNM25" s="1280"/>
      <c r="HNN25" s="1280"/>
      <c r="HNO25" s="1280"/>
      <c r="HNP25" s="1280"/>
      <c r="HNQ25" s="1280"/>
      <c r="HNR25" s="1280"/>
      <c r="HNS25" s="1280"/>
      <c r="HNT25" s="1280"/>
      <c r="HNU25" s="1280"/>
      <c r="HNV25" s="1280"/>
      <c r="HNW25" s="1280"/>
      <c r="HNX25" s="1280"/>
      <c r="HNY25" s="1280"/>
      <c r="HNZ25" s="1280"/>
      <c r="HOA25" s="1280"/>
      <c r="HOB25" s="1280"/>
      <c r="HOC25" s="1280"/>
      <c r="HOD25" s="1280"/>
      <c r="HOE25" s="1280"/>
      <c r="HOF25" s="1280"/>
      <c r="HOG25" s="1280"/>
      <c r="HOH25" s="1280"/>
      <c r="HOI25" s="1280"/>
      <c r="HOJ25" s="1280"/>
      <c r="HOK25" s="1280"/>
      <c r="HOL25" s="1280"/>
      <c r="HOM25" s="1280"/>
      <c r="HON25" s="1280"/>
      <c r="HOO25" s="1280"/>
      <c r="HOP25" s="1280"/>
      <c r="HOQ25" s="1280"/>
      <c r="HOR25" s="1280"/>
      <c r="HOS25" s="1280"/>
      <c r="HOT25" s="1280"/>
      <c r="HOU25" s="1280"/>
      <c r="HOV25" s="1280"/>
      <c r="HOW25" s="1280"/>
      <c r="HOX25" s="1280"/>
      <c r="HOY25" s="1280"/>
      <c r="HOZ25" s="1280"/>
      <c r="HPA25" s="1280"/>
      <c r="HPB25" s="1280"/>
      <c r="HPC25" s="1280"/>
      <c r="HPD25" s="1280"/>
      <c r="HPE25" s="1280"/>
      <c r="HPF25" s="1280"/>
      <c r="HPG25" s="1280"/>
      <c r="HPH25" s="1280"/>
      <c r="HPI25" s="1280"/>
      <c r="HPJ25" s="1280"/>
      <c r="HPK25" s="1280"/>
      <c r="HPL25" s="1280"/>
      <c r="HPM25" s="1280"/>
      <c r="HPN25" s="1280"/>
      <c r="HPO25" s="1280"/>
      <c r="HPP25" s="1280"/>
      <c r="HPQ25" s="1280"/>
      <c r="HPR25" s="1280"/>
      <c r="HPS25" s="1280"/>
      <c r="HPT25" s="1280"/>
      <c r="HPU25" s="1280"/>
      <c r="HPV25" s="1280"/>
      <c r="HPW25" s="1280"/>
      <c r="HPX25" s="1280"/>
      <c r="HPY25" s="1280"/>
      <c r="HPZ25" s="1280"/>
      <c r="HQA25" s="1280"/>
      <c r="HQB25" s="1280"/>
      <c r="HQC25" s="1280"/>
      <c r="HQD25" s="1280"/>
      <c r="HQE25" s="1280"/>
      <c r="HQF25" s="1280"/>
      <c r="HQG25" s="1280"/>
      <c r="HQH25" s="1280"/>
      <c r="HQI25" s="1280"/>
      <c r="HQJ25" s="1280"/>
      <c r="HQK25" s="1280"/>
      <c r="HQL25" s="1280"/>
      <c r="HQM25" s="1280"/>
      <c r="HQN25" s="1280"/>
      <c r="HQO25" s="1280"/>
      <c r="HQP25" s="1280"/>
      <c r="HQQ25" s="1280"/>
      <c r="HQR25" s="1280"/>
      <c r="HQS25" s="1280"/>
      <c r="HQT25" s="1280"/>
      <c r="HQU25" s="1280"/>
      <c r="HQV25" s="1280"/>
      <c r="HQW25" s="1280"/>
      <c r="HQX25" s="1280"/>
      <c r="HQY25" s="1280"/>
      <c r="HQZ25" s="1280"/>
      <c r="HRA25" s="1280"/>
      <c r="HRB25" s="1280"/>
      <c r="HRC25" s="1280"/>
      <c r="HRD25" s="1280"/>
      <c r="HRE25" s="1280"/>
      <c r="HRF25" s="1280"/>
      <c r="HRG25" s="1280"/>
      <c r="HRH25" s="1280"/>
      <c r="HRI25" s="1280"/>
      <c r="HRJ25" s="1280"/>
      <c r="HRK25" s="1280"/>
      <c r="HRL25" s="1280"/>
      <c r="HRM25" s="1280"/>
      <c r="HRN25" s="1280"/>
      <c r="HRO25" s="1280"/>
      <c r="HRP25" s="1280"/>
      <c r="HRQ25" s="1280"/>
      <c r="HRR25" s="1280"/>
      <c r="HRS25" s="1280"/>
      <c r="HRT25" s="1280"/>
      <c r="HRU25" s="1280"/>
      <c r="HRV25" s="1280"/>
      <c r="HRW25" s="1280"/>
      <c r="HRX25" s="1280"/>
      <c r="HRY25" s="1280"/>
      <c r="HRZ25" s="1280"/>
      <c r="HSA25" s="1280"/>
      <c r="HSB25" s="1280"/>
      <c r="HSC25" s="1280"/>
      <c r="HSD25" s="1280"/>
      <c r="HSE25" s="1280"/>
      <c r="HSF25" s="1280"/>
      <c r="HSG25" s="1280"/>
      <c r="HSH25" s="1280"/>
      <c r="HSI25" s="1280"/>
      <c r="HSJ25" s="1280"/>
      <c r="HSK25" s="1280"/>
      <c r="HSL25" s="1280"/>
      <c r="HSM25" s="1280"/>
      <c r="HSN25" s="1280"/>
      <c r="HSO25" s="1280"/>
      <c r="HSP25" s="1280"/>
      <c r="HSQ25" s="1280"/>
      <c r="HSR25" s="1280"/>
      <c r="HSS25" s="1280"/>
      <c r="HST25" s="1280"/>
      <c r="HSU25" s="1280"/>
      <c r="HSV25" s="1280"/>
      <c r="HSW25" s="1280"/>
      <c r="HSX25" s="1280"/>
      <c r="HSY25" s="1280"/>
      <c r="HSZ25" s="1280"/>
      <c r="HTA25" s="1280"/>
      <c r="HTB25" s="1280"/>
      <c r="HTC25" s="1280"/>
      <c r="HTD25" s="1280"/>
      <c r="HTE25" s="1280"/>
      <c r="HTF25" s="1280"/>
      <c r="HTG25" s="1280"/>
      <c r="HTH25" s="1280"/>
      <c r="HTI25" s="1280"/>
      <c r="HTJ25" s="1280"/>
      <c r="HTK25" s="1280"/>
      <c r="HTL25" s="1280"/>
      <c r="HTM25" s="1280"/>
      <c r="HTN25" s="1280"/>
      <c r="HTO25" s="1280"/>
      <c r="HTP25" s="1280"/>
      <c r="HTQ25" s="1280"/>
      <c r="HTR25" s="1280"/>
      <c r="HTS25" s="1280"/>
      <c r="HTT25" s="1280"/>
      <c r="HTU25" s="1280"/>
      <c r="HTV25" s="1280"/>
      <c r="HTW25" s="1280"/>
      <c r="HTX25" s="1280"/>
      <c r="HTY25" s="1280"/>
      <c r="HTZ25" s="1280"/>
      <c r="HUA25" s="1280"/>
      <c r="HUB25" s="1280"/>
      <c r="HUC25" s="1280"/>
      <c r="HUD25" s="1280"/>
      <c r="HUE25" s="1280"/>
      <c r="HUF25" s="1280"/>
      <c r="HUG25" s="1280"/>
      <c r="HUH25" s="1280"/>
      <c r="HUI25" s="1280"/>
      <c r="HUJ25" s="1280"/>
      <c r="HUK25" s="1280"/>
      <c r="HUL25" s="1280"/>
      <c r="HUM25" s="1280"/>
      <c r="HUN25" s="1280"/>
      <c r="HUO25" s="1280"/>
      <c r="HUP25" s="1280"/>
      <c r="HUQ25" s="1280"/>
      <c r="HUR25" s="1280"/>
      <c r="HUS25" s="1280"/>
      <c r="HUT25" s="1280"/>
      <c r="HUU25" s="1280"/>
      <c r="HUV25" s="1280"/>
      <c r="HUW25" s="1280"/>
      <c r="HUX25" s="1280"/>
      <c r="HUY25" s="1280"/>
      <c r="HUZ25" s="1280"/>
      <c r="HVA25" s="1280"/>
      <c r="HVB25" s="1280"/>
      <c r="HVC25" s="1280"/>
      <c r="HVD25" s="1280"/>
      <c r="HVE25" s="1280"/>
      <c r="HVF25" s="1280"/>
      <c r="HVG25" s="1280"/>
      <c r="HVH25" s="1280"/>
      <c r="HVI25" s="1280"/>
      <c r="HVJ25" s="1280"/>
      <c r="HVK25" s="1280"/>
      <c r="HVL25" s="1280"/>
      <c r="HVM25" s="1280"/>
      <c r="HVN25" s="1280"/>
      <c r="HVO25" s="1280"/>
      <c r="HVP25" s="1280"/>
      <c r="HVQ25" s="1280"/>
      <c r="HVR25" s="1280"/>
      <c r="HVS25" s="1280"/>
      <c r="HVT25" s="1280"/>
      <c r="HVU25" s="1280"/>
      <c r="HVV25" s="1280"/>
      <c r="HVW25" s="1280"/>
      <c r="HVX25" s="1280"/>
      <c r="HVY25" s="1280"/>
      <c r="HVZ25" s="1280"/>
      <c r="HWA25" s="1280"/>
      <c r="HWB25" s="1280"/>
      <c r="HWC25" s="1280"/>
      <c r="HWD25" s="1280"/>
      <c r="HWE25" s="1280"/>
      <c r="HWF25" s="1280"/>
      <c r="HWG25" s="1280"/>
      <c r="HWH25" s="1280"/>
      <c r="HWI25" s="1280"/>
      <c r="HWJ25" s="1280"/>
      <c r="HWK25" s="1280"/>
      <c r="HWL25" s="1280"/>
      <c r="HWM25" s="1280"/>
      <c r="HWN25" s="1280"/>
      <c r="HWO25" s="1280"/>
      <c r="HWP25" s="1280"/>
      <c r="HWQ25" s="1280"/>
      <c r="HWR25" s="1280"/>
      <c r="HWS25" s="1280"/>
      <c r="HWT25" s="1280"/>
      <c r="HWU25" s="1280"/>
      <c r="HWV25" s="1280"/>
      <c r="HWW25" s="1280"/>
      <c r="HWX25" s="1280"/>
      <c r="HWY25" s="1280"/>
      <c r="HWZ25" s="1280"/>
      <c r="HXA25" s="1280"/>
      <c r="HXB25" s="1280"/>
      <c r="HXC25" s="1280"/>
      <c r="HXD25" s="1280"/>
      <c r="HXE25" s="1280"/>
      <c r="HXF25" s="1280"/>
      <c r="HXG25" s="1280"/>
      <c r="HXH25" s="1280"/>
      <c r="HXI25" s="1280"/>
      <c r="HXJ25" s="1280"/>
      <c r="HXK25" s="1280"/>
      <c r="HXL25" s="1280"/>
      <c r="HXM25" s="1280"/>
      <c r="HXN25" s="1280"/>
      <c r="HXO25" s="1280"/>
      <c r="HXP25" s="1280"/>
      <c r="HXQ25" s="1280"/>
      <c r="HXR25" s="1280"/>
      <c r="HXS25" s="1280"/>
      <c r="HXT25" s="1280"/>
      <c r="HXU25" s="1280"/>
      <c r="HXV25" s="1280"/>
      <c r="HXW25" s="1280"/>
      <c r="HXX25" s="1280"/>
      <c r="HXY25" s="1280"/>
      <c r="HXZ25" s="1280"/>
      <c r="HYA25" s="1280"/>
      <c r="HYB25" s="1280"/>
      <c r="HYC25" s="1280"/>
      <c r="HYD25" s="1280"/>
      <c r="HYE25" s="1280"/>
      <c r="HYF25" s="1280"/>
      <c r="HYG25" s="1280"/>
      <c r="HYH25" s="1280"/>
      <c r="HYI25" s="1280"/>
      <c r="HYJ25" s="1280"/>
      <c r="HYK25" s="1280"/>
      <c r="HYL25" s="1280"/>
      <c r="HYM25" s="1280"/>
      <c r="HYN25" s="1280"/>
      <c r="HYO25" s="1280"/>
      <c r="HYP25" s="1280"/>
      <c r="HYQ25" s="1280"/>
      <c r="HYR25" s="1280"/>
      <c r="HYS25" s="1280"/>
      <c r="HYT25" s="1280"/>
      <c r="HYU25" s="1280"/>
      <c r="HYV25" s="1280"/>
      <c r="HYW25" s="1280"/>
      <c r="HYX25" s="1280"/>
      <c r="HYY25" s="1280"/>
      <c r="HYZ25" s="1280"/>
      <c r="HZA25" s="1280"/>
      <c r="HZB25" s="1280"/>
      <c r="HZC25" s="1280"/>
      <c r="HZD25" s="1280"/>
      <c r="HZE25" s="1280"/>
      <c r="HZF25" s="1280"/>
      <c r="HZG25" s="1280"/>
      <c r="HZH25" s="1280"/>
      <c r="HZI25" s="1280"/>
      <c r="HZJ25" s="1280"/>
      <c r="HZK25" s="1280"/>
      <c r="HZL25" s="1280"/>
      <c r="HZM25" s="1280"/>
      <c r="HZN25" s="1280"/>
      <c r="HZO25" s="1280"/>
      <c r="HZP25" s="1280"/>
      <c r="HZQ25" s="1280"/>
      <c r="HZR25" s="1280"/>
      <c r="HZS25" s="1280"/>
      <c r="HZT25" s="1280"/>
      <c r="HZU25" s="1280"/>
      <c r="HZV25" s="1280"/>
      <c r="HZW25" s="1280"/>
      <c r="HZX25" s="1280"/>
      <c r="HZY25" s="1280"/>
      <c r="HZZ25" s="1280"/>
      <c r="IAA25" s="1280"/>
      <c r="IAB25" s="1280"/>
      <c r="IAC25" s="1280"/>
      <c r="IAD25" s="1280"/>
      <c r="IAE25" s="1280"/>
      <c r="IAF25" s="1280"/>
      <c r="IAG25" s="1280"/>
      <c r="IAH25" s="1280"/>
      <c r="IAI25" s="1280"/>
      <c r="IAJ25" s="1280"/>
      <c r="IAK25" s="1280"/>
      <c r="IAL25" s="1280"/>
      <c r="IAM25" s="1280"/>
      <c r="IAN25" s="1280"/>
      <c r="IAO25" s="1280"/>
      <c r="IAP25" s="1280"/>
      <c r="IAQ25" s="1280"/>
      <c r="IAR25" s="1280"/>
      <c r="IAS25" s="1280"/>
      <c r="IAT25" s="1280"/>
      <c r="IAU25" s="1280"/>
      <c r="IAV25" s="1280"/>
      <c r="IAW25" s="1280"/>
      <c r="IAX25" s="1280"/>
      <c r="IAY25" s="1280"/>
      <c r="IAZ25" s="1280"/>
      <c r="IBA25" s="1280"/>
      <c r="IBB25" s="1280"/>
      <c r="IBC25" s="1280"/>
      <c r="IBD25" s="1280"/>
      <c r="IBE25" s="1280"/>
      <c r="IBF25" s="1280"/>
      <c r="IBG25" s="1280"/>
      <c r="IBH25" s="1280"/>
      <c r="IBI25" s="1280"/>
      <c r="IBJ25" s="1280"/>
      <c r="IBK25" s="1280"/>
      <c r="IBL25" s="1280"/>
      <c r="IBM25" s="1280"/>
      <c r="IBN25" s="1280"/>
      <c r="IBO25" s="1280"/>
      <c r="IBP25" s="1280"/>
      <c r="IBQ25" s="1280"/>
      <c r="IBR25" s="1280"/>
      <c r="IBS25" s="1280"/>
      <c r="IBT25" s="1280"/>
      <c r="IBU25" s="1280"/>
      <c r="IBV25" s="1280"/>
      <c r="IBW25" s="1280"/>
      <c r="IBX25" s="1280"/>
      <c r="IBY25" s="1280"/>
      <c r="IBZ25" s="1280"/>
      <c r="ICA25" s="1280"/>
      <c r="ICB25" s="1280"/>
      <c r="ICC25" s="1280"/>
      <c r="ICD25" s="1280"/>
      <c r="ICE25" s="1280"/>
      <c r="ICF25" s="1280"/>
      <c r="ICG25" s="1280"/>
      <c r="ICH25" s="1280"/>
      <c r="ICI25" s="1280"/>
      <c r="ICJ25" s="1280"/>
      <c r="ICK25" s="1280"/>
      <c r="ICL25" s="1280"/>
      <c r="ICM25" s="1280"/>
      <c r="ICN25" s="1280"/>
      <c r="ICO25" s="1280"/>
      <c r="ICP25" s="1280"/>
      <c r="ICQ25" s="1280"/>
      <c r="ICR25" s="1280"/>
      <c r="ICS25" s="1280"/>
      <c r="ICT25" s="1280"/>
      <c r="ICU25" s="1280"/>
      <c r="ICV25" s="1280"/>
      <c r="ICW25" s="1280"/>
      <c r="ICX25" s="1280"/>
      <c r="ICY25" s="1280"/>
      <c r="ICZ25" s="1280"/>
      <c r="IDA25" s="1280"/>
      <c r="IDB25" s="1280"/>
      <c r="IDC25" s="1280"/>
      <c r="IDD25" s="1280"/>
      <c r="IDE25" s="1280"/>
      <c r="IDF25" s="1280"/>
      <c r="IDG25" s="1280"/>
      <c r="IDH25" s="1280"/>
      <c r="IDI25" s="1280"/>
      <c r="IDJ25" s="1280"/>
      <c r="IDK25" s="1280"/>
      <c r="IDL25" s="1280"/>
      <c r="IDM25" s="1280"/>
      <c r="IDN25" s="1280"/>
      <c r="IDO25" s="1280"/>
      <c r="IDP25" s="1280"/>
      <c r="IDQ25" s="1280"/>
      <c r="IDR25" s="1280"/>
      <c r="IDS25" s="1280"/>
      <c r="IDT25" s="1280"/>
      <c r="IDU25" s="1280"/>
      <c r="IDV25" s="1280"/>
      <c r="IDW25" s="1280"/>
      <c r="IDX25" s="1280"/>
      <c r="IDY25" s="1280"/>
      <c r="IDZ25" s="1280"/>
      <c r="IEA25" s="1280"/>
      <c r="IEB25" s="1280"/>
      <c r="IEC25" s="1280"/>
      <c r="IED25" s="1280"/>
      <c r="IEE25" s="1280"/>
      <c r="IEF25" s="1280"/>
      <c r="IEG25" s="1280"/>
      <c r="IEH25" s="1280"/>
      <c r="IEI25" s="1280"/>
      <c r="IEJ25" s="1280"/>
      <c r="IEK25" s="1280"/>
      <c r="IEL25" s="1280"/>
      <c r="IEM25" s="1280"/>
      <c r="IEN25" s="1280"/>
      <c r="IEO25" s="1280"/>
      <c r="IEP25" s="1280"/>
      <c r="IEQ25" s="1280"/>
      <c r="IER25" s="1280"/>
      <c r="IES25" s="1280"/>
      <c r="IET25" s="1280"/>
      <c r="IEU25" s="1280"/>
      <c r="IEV25" s="1280"/>
      <c r="IEW25" s="1280"/>
      <c r="IEX25" s="1280"/>
      <c r="IEY25" s="1280"/>
      <c r="IEZ25" s="1280"/>
      <c r="IFA25" s="1280"/>
      <c r="IFB25" s="1280"/>
      <c r="IFC25" s="1280"/>
      <c r="IFD25" s="1280"/>
      <c r="IFE25" s="1280"/>
      <c r="IFF25" s="1280"/>
      <c r="IFG25" s="1280"/>
      <c r="IFH25" s="1280"/>
      <c r="IFI25" s="1280"/>
      <c r="IFJ25" s="1280"/>
      <c r="IFK25" s="1280"/>
      <c r="IFL25" s="1280"/>
      <c r="IFM25" s="1280"/>
      <c r="IFN25" s="1280"/>
      <c r="IFO25" s="1280"/>
      <c r="IFP25" s="1280"/>
      <c r="IFQ25" s="1280"/>
      <c r="IFR25" s="1280"/>
      <c r="IFS25" s="1280"/>
      <c r="IFT25" s="1280"/>
      <c r="IFU25" s="1280"/>
      <c r="IFV25" s="1280"/>
      <c r="IFW25" s="1280"/>
      <c r="IFX25" s="1280"/>
      <c r="IFY25" s="1280"/>
      <c r="IFZ25" s="1280"/>
      <c r="IGA25" s="1280"/>
      <c r="IGB25" s="1280"/>
      <c r="IGC25" s="1280"/>
      <c r="IGD25" s="1280"/>
      <c r="IGE25" s="1280"/>
      <c r="IGF25" s="1280"/>
      <c r="IGG25" s="1280"/>
      <c r="IGH25" s="1280"/>
      <c r="IGI25" s="1280"/>
      <c r="IGJ25" s="1280"/>
      <c r="IGK25" s="1280"/>
      <c r="IGL25" s="1280"/>
      <c r="IGM25" s="1280"/>
      <c r="IGN25" s="1280"/>
      <c r="IGO25" s="1280"/>
      <c r="IGP25" s="1280"/>
      <c r="IGQ25" s="1280"/>
      <c r="IGR25" s="1280"/>
      <c r="IGS25" s="1280"/>
      <c r="IGT25" s="1280"/>
      <c r="IGU25" s="1280"/>
      <c r="IGV25" s="1280"/>
      <c r="IGW25" s="1280"/>
      <c r="IGX25" s="1280"/>
      <c r="IGY25" s="1280"/>
      <c r="IGZ25" s="1280"/>
      <c r="IHA25" s="1280"/>
      <c r="IHB25" s="1280"/>
      <c r="IHC25" s="1280"/>
      <c r="IHD25" s="1280"/>
      <c r="IHE25" s="1280"/>
      <c r="IHF25" s="1280"/>
      <c r="IHG25" s="1280"/>
      <c r="IHH25" s="1280"/>
      <c r="IHI25" s="1280"/>
      <c r="IHJ25" s="1280"/>
      <c r="IHK25" s="1280"/>
      <c r="IHL25" s="1280"/>
      <c r="IHM25" s="1280"/>
      <c r="IHN25" s="1280"/>
      <c r="IHO25" s="1280"/>
      <c r="IHP25" s="1280"/>
      <c r="IHQ25" s="1280"/>
      <c r="IHR25" s="1280"/>
      <c r="IHS25" s="1280"/>
      <c r="IHT25" s="1280"/>
      <c r="IHU25" s="1280"/>
      <c r="IHV25" s="1280"/>
      <c r="IHW25" s="1280"/>
      <c r="IHX25" s="1280"/>
      <c r="IHY25" s="1280"/>
      <c r="IHZ25" s="1280"/>
      <c r="IIA25" s="1280"/>
      <c r="IIB25" s="1280"/>
      <c r="IIC25" s="1280"/>
      <c r="IID25" s="1280"/>
      <c r="IIE25" s="1280"/>
      <c r="IIF25" s="1280"/>
      <c r="IIG25" s="1280"/>
      <c r="IIH25" s="1280"/>
      <c r="III25" s="1280"/>
      <c r="IIJ25" s="1280"/>
      <c r="IIK25" s="1280"/>
      <c r="IIL25" s="1280"/>
      <c r="IIM25" s="1280"/>
      <c r="IIN25" s="1280"/>
      <c r="IIO25" s="1280"/>
      <c r="IIP25" s="1280"/>
      <c r="IIQ25" s="1280"/>
      <c r="IIR25" s="1280"/>
      <c r="IIS25" s="1280"/>
      <c r="IIT25" s="1280"/>
      <c r="IIU25" s="1280"/>
      <c r="IIV25" s="1280"/>
      <c r="IIW25" s="1280"/>
      <c r="IIX25" s="1280"/>
      <c r="IIY25" s="1280"/>
      <c r="IIZ25" s="1280"/>
      <c r="IJA25" s="1280"/>
      <c r="IJB25" s="1280"/>
      <c r="IJC25" s="1280"/>
      <c r="IJD25" s="1280"/>
      <c r="IJE25" s="1280"/>
      <c r="IJF25" s="1280"/>
      <c r="IJG25" s="1280"/>
      <c r="IJH25" s="1280"/>
      <c r="IJI25" s="1280"/>
      <c r="IJJ25" s="1280"/>
      <c r="IJK25" s="1280"/>
      <c r="IJL25" s="1280"/>
      <c r="IJM25" s="1280"/>
      <c r="IJN25" s="1280"/>
      <c r="IJO25" s="1280"/>
      <c r="IJP25" s="1280"/>
      <c r="IJQ25" s="1280"/>
      <c r="IJR25" s="1280"/>
      <c r="IJS25" s="1280"/>
      <c r="IJT25" s="1280"/>
      <c r="IJU25" s="1280"/>
      <c r="IJV25" s="1280"/>
      <c r="IJW25" s="1280"/>
      <c r="IJX25" s="1280"/>
      <c r="IJY25" s="1280"/>
      <c r="IJZ25" s="1280"/>
      <c r="IKA25" s="1280"/>
      <c r="IKB25" s="1280"/>
      <c r="IKC25" s="1280"/>
      <c r="IKD25" s="1280"/>
      <c r="IKE25" s="1280"/>
      <c r="IKF25" s="1280"/>
      <c r="IKG25" s="1280"/>
      <c r="IKH25" s="1280"/>
      <c r="IKI25" s="1280"/>
      <c r="IKJ25" s="1280"/>
      <c r="IKK25" s="1280"/>
      <c r="IKL25" s="1280"/>
      <c r="IKM25" s="1280"/>
      <c r="IKN25" s="1280"/>
      <c r="IKO25" s="1280"/>
      <c r="IKP25" s="1280"/>
      <c r="IKQ25" s="1280"/>
      <c r="IKR25" s="1280"/>
      <c r="IKS25" s="1280"/>
      <c r="IKT25" s="1280"/>
      <c r="IKU25" s="1280"/>
      <c r="IKV25" s="1280"/>
      <c r="IKW25" s="1280"/>
      <c r="IKX25" s="1280"/>
      <c r="IKY25" s="1280"/>
      <c r="IKZ25" s="1280"/>
      <c r="ILA25" s="1280"/>
      <c r="ILB25" s="1280"/>
      <c r="ILC25" s="1280"/>
      <c r="ILD25" s="1280"/>
      <c r="ILE25" s="1280"/>
      <c r="ILF25" s="1280"/>
      <c r="ILG25" s="1280"/>
      <c r="ILH25" s="1280"/>
      <c r="ILI25" s="1280"/>
      <c r="ILJ25" s="1280"/>
      <c r="ILK25" s="1280"/>
      <c r="ILL25" s="1280"/>
      <c r="ILM25" s="1280"/>
      <c r="ILN25" s="1280"/>
      <c r="ILO25" s="1280"/>
      <c r="ILP25" s="1280"/>
      <c r="ILQ25" s="1280"/>
      <c r="ILR25" s="1280"/>
      <c r="ILS25" s="1280"/>
      <c r="ILT25" s="1280"/>
      <c r="ILU25" s="1280"/>
      <c r="ILV25" s="1280"/>
      <c r="ILW25" s="1280"/>
      <c r="ILX25" s="1280"/>
      <c r="ILY25" s="1280"/>
      <c r="ILZ25" s="1280"/>
      <c r="IMA25" s="1280"/>
      <c r="IMB25" s="1280"/>
      <c r="IMC25" s="1280"/>
      <c r="IMD25" s="1280"/>
      <c r="IME25" s="1280"/>
      <c r="IMF25" s="1280"/>
      <c r="IMG25" s="1280"/>
      <c r="IMH25" s="1280"/>
      <c r="IMI25" s="1280"/>
      <c r="IMJ25" s="1280"/>
      <c r="IMK25" s="1280"/>
      <c r="IML25" s="1280"/>
      <c r="IMM25" s="1280"/>
      <c r="IMN25" s="1280"/>
      <c r="IMO25" s="1280"/>
      <c r="IMP25" s="1280"/>
      <c r="IMQ25" s="1280"/>
      <c r="IMR25" s="1280"/>
      <c r="IMS25" s="1280"/>
      <c r="IMT25" s="1280"/>
      <c r="IMU25" s="1280"/>
      <c r="IMV25" s="1280"/>
      <c r="IMW25" s="1280"/>
      <c r="IMX25" s="1280"/>
      <c r="IMY25" s="1280"/>
      <c r="IMZ25" s="1280"/>
      <c r="INA25" s="1280"/>
      <c r="INB25" s="1280"/>
      <c r="INC25" s="1280"/>
      <c r="IND25" s="1280"/>
      <c r="INE25" s="1280"/>
      <c r="INF25" s="1280"/>
      <c r="ING25" s="1280"/>
      <c r="INH25" s="1280"/>
      <c r="INI25" s="1280"/>
      <c r="INJ25" s="1280"/>
      <c r="INK25" s="1280"/>
      <c r="INL25" s="1280"/>
      <c r="INM25" s="1280"/>
      <c r="INN25" s="1280"/>
      <c r="INO25" s="1280"/>
      <c r="INP25" s="1280"/>
      <c r="INQ25" s="1280"/>
      <c r="INR25" s="1280"/>
      <c r="INS25" s="1280"/>
      <c r="INT25" s="1280"/>
      <c r="INU25" s="1280"/>
      <c r="INV25" s="1280"/>
      <c r="INW25" s="1280"/>
      <c r="INX25" s="1280"/>
      <c r="INY25" s="1280"/>
      <c r="INZ25" s="1280"/>
      <c r="IOA25" s="1280"/>
      <c r="IOB25" s="1280"/>
      <c r="IOC25" s="1280"/>
      <c r="IOD25" s="1280"/>
      <c r="IOE25" s="1280"/>
      <c r="IOF25" s="1280"/>
      <c r="IOG25" s="1280"/>
      <c r="IOH25" s="1280"/>
      <c r="IOI25" s="1280"/>
      <c r="IOJ25" s="1280"/>
      <c r="IOK25" s="1280"/>
      <c r="IOL25" s="1280"/>
      <c r="IOM25" s="1280"/>
      <c r="ION25" s="1280"/>
      <c r="IOO25" s="1280"/>
      <c r="IOP25" s="1280"/>
      <c r="IOQ25" s="1280"/>
      <c r="IOR25" s="1280"/>
      <c r="IOS25" s="1280"/>
      <c r="IOT25" s="1280"/>
      <c r="IOU25" s="1280"/>
      <c r="IOV25" s="1280"/>
      <c r="IOW25" s="1280"/>
      <c r="IOX25" s="1280"/>
      <c r="IOY25" s="1280"/>
      <c r="IOZ25" s="1280"/>
      <c r="IPA25" s="1280"/>
      <c r="IPB25" s="1280"/>
      <c r="IPC25" s="1280"/>
      <c r="IPD25" s="1280"/>
      <c r="IPE25" s="1280"/>
      <c r="IPF25" s="1280"/>
      <c r="IPG25" s="1280"/>
      <c r="IPH25" s="1280"/>
      <c r="IPI25" s="1280"/>
      <c r="IPJ25" s="1280"/>
      <c r="IPK25" s="1280"/>
      <c r="IPL25" s="1280"/>
      <c r="IPM25" s="1280"/>
      <c r="IPN25" s="1280"/>
      <c r="IPO25" s="1280"/>
      <c r="IPP25" s="1280"/>
      <c r="IPQ25" s="1280"/>
      <c r="IPR25" s="1280"/>
      <c r="IPS25" s="1280"/>
      <c r="IPT25" s="1280"/>
      <c r="IPU25" s="1280"/>
      <c r="IPV25" s="1280"/>
      <c r="IPW25" s="1280"/>
      <c r="IPX25" s="1280"/>
      <c r="IPY25" s="1280"/>
      <c r="IPZ25" s="1280"/>
      <c r="IQA25" s="1280"/>
      <c r="IQB25" s="1280"/>
      <c r="IQC25" s="1280"/>
      <c r="IQD25" s="1280"/>
      <c r="IQE25" s="1280"/>
      <c r="IQF25" s="1280"/>
      <c r="IQG25" s="1280"/>
      <c r="IQH25" s="1280"/>
      <c r="IQI25" s="1280"/>
      <c r="IQJ25" s="1280"/>
      <c r="IQK25" s="1280"/>
      <c r="IQL25" s="1280"/>
      <c r="IQM25" s="1280"/>
      <c r="IQN25" s="1280"/>
      <c r="IQO25" s="1280"/>
      <c r="IQP25" s="1280"/>
      <c r="IQQ25" s="1280"/>
      <c r="IQR25" s="1280"/>
      <c r="IQS25" s="1280"/>
      <c r="IQT25" s="1280"/>
      <c r="IQU25" s="1280"/>
      <c r="IQV25" s="1280"/>
      <c r="IQW25" s="1280"/>
      <c r="IQX25" s="1280"/>
      <c r="IQY25" s="1280"/>
      <c r="IQZ25" s="1280"/>
      <c r="IRA25" s="1280"/>
      <c r="IRB25" s="1280"/>
      <c r="IRC25" s="1280"/>
      <c r="IRD25" s="1280"/>
      <c r="IRE25" s="1280"/>
      <c r="IRF25" s="1280"/>
      <c r="IRG25" s="1280"/>
      <c r="IRH25" s="1280"/>
      <c r="IRI25" s="1280"/>
      <c r="IRJ25" s="1280"/>
      <c r="IRK25" s="1280"/>
      <c r="IRL25" s="1280"/>
      <c r="IRM25" s="1280"/>
      <c r="IRN25" s="1280"/>
      <c r="IRO25" s="1280"/>
      <c r="IRP25" s="1280"/>
      <c r="IRQ25" s="1280"/>
      <c r="IRR25" s="1280"/>
      <c r="IRS25" s="1280"/>
      <c r="IRT25" s="1280"/>
      <c r="IRU25" s="1280"/>
      <c r="IRV25" s="1280"/>
      <c r="IRW25" s="1280"/>
      <c r="IRX25" s="1280"/>
      <c r="IRY25" s="1280"/>
      <c r="IRZ25" s="1280"/>
      <c r="ISA25" s="1280"/>
      <c r="ISB25" s="1280"/>
      <c r="ISC25" s="1280"/>
      <c r="ISD25" s="1280"/>
      <c r="ISE25" s="1280"/>
      <c r="ISF25" s="1280"/>
      <c r="ISG25" s="1280"/>
      <c r="ISH25" s="1280"/>
      <c r="ISI25" s="1280"/>
      <c r="ISJ25" s="1280"/>
      <c r="ISK25" s="1280"/>
      <c r="ISL25" s="1280"/>
      <c r="ISM25" s="1280"/>
      <c r="ISN25" s="1280"/>
      <c r="ISO25" s="1280"/>
      <c r="ISP25" s="1280"/>
      <c r="ISQ25" s="1280"/>
      <c r="ISR25" s="1280"/>
      <c r="ISS25" s="1280"/>
      <c r="IST25" s="1280"/>
      <c r="ISU25" s="1280"/>
      <c r="ISV25" s="1280"/>
      <c r="ISW25" s="1280"/>
      <c r="ISX25" s="1280"/>
      <c r="ISY25" s="1280"/>
      <c r="ISZ25" s="1280"/>
      <c r="ITA25" s="1280"/>
      <c r="ITB25" s="1280"/>
      <c r="ITC25" s="1280"/>
      <c r="ITD25" s="1280"/>
      <c r="ITE25" s="1280"/>
      <c r="ITF25" s="1280"/>
      <c r="ITG25" s="1280"/>
      <c r="ITH25" s="1280"/>
      <c r="ITI25" s="1280"/>
      <c r="ITJ25" s="1280"/>
      <c r="ITK25" s="1280"/>
      <c r="ITL25" s="1280"/>
      <c r="ITM25" s="1280"/>
      <c r="ITN25" s="1280"/>
      <c r="ITO25" s="1280"/>
      <c r="ITP25" s="1280"/>
      <c r="ITQ25" s="1280"/>
      <c r="ITR25" s="1280"/>
      <c r="ITS25" s="1280"/>
      <c r="ITT25" s="1280"/>
      <c r="ITU25" s="1280"/>
      <c r="ITV25" s="1280"/>
      <c r="ITW25" s="1280"/>
      <c r="ITX25" s="1280"/>
      <c r="ITY25" s="1280"/>
      <c r="ITZ25" s="1280"/>
      <c r="IUA25" s="1280"/>
      <c r="IUB25" s="1280"/>
      <c r="IUC25" s="1280"/>
      <c r="IUD25" s="1280"/>
      <c r="IUE25" s="1280"/>
      <c r="IUF25" s="1280"/>
      <c r="IUG25" s="1280"/>
      <c r="IUH25" s="1280"/>
      <c r="IUI25" s="1280"/>
      <c r="IUJ25" s="1280"/>
      <c r="IUK25" s="1280"/>
      <c r="IUL25" s="1280"/>
      <c r="IUM25" s="1280"/>
      <c r="IUN25" s="1280"/>
      <c r="IUO25" s="1280"/>
      <c r="IUP25" s="1280"/>
      <c r="IUQ25" s="1280"/>
      <c r="IUR25" s="1280"/>
      <c r="IUS25" s="1280"/>
      <c r="IUT25" s="1280"/>
      <c r="IUU25" s="1280"/>
      <c r="IUV25" s="1280"/>
      <c r="IUW25" s="1280"/>
      <c r="IUX25" s="1280"/>
      <c r="IUY25" s="1280"/>
      <c r="IUZ25" s="1280"/>
      <c r="IVA25" s="1280"/>
      <c r="IVB25" s="1280"/>
      <c r="IVC25" s="1280"/>
      <c r="IVD25" s="1280"/>
      <c r="IVE25" s="1280"/>
      <c r="IVF25" s="1280"/>
      <c r="IVG25" s="1280"/>
      <c r="IVH25" s="1280"/>
      <c r="IVI25" s="1280"/>
      <c r="IVJ25" s="1280"/>
      <c r="IVK25" s="1280"/>
      <c r="IVL25" s="1280"/>
      <c r="IVM25" s="1280"/>
      <c r="IVN25" s="1280"/>
      <c r="IVO25" s="1280"/>
      <c r="IVP25" s="1280"/>
      <c r="IVQ25" s="1280"/>
      <c r="IVR25" s="1280"/>
      <c r="IVS25" s="1280"/>
      <c r="IVT25" s="1280"/>
      <c r="IVU25" s="1280"/>
      <c r="IVV25" s="1280"/>
      <c r="IVW25" s="1280"/>
      <c r="IVX25" s="1280"/>
      <c r="IVY25" s="1280"/>
      <c r="IVZ25" s="1280"/>
      <c r="IWA25" s="1280"/>
      <c r="IWB25" s="1280"/>
      <c r="IWC25" s="1280"/>
      <c r="IWD25" s="1280"/>
      <c r="IWE25" s="1280"/>
      <c r="IWF25" s="1280"/>
      <c r="IWG25" s="1280"/>
      <c r="IWH25" s="1280"/>
      <c r="IWI25" s="1280"/>
      <c r="IWJ25" s="1280"/>
      <c r="IWK25" s="1280"/>
      <c r="IWL25" s="1280"/>
      <c r="IWM25" s="1280"/>
      <c r="IWN25" s="1280"/>
      <c r="IWO25" s="1280"/>
      <c r="IWP25" s="1280"/>
      <c r="IWQ25" s="1280"/>
      <c r="IWR25" s="1280"/>
      <c r="IWS25" s="1280"/>
      <c r="IWT25" s="1280"/>
      <c r="IWU25" s="1280"/>
      <c r="IWV25" s="1280"/>
      <c r="IWW25" s="1280"/>
      <c r="IWX25" s="1280"/>
      <c r="IWY25" s="1280"/>
      <c r="IWZ25" s="1280"/>
      <c r="IXA25" s="1280"/>
      <c r="IXB25" s="1280"/>
      <c r="IXC25" s="1280"/>
      <c r="IXD25" s="1280"/>
      <c r="IXE25" s="1280"/>
      <c r="IXF25" s="1280"/>
      <c r="IXG25" s="1280"/>
      <c r="IXH25" s="1280"/>
      <c r="IXI25" s="1280"/>
      <c r="IXJ25" s="1280"/>
      <c r="IXK25" s="1280"/>
      <c r="IXL25" s="1280"/>
      <c r="IXM25" s="1280"/>
      <c r="IXN25" s="1280"/>
      <c r="IXO25" s="1280"/>
      <c r="IXP25" s="1280"/>
      <c r="IXQ25" s="1280"/>
      <c r="IXR25" s="1280"/>
      <c r="IXS25" s="1280"/>
      <c r="IXT25" s="1280"/>
      <c r="IXU25" s="1280"/>
      <c r="IXV25" s="1280"/>
      <c r="IXW25" s="1280"/>
      <c r="IXX25" s="1280"/>
      <c r="IXY25" s="1280"/>
      <c r="IXZ25" s="1280"/>
      <c r="IYA25" s="1280"/>
      <c r="IYB25" s="1280"/>
      <c r="IYC25" s="1280"/>
      <c r="IYD25" s="1280"/>
      <c r="IYE25" s="1280"/>
      <c r="IYF25" s="1280"/>
      <c r="IYG25" s="1280"/>
      <c r="IYH25" s="1280"/>
      <c r="IYI25" s="1280"/>
      <c r="IYJ25" s="1280"/>
      <c r="IYK25" s="1280"/>
      <c r="IYL25" s="1280"/>
      <c r="IYM25" s="1280"/>
      <c r="IYN25" s="1280"/>
      <c r="IYO25" s="1280"/>
      <c r="IYP25" s="1280"/>
      <c r="IYQ25" s="1280"/>
      <c r="IYR25" s="1280"/>
      <c r="IYS25" s="1280"/>
      <c r="IYT25" s="1280"/>
      <c r="IYU25" s="1280"/>
      <c r="IYV25" s="1280"/>
      <c r="IYW25" s="1280"/>
      <c r="IYX25" s="1280"/>
      <c r="IYY25" s="1280"/>
      <c r="IYZ25" s="1280"/>
      <c r="IZA25" s="1280"/>
      <c r="IZB25" s="1280"/>
      <c r="IZC25" s="1280"/>
      <c r="IZD25" s="1280"/>
      <c r="IZE25" s="1280"/>
      <c r="IZF25" s="1280"/>
      <c r="IZG25" s="1280"/>
      <c r="IZH25" s="1280"/>
      <c r="IZI25" s="1280"/>
      <c r="IZJ25" s="1280"/>
      <c r="IZK25" s="1280"/>
      <c r="IZL25" s="1280"/>
      <c r="IZM25" s="1280"/>
      <c r="IZN25" s="1280"/>
      <c r="IZO25" s="1280"/>
      <c r="IZP25" s="1280"/>
      <c r="IZQ25" s="1280"/>
      <c r="IZR25" s="1280"/>
      <c r="IZS25" s="1280"/>
      <c r="IZT25" s="1280"/>
      <c r="IZU25" s="1280"/>
      <c r="IZV25" s="1280"/>
      <c r="IZW25" s="1280"/>
      <c r="IZX25" s="1280"/>
      <c r="IZY25" s="1280"/>
      <c r="IZZ25" s="1280"/>
      <c r="JAA25" s="1280"/>
      <c r="JAB25" s="1280"/>
      <c r="JAC25" s="1280"/>
      <c r="JAD25" s="1280"/>
      <c r="JAE25" s="1280"/>
      <c r="JAF25" s="1280"/>
      <c r="JAG25" s="1280"/>
      <c r="JAH25" s="1280"/>
      <c r="JAI25" s="1280"/>
      <c r="JAJ25" s="1280"/>
      <c r="JAK25" s="1280"/>
      <c r="JAL25" s="1280"/>
      <c r="JAM25" s="1280"/>
      <c r="JAN25" s="1280"/>
      <c r="JAO25" s="1280"/>
      <c r="JAP25" s="1280"/>
      <c r="JAQ25" s="1280"/>
      <c r="JAR25" s="1280"/>
      <c r="JAS25" s="1280"/>
      <c r="JAT25" s="1280"/>
      <c r="JAU25" s="1280"/>
      <c r="JAV25" s="1280"/>
      <c r="JAW25" s="1280"/>
      <c r="JAX25" s="1280"/>
      <c r="JAY25" s="1280"/>
      <c r="JAZ25" s="1280"/>
      <c r="JBA25" s="1280"/>
      <c r="JBB25" s="1280"/>
      <c r="JBC25" s="1280"/>
      <c r="JBD25" s="1280"/>
      <c r="JBE25" s="1280"/>
      <c r="JBF25" s="1280"/>
      <c r="JBG25" s="1280"/>
      <c r="JBH25" s="1280"/>
      <c r="JBI25" s="1280"/>
      <c r="JBJ25" s="1280"/>
      <c r="JBK25" s="1280"/>
      <c r="JBL25" s="1280"/>
      <c r="JBM25" s="1280"/>
      <c r="JBN25" s="1280"/>
      <c r="JBO25" s="1280"/>
      <c r="JBP25" s="1280"/>
      <c r="JBQ25" s="1280"/>
      <c r="JBR25" s="1280"/>
      <c r="JBS25" s="1280"/>
      <c r="JBT25" s="1280"/>
      <c r="JBU25" s="1280"/>
      <c r="JBV25" s="1280"/>
      <c r="JBW25" s="1280"/>
      <c r="JBX25" s="1280"/>
      <c r="JBY25" s="1280"/>
      <c r="JBZ25" s="1280"/>
      <c r="JCA25" s="1280"/>
      <c r="JCB25" s="1280"/>
      <c r="JCC25" s="1280"/>
      <c r="JCD25" s="1280"/>
      <c r="JCE25" s="1280"/>
      <c r="JCF25" s="1280"/>
      <c r="JCG25" s="1280"/>
      <c r="JCH25" s="1280"/>
      <c r="JCI25" s="1280"/>
      <c r="JCJ25" s="1280"/>
      <c r="JCK25" s="1280"/>
      <c r="JCL25" s="1280"/>
      <c r="JCM25" s="1280"/>
      <c r="JCN25" s="1280"/>
      <c r="JCO25" s="1280"/>
      <c r="JCP25" s="1280"/>
      <c r="JCQ25" s="1280"/>
      <c r="JCR25" s="1280"/>
      <c r="JCS25" s="1280"/>
      <c r="JCT25" s="1280"/>
      <c r="JCU25" s="1280"/>
      <c r="JCV25" s="1280"/>
      <c r="JCW25" s="1280"/>
      <c r="JCX25" s="1280"/>
      <c r="JCY25" s="1280"/>
      <c r="JCZ25" s="1280"/>
      <c r="JDA25" s="1280"/>
      <c r="JDB25" s="1280"/>
      <c r="JDC25" s="1280"/>
      <c r="JDD25" s="1280"/>
      <c r="JDE25" s="1280"/>
      <c r="JDF25" s="1280"/>
      <c r="JDG25" s="1280"/>
      <c r="JDH25" s="1280"/>
      <c r="JDI25" s="1280"/>
      <c r="JDJ25" s="1280"/>
      <c r="JDK25" s="1280"/>
      <c r="JDL25" s="1280"/>
      <c r="JDM25" s="1280"/>
      <c r="JDN25" s="1280"/>
      <c r="JDO25" s="1280"/>
      <c r="JDP25" s="1280"/>
      <c r="JDQ25" s="1280"/>
      <c r="JDR25" s="1280"/>
      <c r="JDS25" s="1280"/>
      <c r="JDT25" s="1280"/>
      <c r="JDU25" s="1280"/>
      <c r="JDV25" s="1280"/>
      <c r="JDW25" s="1280"/>
      <c r="JDX25" s="1280"/>
      <c r="JDY25" s="1280"/>
      <c r="JDZ25" s="1280"/>
      <c r="JEA25" s="1280"/>
      <c r="JEB25" s="1280"/>
      <c r="JEC25" s="1280"/>
      <c r="JED25" s="1280"/>
      <c r="JEE25" s="1280"/>
      <c r="JEF25" s="1280"/>
      <c r="JEG25" s="1280"/>
      <c r="JEH25" s="1280"/>
      <c r="JEI25" s="1280"/>
      <c r="JEJ25" s="1280"/>
      <c r="JEK25" s="1280"/>
      <c r="JEL25" s="1280"/>
      <c r="JEM25" s="1280"/>
      <c r="JEN25" s="1280"/>
      <c r="JEO25" s="1280"/>
      <c r="JEP25" s="1280"/>
      <c r="JEQ25" s="1280"/>
      <c r="JER25" s="1280"/>
      <c r="JES25" s="1280"/>
      <c r="JET25" s="1280"/>
      <c r="JEU25" s="1280"/>
      <c r="JEV25" s="1280"/>
      <c r="JEW25" s="1280"/>
      <c r="JEX25" s="1280"/>
      <c r="JEY25" s="1280"/>
      <c r="JEZ25" s="1280"/>
      <c r="JFA25" s="1280"/>
      <c r="JFB25" s="1280"/>
      <c r="JFC25" s="1280"/>
      <c r="JFD25" s="1280"/>
      <c r="JFE25" s="1280"/>
      <c r="JFF25" s="1280"/>
      <c r="JFG25" s="1280"/>
      <c r="JFH25" s="1280"/>
      <c r="JFI25" s="1280"/>
      <c r="JFJ25" s="1280"/>
      <c r="JFK25" s="1280"/>
      <c r="JFL25" s="1280"/>
      <c r="JFM25" s="1280"/>
      <c r="JFN25" s="1280"/>
      <c r="JFO25" s="1280"/>
      <c r="JFP25" s="1280"/>
      <c r="JFQ25" s="1280"/>
      <c r="JFR25" s="1280"/>
      <c r="JFS25" s="1280"/>
      <c r="JFT25" s="1280"/>
      <c r="JFU25" s="1280"/>
      <c r="JFV25" s="1280"/>
      <c r="JFW25" s="1280"/>
      <c r="JFX25" s="1280"/>
      <c r="JFY25" s="1280"/>
      <c r="JFZ25" s="1280"/>
      <c r="JGA25" s="1280"/>
      <c r="JGB25" s="1280"/>
      <c r="JGC25" s="1280"/>
      <c r="JGD25" s="1280"/>
      <c r="JGE25" s="1280"/>
      <c r="JGF25" s="1280"/>
      <c r="JGG25" s="1280"/>
      <c r="JGH25" s="1280"/>
      <c r="JGI25" s="1280"/>
      <c r="JGJ25" s="1280"/>
      <c r="JGK25" s="1280"/>
      <c r="JGL25" s="1280"/>
      <c r="JGM25" s="1280"/>
      <c r="JGN25" s="1280"/>
      <c r="JGO25" s="1280"/>
      <c r="JGP25" s="1280"/>
      <c r="JGQ25" s="1280"/>
      <c r="JGR25" s="1280"/>
      <c r="JGS25" s="1280"/>
      <c r="JGT25" s="1280"/>
      <c r="JGU25" s="1280"/>
      <c r="JGV25" s="1280"/>
      <c r="JGW25" s="1280"/>
      <c r="JGX25" s="1280"/>
      <c r="JGY25" s="1280"/>
      <c r="JGZ25" s="1280"/>
      <c r="JHA25" s="1280"/>
      <c r="JHB25" s="1280"/>
      <c r="JHC25" s="1280"/>
      <c r="JHD25" s="1280"/>
      <c r="JHE25" s="1280"/>
      <c r="JHF25" s="1280"/>
      <c r="JHG25" s="1280"/>
      <c r="JHH25" s="1280"/>
      <c r="JHI25" s="1280"/>
      <c r="JHJ25" s="1280"/>
      <c r="JHK25" s="1280"/>
      <c r="JHL25" s="1280"/>
      <c r="JHM25" s="1280"/>
      <c r="JHN25" s="1280"/>
      <c r="JHO25" s="1280"/>
      <c r="JHP25" s="1280"/>
      <c r="JHQ25" s="1280"/>
      <c r="JHR25" s="1280"/>
      <c r="JHS25" s="1280"/>
      <c r="JHT25" s="1280"/>
      <c r="JHU25" s="1280"/>
      <c r="JHV25" s="1280"/>
      <c r="JHW25" s="1280"/>
      <c r="JHX25" s="1280"/>
      <c r="JHY25" s="1280"/>
      <c r="JHZ25" s="1280"/>
      <c r="JIA25" s="1280"/>
      <c r="JIB25" s="1280"/>
      <c r="JIC25" s="1280"/>
      <c r="JID25" s="1280"/>
      <c r="JIE25" s="1280"/>
      <c r="JIF25" s="1280"/>
      <c r="JIG25" s="1280"/>
      <c r="JIH25" s="1280"/>
      <c r="JII25" s="1280"/>
      <c r="JIJ25" s="1280"/>
      <c r="JIK25" s="1280"/>
      <c r="JIL25" s="1280"/>
      <c r="JIM25" s="1280"/>
      <c r="JIN25" s="1280"/>
      <c r="JIO25" s="1280"/>
      <c r="JIP25" s="1280"/>
      <c r="JIQ25" s="1280"/>
      <c r="JIR25" s="1280"/>
      <c r="JIS25" s="1280"/>
      <c r="JIT25" s="1280"/>
      <c r="JIU25" s="1280"/>
      <c r="JIV25" s="1280"/>
      <c r="JIW25" s="1280"/>
      <c r="JIX25" s="1280"/>
      <c r="JIY25" s="1280"/>
      <c r="JIZ25" s="1280"/>
      <c r="JJA25" s="1280"/>
      <c r="JJB25" s="1280"/>
      <c r="JJC25" s="1280"/>
      <c r="JJD25" s="1280"/>
      <c r="JJE25" s="1280"/>
      <c r="JJF25" s="1280"/>
      <c r="JJG25" s="1280"/>
      <c r="JJH25" s="1280"/>
      <c r="JJI25" s="1280"/>
      <c r="JJJ25" s="1280"/>
      <c r="JJK25" s="1280"/>
      <c r="JJL25" s="1280"/>
      <c r="JJM25" s="1280"/>
      <c r="JJN25" s="1280"/>
      <c r="JJO25" s="1280"/>
      <c r="JJP25" s="1280"/>
      <c r="JJQ25" s="1280"/>
      <c r="JJR25" s="1280"/>
      <c r="JJS25" s="1280"/>
      <c r="JJT25" s="1280"/>
      <c r="JJU25" s="1280"/>
      <c r="JJV25" s="1280"/>
      <c r="JJW25" s="1280"/>
      <c r="JJX25" s="1280"/>
      <c r="JJY25" s="1280"/>
      <c r="JJZ25" s="1280"/>
      <c r="JKA25" s="1280"/>
      <c r="JKB25" s="1280"/>
      <c r="JKC25" s="1280"/>
      <c r="JKD25" s="1280"/>
      <c r="JKE25" s="1280"/>
      <c r="JKF25" s="1280"/>
      <c r="JKG25" s="1280"/>
      <c r="JKH25" s="1280"/>
      <c r="JKI25" s="1280"/>
      <c r="JKJ25" s="1280"/>
      <c r="JKK25" s="1280"/>
      <c r="JKL25" s="1280"/>
      <c r="JKM25" s="1280"/>
      <c r="JKN25" s="1280"/>
      <c r="JKO25" s="1280"/>
      <c r="JKP25" s="1280"/>
      <c r="JKQ25" s="1280"/>
      <c r="JKR25" s="1280"/>
      <c r="JKS25" s="1280"/>
      <c r="JKT25" s="1280"/>
      <c r="JKU25" s="1280"/>
      <c r="JKV25" s="1280"/>
      <c r="JKW25" s="1280"/>
      <c r="JKX25" s="1280"/>
      <c r="JKY25" s="1280"/>
      <c r="JKZ25" s="1280"/>
      <c r="JLA25" s="1280"/>
      <c r="JLB25" s="1280"/>
      <c r="JLC25" s="1280"/>
      <c r="JLD25" s="1280"/>
      <c r="JLE25" s="1280"/>
      <c r="JLF25" s="1280"/>
      <c r="JLG25" s="1280"/>
      <c r="JLH25" s="1280"/>
      <c r="JLI25" s="1280"/>
      <c r="JLJ25" s="1280"/>
      <c r="JLK25" s="1280"/>
      <c r="JLL25" s="1280"/>
      <c r="JLM25" s="1280"/>
      <c r="JLN25" s="1280"/>
      <c r="JLO25" s="1280"/>
      <c r="JLP25" s="1280"/>
      <c r="JLQ25" s="1280"/>
      <c r="JLR25" s="1280"/>
      <c r="JLS25" s="1280"/>
      <c r="JLT25" s="1280"/>
      <c r="JLU25" s="1280"/>
      <c r="JLV25" s="1280"/>
      <c r="JLW25" s="1280"/>
      <c r="JLX25" s="1280"/>
      <c r="JLY25" s="1280"/>
      <c r="JLZ25" s="1280"/>
      <c r="JMA25" s="1280"/>
      <c r="JMB25" s="1280"/>
      <c r="JMC25" s="1280"/>
      <c r="JMD25" s="1280"/>
      <c r="JME25" s="1280"/>
      <c r="JMF25" s="1280"/>
      <c r="JMG25" s="1280"/>
      <c r="JMH25" s="1280"/>
      <c r="JMI25" s="1280"/>
      <c r="JMJ25" s="1280"/>
      <c r="JMK25" s="1280"/>
      <c r="JML25" s="1280"/>
      <c r="JMM25" s="1280"/>
      <c r="JMN25" s="1280"/>
      <c r="JMO25" s="1280"/>
      <c r="JMP25" s="1280"/>
      <c r="JMQ25" s="1280"/>
      <c r="JMR25" s="1280"/>
      <c r="JMS25" s="1280"/>
      <c r="JMT25" s="1280"/>
      <c r="JMU25" s="1280"/>
      <c r="JMV25" s="1280"/>
      <c r="JMW25" s="1280"/>
      <c r="JMX25" s="1280"/>
      <c r="JMY25" s="1280"/>
      <c r="JMZ25" s="1280"/>
      <c r="JNA25" s="1280"/>
      <c r="JNB25" s="1280"/>
      <c r="JNC25" s="1280"/>
      <c r="JND25" s="1280"/>
      <c r="JNE25" s="1280"/>
      <c r="JNF25" s="1280"/>
      <c r="JNG25" s="1280"/>
      <c r="JNH25" s="1280"/>
      <c r="JNI25" s="1280"/>
      <c r="JNJ25" s="1280"/>
      <c r="JNK25" s="1280"/>
      <c r="JNL25" s="1280"/>
      <c r="JNM25" s="1280"/>
      <c r="JNN25" s="1280"/>
      <c r="JNO25" s="1280"/>
      <c r="JNP25" s="1280"/>
      <c r="JNQ25" s="1280"/>
      <c r="JNR25" s="1280"/>
      <c r="JNS25" s="1280"/>
      <c r="JNT25" s="1280"/>
      <c r="JNU25" s="1280"/>
      <c r="JNV25" s="1280"/>
      <c r="JNW25" s="1280"/>
      <c r="JNX25" s="1280"/>
      <c r="JNY25" s="1280"/>
      <c r="JNZ25" s="1280"/>
      <c r="JOA25" s="1280"/>
      <c r="JOB25" s="1280"/>
      <c r="JOC25" s="1280"/>
      <c r="JOD25" s="1280"/>
      <c r="JOE25" s="1280"/>
      <c r="JOF25" s="1280"/>
      <c r="JOG25" s="1280"/>
      <c r="JOH25" s="1280"/>
      <c r="JOI25" s="1280"/>
      <c r="JOJ25" s="1280"/>
      <c r="JOK25" s="1280"/>
      <c r="JOL25" s="1280"/>
      <c r="JOM25" s="1280"/>
      <c r="JON25" s="1280"/>
      <c r="JOO25" s="1280"/>
      <c r="JOP25" s="1280"/>
      <c r="JOQ25" s="1280"/>
      <c r="JOR25" s="1280"/>
      <c r="JOS25" s="1280"/>
      <c r="JOT25" s="1280"/>
      <c r="JOU25" s="1280"/>
      <c r="JOV25" s="1280"/>
      <c r="JOW25" s="1280"/>
      <c r="JOX25" s="1280"/>
      <c r="JOY25" s="1280"/>
      <c r="JOZ25" s="1280"/>
      <c r="JPA25" s="1280"/>
      <c r="JPB25" s="1280"/>
      <c r="JPC25" s="1280"/>
      <c r="JPD25" s="1280"/>
      <c r="JPE25" s="1280"/>
      <c r="JPF25" s="1280"/>
      <c r="JPG25" s="1280"/>
      <c r="JPH25" s="1280"/>
      <c r="JPI25" s="1280"/>
      <c r="JPJ25" s="1280"/>
      <c r="JPK25" s="1280"/>
      <c r="JPL25" s="1280"/>
      <c r="JPM25" s="1280"/>
      <c r="JPN25" s="1280"/>
      <c r="JPO25" s="1280"/>
      <c r="JPP25" s="1280"/>
      <c r="JPQ25" s="1280"/>
      <c r="JPR25" s="1280"/>
      <c r="JPS25" s="1280"/>
      <c r="JPT25" s="1280"/>
      <c r="JPU25" s="1280"/>
      <c r="JPV25" s="1280"/>
      <c r="JPW25" s="1280"/>
      <c r="JPX25" s="1280"/>
      <c r="JPY25" s="1280"/>
      <c r="JPZ25" s="1280"/>
      <c r="JQA25" s="1280"/>
      <c r="JQB25" s="1280"/>
      <c r="JQC25" s="1280"/>
      <c r="JQD25" s="1280"/>
      <c r="JQE25" s="1280"/>
      <c r="JQF25" s="1280"/>
      <c r="JQG25" s="1280"/>
      <c r="JQH25" s="1280"/>
      <c r="JQI25" s="1280"/>
      <c r="JQJ25" s="1280"/>
      <c r="JQK25" s="1280"/>
      <c r="JQL25" s="1280"/>
      <c r="JQM25" s="1280"/>
      <c r="JQN25" s="1280"/>
      <c r="JQO25" s="1280"/>
      <c r="JQP25" s="1280"/>
      <c r="JQQ25" s="1280"/>
      <c r="JQR25" s="1280"/>
      <c r="JQS25" s="1280"/>
      <c r="JQT25" s="1280"/>
      <c r="JQU25" s="1280"/>
      <c r="JQV25" s="1280"/>
      <c r="JQW25" s="1280"/>
      <c r="JQX25" s="1280"/>
      <c r="JQY25" s="1280"/>
      <c r="JQZ25" s="1280"/>
      <c r="JRA25" s="1280"/>
      <c r="JRB25" s="1280"/>
      <c r="JRC25" s="1280"/>
      <c r="JRD25" s="1280"/>
      <c r="JRE25" s="1280"/>
      <c r="JRF25" s="1280"/>
      <c r="JRG25" s="1280"/>
      <c r="JRH25" s="1280"/>
      <c r="JRI25" s="1280"/>
      <c r="JRJ25" s="1280"/>
      <c r="JRK25" s="1280"/>
      <c r="JRL25" s="1280"/>
      <c r="JRM25" s="1280"/>
      <c r="JRN25" s="1280"/>
      <c r="JRO25" s="1280"/>
      <c r="JRP25" s="1280"/>
      <c r="JRQ25" s="1280"/>
      <c r="JRR25" s="1280"/>
      <c r="JRS25" s="1280"/>
      <c r="JRT25" s="1280"/>
      <c r="JRU25" s="1280"/>
      <c r="JRV25" s="1280"/>
      <c r="JRW25" s="1280"/>
      <c r="JRX25" s="1280"/>
      <c r="JRY25" s="1280"/>
      <c r="JRZ25" s="1280"/>
      <c r="JSA25" s="1280"/>
      <c r="JSB25" s="1280"/>
      <c r="JSC25" s="1280"/>
      <c r="JSD25" s="1280"/>
      <c r="JSE25" s="1280"/>
      <c r="JSF25" s="1280"/>
      <c r="JSG25" s="1280"/>
      <c r="JSH25" s="1280"/>
      <c r="JSI25" s="1280"/>
      <c r="JSJ25" s="1280"/>
      <c r="JSK25" s="1280"/>
      <c r="JSL25" s="1280"/>
      <c r="JSM25" s="1280"/>
      <c r="JSN25" s="1280"/>
      <c r="JSO25" s="1280"/>
      <c r="JSP25" s="1280"/>
      <c r="JSQ25" s="1280"/>
      <c r="JSR25" s="1280"/>
      <c r="JSS25" s="1280"/>
      <c r="JST25" s="1280"/>
      <c r="JSU25" s="1280"/>
      <c r="JSV25" s="1280"/>
      <c r="JSW25" s="1280"/>
      <c r="JSX25" s="1280"/>
      <c r="JSY25" s="1280"/>
      <c r="JSZ25" s="1280"/>
      <c r="JTA25" s="1280"/>
      <c r="JTB25" s="1280"/>
      <c r="JTC25" s="1280"/>
      <c r="JTD25" s="1280"/>
      <c r="JTE25" s="1280"/>
      <c r="JTF25" s="1280"/>
      <c r="JTG25" s="1280"/>
      <c r="JTH25" s="1280"/>
      <c r="JTI25" s="1280"/>
      <c r="JTJ25" s="1280"/>
      <c r="JTK25" s="1280"/>
      <c r="JTL25" s="1280"/>
      <c r="JTM25" s="1280"/>
      <c r="JTN25" s="1280"/>
      <c r="JTO25" s="1280"/>
      <c r="JTP25" s="1280"/>
      <c r="JTQ25" s="1280"/>
      <c r="JTR25" s="1280"/>
      <c r="JTS25" s="1280"/>
      <c r="JTT25" s="1280"/>
      <c r="JTU25" s="1280"/>
      <c r="JTV25" s="1280"/>
      <c r="JTW25" s="1280"/>
      <c r="JTX25" s="1280"/>
      <c r="JTY25" s="1280"/>
      <c r="JTZ25" s="1280"/>
      <c r="JUA25" s="1280"/>
      <c r="JUB25" s="1280"/>
      <c r="JUC25" s="1280"/>
      <c r="JUD25" s="1280"/>
      <c r="JUE25" s="1280"/>
      <c r="JUF25" s="1280"/>
      <c r="JUG25" s="1280"/>
      <c r="JUH25" s="1280"/>
      <c r="JUI25" s="1280"/>
      <c r="JUJ25" s="1280"/>
      <c r="JUK25" s="1280"/>
      <c r="JUL25" s="1280"/>
      <c r="JUM25" s="1280"/>
      <c r="JUN25" s="1280"/>
      <c r="JUO25" s="1280"/>
      <c r="JUP25" s="1280"/>
      <c r="JUQ25" s="1280"/>
      <c r="JUR25" s="1280"/>
      <c r="JUS25" s="1280"/>
      <c r="JUT25" s="1280"/>
      <c r="JUU25" s="1280"/>
      <c r="JUV25" s="1280"/>
      <c r="JUW25" s="1280"/>
      <c r="JUX25" s="1280"/>
      <c r="JUY25" s="1280"/>
      <c r="JUZ25" s="1280"/>
      <c r="JVA25" s="1280"/>
      <c r="JVB25" s="1280"/>
      <c r="JVC25" s="1280"/>
      <c r="JVD25" s="1280"/>
      <c r="JVE25" s="1280"/>
      <c r="JVF25" s="1280"/>
      <c r="JVG25" s="1280"/>
      <c r="JVH25" s="1280"/>
      <c r="JVI25" s="1280"/>
      <c r="JVJ25" s="1280"/>
      <c r="JVK25" s="1280"/>
      <c r="JVL25" s="1280"/>
      <c r="JVM25" s="1280"/>
      <c r="JVN25" s="1280"/>
      <c r="JVO25" s="1280"/>
      <c r="JVP25" s="1280"/>
      <c r="JVQ25" s="1280"/>
      <c r="JVR25" s="1280"/>
      <c r="JVS25" s="1280"/>
      <c r="JVT25" s="1280"/>
      <c r="JVU25" s="1280"/>
      <c r="JVV25" s="1280"/>
      <c r="JVW25" s="1280"/>
      <c r="JVX25" s="1280"/>
      <c r="JVY25" s="1280"/>
      <c r="JVZ25" s="1280"/>
      <c r="JWA25" s="1280"/>
      <c r="JWB25" s="1280"/>
      <c r="JWC25" s="1280"/>
      <c r="JWD25" s="1280"/>
      <c r="JWE25" s="1280"/>
      <c r="JWF25" s="1280"/>
      <c r="JWG25" s="1280"/>
      <c r="JWH25" s="1280"/>
      <c r="JWI25" s="1280"/>
      <c r="JWJ25" s="1280"/>
      <c r="JWK25" s="1280"/>
      <c r="JWL25" s="1280"/>
      <c r="JWM25" s="1280"/>
      <c r="JWN25" s="1280"/>
      <c r="JWO25" s="1280"/>
      <c r="JWP25" s="1280"/>
      <c r="JWQ25" s="1280"/>
      <c r="JWR25" s="1280"/>
      <c r="JWS25" s="1280"/>
      <c r="JWT25" s="1280"/>
      <c r="JWU25" s="1280"/>
      <c r="JWV25" s="1280"/>
      <c r="JWW25" s="1280"/>
      <c r="JWX25" s="1280"/>
      <c r="JWY25" s="1280"/>
      <c r="JWZ25" s="1280"/>
      <c r="JXA25" s="1280"/>
      <c r="JXB25" s="1280"/>
      <c r="JXC25" s="1280"/>
      <c r="JXD25" s="1280"/>
      <c r="JXE25" s="1280"/>
      <c r="JXF25" s="1280"/>
      <c r="JXG25" s="1280"/>
      <c r="JXH25" s="1280"/>
      <c r="JXI25" s="1280"/>
      <c r="JXJ25" s="1280"/>
      <c r="JXK25" s="1280"/>
      <c r="JXL25" s="1280"/>
      <c r="JXM25" s="1280"/>
      <c r="JXN25" s="1280"/>
      <c r="JXO25" s="1280"/>
      <c r="JXP25" s="1280"/>
      <c r="JXQ25" s="1280"/>
      <c r="JXR25" s="1280"/>
      <c r="JXS25" s="1280"/>
      <c r="JXT25" s="1280"/>
      <c r="JXU25" s="1280"/>
      <c r="JXV25" s="1280"/>
      <c r="JXW25" s="1280"/>
      <c r="JXX25" s="1280"/>
      <c r="JXY25" s="1280"/>
      <c r="JXZ25" s="1280"/>
      <c r="JYA25" s="1280"/>
      <c r="JYB25" s="1280"/>
      <c r="JYC25" s="1280"/>
      <c r="JYD25" s="1280"/>
      <c r="JYE25" s="1280"/>
      <c r="JYF25" s="1280"/>
      <c r="JYG25" s="1280"/>
      <c r="JYH25" s="1280"/>
      <c r="JYI25" s="1280"/>
      <c r="JYJ25" s="1280"/>
      <c r="JYK25" s="1280"/>
      <c r="JYL25" s="1280"/>
      <c r="JYM25" s="1280"/>
      <c r="JYN25" s="1280"/>
      <c r="JYO25" s="1280"/>
      <c r="JYP25" s="1280"/>
      <c r="JYQ25" s="1280"/>
      <c r="JYR25" s="1280"/>
      <c r="JYS25" s="1280"/>
      <c r="JYT25" s="1280"/>
      <c r="JYU25" s="1280"/>
      <c r="JYV25" s="1280"/>
      <c r="JYW25" s="1280"/>
      <c r="JYX25" s="1280"/>
      <c r="JYY25" s="1280"/>
      <c r="JYZ25" s="1280"/>
      <c r="JZA25" s="1280"/>
      <c r="JZB25" s="1280"/>
      <c r="JZC25" s="1280"/>
      <c r="JZD25" s="1280"/>
      <c r="JZE25" s="1280"/>
      <c r="JZF25" s="1280"/>
      <c r="JZG25" s="1280"/>
      <c r="JZH25" s="1280"/>
      <c r="JZI25" s="1280"/>
      <c r="JZJ25" s="1280"/>
      <c r="JZK25" s="1280"/>
      <c r="JZL25" s="1280"/>
      <c r="JZM25" s="1280"/>
      <c r="JZN25" s="1280"/>
      <c r="JZO25" s="1280"/>
      <c r="JZP25" s="1280"/>
      <c r="JZQ25" s="1280"/>
      <c r="JZR25" s="1280"/>
      <c r="JZS25" s="1280"/>
      <c r="JZT25" s="1280"/>
      <c r="JZU25" s="1280"/>
      <c r="JZV25" s="1280"/>
      <c r="JZW25" s="1280"/>
      <c r="JZX25" s="1280"/>
      <c r="JZY25" s="1280"/>
      <c r="JZZ25" s="1280"/>
      <c r="KAA25" s="1280"/>
      <c r="KAB25" s="1280"/>
      <c r="KAC25" s="1280"/>
      <c r="KAD25" s="1280"/>
      <c r="KAE25" s="1280"/>
      <c r="KAF25" s="1280"/>
      <c r="KAG25" s="1280"/>
      <c r="KAH25" s="1280"/>
      <c r="KAI25" s="1280"/>
      <c r="KAJ25" s="1280"/>
      <c r="KAK25" s="1280"/>
      <c r="KAL25" s="1280"/>
      <c r="KAM25" s="1280"/>
      <c r="KAN25" s="1280"/>
      <c r="KAO25" s="1280"/>
      <c r="KAP25" s="1280"/>
      <c r="KAQ25" s="1280"/>
      <c r="KAR25" s="1280"/>
      <c r="KAS25" s="1280"/>
      <c r="KAT25" s="1280"/>
      <c r="KAU25" s="1280"/>
      <c r="KAV25" s="1280"/>
      <c r="KAW25" s="1280"/>
      <c r="KAX25" s="1280"/>
      <c r="KAY25" s="1280"/>
      <c r="KAZ25" s="1280"/>
      <c r="KBA25" s="1280"/>
      <c r="KBB25" s="1280"/>
      <c r="KBC25" s="1280"/>
      <c r="KBD25" s="1280"/>
      <c r="KBE25" s="1280"/>
      <c r="KBF25" s="1280"/>
      <c r="KBG25" s="1280"/>
      <c r="KBH25" s="1280"/>
      <c r="KBI25" s="1280"/>
      <c r="KBJ25" s="1280"/>
      <c r="KBK25" s="1280"/>
      <c r="KBL25" s="1280"/>
      <c r="KBM25" s="1280"/>
      <c r="KBN25" s="1280"/>
      <c r="KBO25" s="1280"/>
      <c r="KBP25" s="1280"/>
      <c r="KBQ25" s="1280"/>
      <c r="KBR25" s="1280"/>
      <c r="KBS25" s="1280"/>
      <c r="KBT25" s="1280"/>
      <c r="KBU25" s="1280"/>
      <c r="KBV25" s="1280"/>
      <c r="KBW25" s="1280"/>
      <c r="KBX25" s="1280"/>
      <c r="KBY25" s="1280"/>
      <c r="KBZ25" s="1280"/>
      <c r="KCA25" s="1280"/>
      <c r="KCB25" s="1280"/>
      <c r="KCC25" s="1280"/>
      <c r="KCD25" s="1280"/>
      <c r="KCE25" s="1280"/>
      <c r="KCF25" s="1280"/>
      <c r="KCG25" s="1280"/>
      <c r="KCH25" s="1280"/>
      <c r="KCI25" s="1280"/>
      <c r="KCJ25" s="1280"/>
      <c r="KCK25" s="1280"/>
      <c r="KCL25" s="1280"/>
      <c r="KCM25" s="1280"/>
      <c r="KCN25" s="1280"/>
      <c r="KCO25" s="1280"/>
      <c r="KCP25" s="1280"/>
      <c r="KCQ25" s="1280"/>
      <c r="KCR25" s="1280"/>
      <c r="KCS25" s="1280"/>
      <c r="KCT25" s="1280"/>
      <c r="KCU25" s="1280"/>
      <c r="KCV25" s="1280"/>
      <c r="KCW25" s="1280"/>
      <c r="KCX25" s="1280"/>
      <c r="KCY25" s="1280"/>
      <c r="KCZ25" s="1280"/>
      <c r="KDA25" s="1280"/>
      <c r="KDB25" s="1280"/>
      <c r="KDC25" s="1280"/>
      <c r="KDD25" s="1280"/>
      <c r="KDE25" s="1280"/>
      <c r="KDF25" s="1280"/>
      <c r="KDG25" s="1280"/>
      <c r="KDH25" s="1280"/>
      <c r="KDI25" s="1280"/>
      <c r="KDJ25" s="1280"/>
      <c r="KDK25" s="1280"/>
      <c r="KDL25" s="1280"/>
      <c r="KDM25" s="1280"/>
      <c r="KDN25" s="1280"/>
      <c r="KDO25" s="1280"/>
      <c r="KDP25" s="1280"/>
      <c r="KDQ25" s="1280"/>
      <c r="KDR25" s="1280"/>
      <c r="KDS25" s="1280"/>
      <c r="KDT25" s="1280"/>
      <c r="KDU25" s="1280"/>
      <c r="KDV25" s="1280"/>
      <c r="KDW25" s="1280"/>
      <c r="KDX25" s="1280"/>
      <c r="KDY25" s="1280"/>
      <c r="KDZ25" s="1280"/>
      <c r="KEA25" s="1280"/>
      <c r="KEB25" s="1280"/>
      <c r="KEC25" s="1280"/>
      <c r="KED25" s="1280"/>
      <c r="KEE25" s="1280"/>
      <c r="KEF25" s="1280"/>
      <c r="KEG25" s="1280"/>
      <c r="KEH25" s="1280"/>
      <c r="KEI25" s="1280"/>
      <c r="KEJ25" s="1280"/>
      <c r="KEK25" s="1280"/>
      <c r="KEL25" s="1280"/>
      <c r="KEM25" s="1280"/>
      <c r="KEN25" s="1280"/>
      <c r="KEO25" s="1280"/>
      <c r="KEP25" s="1280"/>
      <c r="KEQ25" s="1280"/>
      <c r="KER25" s="1280"/>
      <c r="KES25" s="1280"/>
      <c r="KET25" s="1280"/>
      <c r="KEU25" s="1280"/>
      <c r="KEV25" s="1280"/>
      <c r="KEW25" s="1280"/>
      <c r="KEX25" s="1280"/>
      <c r="KEY25" s="1280"/>
      <c r="KEZ25" s="1280"/>
      <c r="KFA25" s="1280"/>
      <c r="KFB25" s="1280"/>
      <c r="KFC25" s="1280"/>
      <c r="KFD25" s="1280"/>
      <c r="KFE25" s="1280"/>
      <c r="KFF25" s="1280"/>
      <c r="KFG25" s="1280"/>
      <c r="KFH25" s="1280"/>
      <c r="KFI25" s="1280"/>
      <c r="KFJ25" s="1280"/>
      <c r="KFK25" s="1280"/>
      <c r="KFL25" s="1280"/>
      <c r="KFM25" s="1280"/>
      <c r="KFN25" s="1280"/>
      <c r="KFO25" s="1280"/>
      <c r="KFP25" s="1280"/>
      <c r="KFQ25" s="1280"/>
      <c r="KFR25" s="1280"/>
      <c r="KFS25" s="1280"/>
      <c r="KFT25" s="1280"/>
      <c r="KFU25" s="1280"/>
      <c r="KFV25" s="1280"/>
      <c r="KFW25" s="1280"/>
      <c r="KFX25" s="1280"/>
      <c r="KFY25" s="1280"/>
      <c r="KFZ25" s="1280"/>
      <c r="KGA25" s="1280"/>
      <c r="KGB25" s="1280"/>
      <c r="KGC25" s="1280"/>
      <c r="KGD25" s="1280"/>
      <c r="KGE25" s="1280"/>
      <c r="KGF25" s="1280"/>
      <c r="KGG25" s="1280"/>
      <c r="KGH25" s="1280"/>
      <c r="KGI25" s="1280"/>
      <c r="KGJ25" s="1280"/>
      <c r="KGK25" s="1280"/>
      <c r="KGL25" s="1280"/>
      <c r="KGM25" s="1280"/>
      <c r="KGN25" s="1280"/>
      <c r="KGO25" s="1280"/>
      <c r="KGP25" s="1280"/>
      <c r="KGQ25" s="1280"/>
      <c r="KGR25" s="1280"/>
      <c r="KGS25" s="1280"/>
      <c r="KGT25" s="1280"/>
      <c r="KGU25" s="1280"/>
      <c r="KGV25" s="1280"/>
      <c r="KGW25" s="1280"/>
      <c r="KGX25" s="1280"/>
      <c r="KGY25" s="1280"/>
      <c r="KGZ25" s="1280"/>
      <c r="KHA25" s="1280"/>
      <c r="KHB25" s="1280"/>
      <c r="KHC25" s="1280"/>
      <c r="KHD25" s="1280"/>
      <c r="KHE25" s="1280"/>
      <c r="KHF25" s="1280"/>
      <c r="KHG25" s="1280"/>
      <c r="KHH25" s="1280"/>
      <c r="KHI25" s="1280"/>
      <c r="KHJ25" s="1280"/>
      <c r="KHK25" s="1280"/>
      <c r="KHL25" s="1280"/>
      <c r="KHM25" s="1280"/>
      <c r="KHN25" s="1280"/>
      <c r="KHO25" s="1280"/>
      <c r="KHP25" s="1280"/>
      <c r="KHQ25" s="1280"/>
      <c r="KHR25" s="1280"/>
      <c r="KHS25" s="1280"/>
      <c r="KHT25" s="1280"/>
      <c r="KHU25" s="1280"/>
      <c r="KHV25" s="1280"/>
      <c r="KHW25" s="1280"/>
      <c r="KHX25" s="1280"/>
      <c r="KHY25" s="1280"/>
      <c r="KHZ25" s="1280"/>
      <c r="KIA25" s="1280"/>
      <c r="KIB25" s="1280"/>
      <c r="KIC25" s="1280"/>
      <c r="KID25" s="1280"/>
      <c r="KIE25" s="1280"/>
      <c r="KIF25" s="1280"/>
      <c r="KIG25" s="1280"/>
      <c r="KIH25" s="1280"/>
      <c r="KII25" s="1280"/>
      <c r="KIJ25" s="1280"/>
      <c r="KIK25" s="1280"/>
      <c r="KIL25" s="1280"/>
      <c r="KIM25" s="1280"/>
      <c r="KIN25" s="1280"/>
      <c r="KIO25" s="1280"/>
      <c r="KIP25" s="1280"/>
      <c r="KIQ25" s="1280"/>
      <c r="KIR25" s="1280"/>
      <c r="KIS25" s="1280"/>
      <c r="KIT25" s="1280"/>
      <c r="KIU25" s="1280"/>
      <c r="KIV25" s="1280"/>
      <c r="KIW25" s="1280"/>
      <c r="KIX25" s="1280"/>
      <c r="KIY25" s="1280"/>
      <c r="KIZ25" s="1280"/>
      <c r="KJA25" s="1280"/>
      <c r="KJB25" s="1280"/>
      <c r="KJC25" s="1280"/>
      <c r="KJD25" s="1280"/>
      <c r="KJE25" s="1280"/>
      <c r="KJF25" s="1280"/>
      <c r="KJG25" s="1280"/>
      <c r="KJH25" s="1280"/>
      <c r="KJI25" s="1280"/>
      <c r="KJJ25" s="1280"/>
      <c r="KJK25" s="1280"/>
      <c r="KJL25" s="1280"/>
      <c r="KJM25" s="1280"/>
      <c r="KJN25" s="1280"/>
      <c r="KJO25" s="1280"/>
      <c r="KJP25" s="1280"/>
      <c r="KJQ25" s="1280"/>
      <c r="KJR25" s="1280"/>
      <c r="KJS25" s="1280"/>
      <c r="KJT25" s="1280"/>
      <c r="KJU25" s="1280"/>
      <c r="KJV25" s="1280"/>
      <c r="KJW25" s="1280"/>
      <c r="KJX25" s="1280"/>
      <c r="KJY25" s="1280"/>
      <c r="KJZ25" s="1280"/>
      <c r="KKA25" s="1280"/>
      <c r="KKB25" s="1280"/>
      <c r="KKC25" s="1280"/>
      <c r="KKD25" s="1280"/>
      <c r="KKE25" s="1280"/>
      <c r="KKF25" s="1280"/>
      <c r="KKG25" s="1280"/>
      <c r="KKH25" s="1280"/>
      <c r="KKI25" s="1280"/>
      <c r="KKJ25" s="1280"/>
      <c r="KKK25" s="1280"/>
      <c r="KKL25" s="1280"/>
      <c r="KKM25" s="1280"/>
      <c r="KKN25" s="1280"/>
      <c r="KKO25" s="1280"/>
      <c r="KKP25" s="1280"/>
      <c r="KKQ25" s="1280"/>
      <c r="KKR25" s="1280"/>
      <c r="KKS25" s="1280"/>
      <c r="KKT25" s="1280"/>
      <c r="KKU25" s="1280"/>
      <c r="KKV25" s="1280"/>
      <c r="KKW25" s="1280"/>
      <c r="KKX25" s="1280"/>
      <c r="KKY25" s="1280"/>
      <c r="KKZ25" s="1280"/>
      <c r="KLA25" s="1280"/>
      <c r="KLB25" s="1280"/>
      <c r="KLC25" s="1280"/>
      <c r="KLD25" s="1280"/>
      <c r="KLE25" s="1280"/>
      <c r="KLF25" s="1280"/>
      <c r="KLG25" s="1280"/>
      <c r="KLH25" s="1280"/>
      <c r="KLI25" s="1280"/>
      <c r="KLJ25" s="1280"/>
      <c r="KLK25" s="1280"/>
      <c r="KLL25" s="1280"/>
      <c r="KLM25" s="1280"/>
      <c r="KLN25" s="1280"/>
      <c r="KLO25" s="1280"/>
      <c r="KLP25" s="1280"/>
      <c r="KLQ25" s="1280"/>
      <c r="KLR25" s="1280"/>
      <c r="KLS25" s="1280"/>
      <c r="KLT25" s="1280"/>
      <c r="KLU25" s="1280"/>
      <c r="KLV25" s="1280"/>
      <c r="KLW25" s="1280"/>
      <c r="KLX25" s="1280"/>
      <c r="KLY25" s="1280"/>
      <c r="KLZ25" s="1280"/>
      <c r="KMA25" s="1280"/>
      <c r="KMB25" s="1280"/>
      <c r="KMC25" s="1280"/>
      <c r="KMD25" s="1280"/>
      <c r="KME25" s="1280"/>
      <c r="KMF25" s="1280"/>
      <c r="KMG25" s="1280"/>
      <c r="KMH25" s="1280"/>
      <c r="KMI25" s="1280"/>
      <c r="KMJ25" s="1280"/>
      <c r="KMK25" s="1280"/>
      <c r="KML25" s="1280"/>
      <c r="KMM25" s="1280"/>
      <c r="KMN25" s="1280"/>
      <c r="KMO25" s="1280"/>
      <c r="KMP25" s="1280"/>
      <c r="KMQ25" s="1280"/>
      <c r="KMR25" s="1280"/>
      <c r="KMS25" s="1280"/>
      <c r="KMT25" s="1280"/>
      <c r="KMU25" s="1280"/>
      <c r="KMV25" s="1280"/>
      <c r="KMW25" s="1280"/>
      <c r="KMX25" s="1280"/>
      <c r="KMY25" s="1280"/>
      <c r="KMZ25" s="1280"/>
      <c r="KNA25" s="1280"/>
      <c r="KNB25" s="1280"/>
      <c r="KNC25" s="1280"/>
      <c r="KND25" s="1280"/>
      <c r="KNE25" s="1280"/>
      <c r="KNF25" s="1280"/>
      <c r="KNG25" s="1280"/>
      <c r="KNH25" s="1280"/>
      <c r="KNI25" s="1280"/>
      <c r="KNJ25" s="1280"/>
      <c r="KNK25" s="1280"/>
      <c r="KNL25" s="1280"/>
      <c r="KNM25" s="1280"/>
      <c r="KNN25" s="1280"/>
      <c r="KNO25" s="1280"/>
      <c r="KNP25" s="1280"/>
      <c r="KNQ25" s="1280"/>
      <c r="KNR25" s="1280"/>
      <c r="KNS25" s="1280"/>
      <c r="KNT25" s="1280"/>
      <c r="KNU25" s="1280"/>
      <c r="KNV25" s="1280"/>
      <c r="KNW25" s="1280"/>
      <c r="KNX25" s="1280"/>
      <c r="KNY25" s="1280"/>
      <c r="KNZ25" s="1280"/>
      <c r="KOA25" s="1280"/>
      <c r="KOB25" s="1280"/>
      <c r="KOC25" s="1280"/>
      <c r="KOD25" s="1280"/>
      <c r="KOE25" s="1280"/>
      <c r="KOF25" s="1280"/>
      <c r="KOG25" s="1280"/>
      <c r="KOH25" s="1280"/>
      <c r="KOI25" s="1280"/>
      <c r="KOJ25" s="1280"/>
      <c r="KOK25" s="1280"/>
      <c r="KOL25" s="1280"/>
      <c r="KOM25" s="1280"/>
      <c r="KON25" s="1280"/>
      <c r="KOO25" s="1280"/>
      <c r="KOP25" s="1280"/>
      <c r="KOQ25" s="1280"/>
      <c r="KOR25" s="1280"/>
      <c r="KOS25" s="1280"/>
      <c r="KOT25" s="1280"/>
      <c r="KOU25" s="1280"/>
      <c r="KOV25" s="1280"/>
      <c r="KOW25" s="1280"/>
      <c r="KOX25" s="1280"/>
      <c r="KOY25" s="1280"/>
      <c r="KOZ25" s="1280"/>
      <c r="KPA25" s="1280"/>
      <c r="KPB25" s="1280"/>
      <c r="KPC25" s="1280"/>
      <c r="KPD25" s="1280"/>
      <c r="KPE25" s="1280"/>
      <c r="KPF25" s="1280"/>
      <c r="KPG25" s="1280"/>
      <c r="KPH25" s="1280"/>
      <c r="KPI25" s="1280"/>
      <c r="KPJ25" s="1280"/>
      <c r="KPK25" s="1280"/>
      <c r="KPL25" s="1280"/>
      <c r="KPM25" s="1280"/>
      <c r="KPN25" s="1280"/>
      <c r="KPO25" s="1280"/>
      <c r="KPP25" s="1280"/>
      <c r="KPQ25" s="1280"/>
      <c r="KPR25" s="1280"/>
      <c r="KPS25" s="1280"/>
      <c r="KPT25" s="1280"/>
      <c r="KPU25" s="1280"/>
      <c r="KPV25" s="1280"/>
      <c r="KPW25" s="1280"/>
      <c r="KPX25" s="1280"/>
      <c r="KPY25" s="1280"/>
      <c r="KPZ25" s="1280"/>
      <c r="KQA25" s="1280"/>
      <c r="KQB25" s="1280"/>
      <c r="KQC25" s="1280"/>
      <c r="KQD25" s="1280"/>
      <c r="KQE25" s="1280"/>
      <c r="KQF25" s="1280"/>
      <c r="KQG25" s="1280"/>
      <c r="KQH25" s="1280"/>
      <c r="KQI25" s="1280"/>
      <c r="KQJ25" s="1280"/>
      <c r="KQK25" s="1280"/>
      <c r="KQL25" s="1280"/>
      <c r="KQM25" s="1280"/>
      <c r="KQN25" s="1280"/>
      <c r="KQO25" s="1280"/>
      <c r="KQP25" s="1280"/>
      <c r="KQQ25" s="1280"/>
      <c r="KQR25" s="1280"/>
      <c r="KQS25" s="1280"/>
      <c r="KQT25" s="1280"/>
      <c r="KQU25" s="1280"/>
      <c r="KQV25" s="1280"/>
      <c r="KQW25" s="1280"/>
      <c r="KQX25" s="1280"/>
      <c r="KQY25" s="1280"/>
      <c r="KQZ25" s="1280"/>
      <c r="KRA25" s="1280"/>
      <c r="KRB25" s="1280"/>
      <c r="KRC25" s="1280"/>
      <c r="KRD25" s="1280"/>
      <c r="KRE25" s="1280"/>
      <c r="KRF25" s="1280"/>
      <c r="KRG25" s="1280"/>
      <c r="KRH25" s="1280"/>
      <c r="KRI25" s="1280"/>
      <c r="KRJ25" s="1280"/>
      <c r="KRK25" s="1280"/>
      <c r="KRL25" s="1280"/>
      <c r="KRM25" s="1280"/>
      <c r="KRN25" s="1280"/>
      <c r="KRO25" s="1280"/>
      <c r="KRP25" s="1280"/>
      <c r="KRQ25" s="1280"/>
      <c r="KRR25" s="1280"/>
      <c r="KRS25" s="1280"/>
      <c r="KRT25" s="1280"/>
      <c r="KRU25" s="1280"/>
      <c r="KRV25" s="1280"/>
      <c r="KRW25" s="1280"/>
      <c r="KRX25" s="1280"/>
      <c r="KRY25" s="1280"/>
      <c r="KRZ25" s="1280"/>
      <c r="KSA25" s="1280"/>
      <c r="KSB25" s="1280"/>
      <c r="KSC25" s="1280"/>
      <c r="KSD25" s="1280"/>
      <c r="KSE25" s="1280"/>
      <c r="KSF25" s="1280"/>
      <c r="KSG25" s="1280"/>
      <c r="KSH25" s="1280"/>
      <c r="KSI25" s="1280"/>
      <c r="KSJ25" s="1280"/>
      <c r="KSK25" s="1280"/>
      <c r="KSL25" s="1280"/>
      <c r="KSM25" s="1280"/>
      <c r="KSN25" s="1280"/>
      <c r="KSO25" s="1280"/>
      <c r="KSP25" s="1280"/>
      <c r="KSQ25" s="1280"/>
      <c r="KSR25" s="1280"/>
      <c r="KSS25" s="1280"/>
      <c r="KST25" s="1280"/>
      <c r="KSU25" s="1280"/>
      <c r="KSV25" s="1280"/>
      <c r="KSW25" s="1280"/>
      <c r="KSX25" s="1280"/>
      <c r="KSY25" s="1280"/>
      <c r="KSZ25" s="1280"/>
      <c r="KTA25" s="1280"/>
      <c r="KTB25" s="1280"/>
      <c r="KTC25" s="1280"/>
      <c r="KTD25" s="1280"/>
      <c r="KTE25" s="1280"/>
      <c r="KTF25" s="1280"/>
      <c r="KTG25" s="1280"/>
      <c r="KTH25" s="1280"/>
      <c r="KTI25" s="1280"/>
      <c r="KTJ25" s="1280"/>
      <c r="KTK25" s="1280"/>
      <c r="KTL25" s="1280"/>
      <c r="KTM25" s="1280"/>
      <c r="KTN25" s="1280"/>
      <c r="KTO25" s="1280"/>
      <c r="KTP25" s="1280"/>
      <c r="KTQ25" s="1280"/>
      <c r="KTR25" s="1280"/>
      <c r="KTS25" s="1280"/>
      <c r="KTT25" s="1280"/>
      <c r="KTU25" s="1280"/>
      <c r="KTV25" s="1280"/>
      <c r="KTW25" s="1280"/>
      <c r="KTX25" s="1280"/>
      <c r="KTY25" s="1280"/>
      <c r="KTZ25" s="1280"/>
      <c r="KUA25" s="1280"/>
      <c r="KUB25" s="1280"/>
      <c r="KUC25" s="1280"/>
      <c r="KUD25" s="1280"/>
      <c r="KUE25" s="1280"/>
      <c r="KUF25" s="1280"/>
      <c r="KUG25" s="1280"/>
      <c r="KUH25" s="1280"/>
      <c r="KUI25" s="1280"/>
      <c r="KUJ25" s="1280"/>
      <c r="KUK25" s="1280"/>
      <c r="KUL25" s="1280"/>
      <c r="KUM25" s="1280"/>
      <c r="KUN25" s="1280"/>
      <c r="KUO25" s="1280"/>
      <c r="KUP25" s="1280"/>
      <c r="KUQ25" s="1280"/>
      <c r="KUR25" s="1280"/>
      <c r="KUS25" s="1280"/>
      <c r="KUT25" s="1280"/>
      <c r="KUU25" s="1280"/>
      <c r="KUV25" s="1280"/>
      <c r="KUW25" s="1280"/>
      <c r="KUX25" s="1280"/>
      <c r="KUY25" s="1280"/>
      <c r="KUZ25" s="1280"/>
      <c r="KVA25" s="1280"/>
      <c r="KVB25" s="1280"/>
      <c r="KVC25" s="1280"/>
      <c r="KVD25" s="1280"/>
      <c r="KVE25" s="1280"/>
      <c r="KVF25" s="1280"/>
      <c r="KVG25" s="1280"/>
      <c r="KVH25" s="1280"/>
      <c r="KVI25" s="1280"/>
      <c r="KVJ25" s="1280"/>
      <c r="KVK25" s="1280"/>
      <c r="KVL25" s="1280"/>
      <c r="KVM25" s="1280"/>
      <c r="KVN25" s="1280"/>
      <c r="KVO25" s="1280"/>
      <c r="KVP25" s="1280"/>
      <c r="KVQ25" s="1280"/>
      <c r="KVR25" s="1280"/>
      <c r="KVS25" s="1280"/>
      <c r="KVT25" s="1280"/>
      <c r="KVU25" s="1280"/>
      <c r="KVV25" s="1280"/>
      <c r="KVW25" s="1280"/>
      <c r="KVX25" s="1280"/>
      <c r="KVY25" s="1280"/>
      <c r="KVZ25" s="1280"/>
      <c r="KWA25" s="1280"/>
      <c r="KWB25" s="1280"/>
      <c r="KWC25" s="1280"/>
      <c r="KWD25" s="1280"/>
      <c r="KWE25" s="1280"/>
      <c r="KWF25" s="1280"/>
      <c r="KWG25" s="1280"/>
      <c r="KWH25" s="1280"/>
      <c r="KWI25" s="1280"/>
      <c r="KWJ25" s="1280"/>
      <c r="KWK25" s="1280"/>
      <c r="KWL25" s="1280"/>
      <c r="KWM25" s="1280"/>
      <c r="KWN25" s="1280"/>
      <c r="KWO25" s="1280"/>
      <c r="KWP25" s="1280"/>
      <c r="KWQ25" s="1280"/>
      <c r="KWR25" s="1280"/>
      <c r="KWS25" s="1280"/>
      <c r="KWT25" s="1280"/>
      <c r="KWU25" s="1280"/>
      <c r="KWV25" s="1280"/>
      <c r="KWW25" s="1280"/>
      <c r="KWX25" s="1280"/>
      <c r="KWY25" s="1280"/>
      <c r="KWZ25" s="1280"/>
      <c r="KXA25" s="1280"/>
      <c r="KXB25" s="1280"/>
      <c r="KXC25" s="1280"/>
      <c r="KXD25" s="1280"/>
      <c r="KXE25" s="1280"/>
      <c r="KXF25" s="1280"/>
      <c r="KXG25" s="1280"/>
      <c r="KXH25" s="1280"/>
      <c r="KXI25" s="1280"/>
      <c r="KXJ25" s="1280"/>
      <c r="KXK25" s="1280"/>
      <c r="KXL25" s="1280"/>
      <c r="KXM25" s="1280"/>
      <c r="KXN25" s="1280"/>
      <c r="KXO25" s="1280"/>
      <c r="KXP25" s="1280"/>
      <c r="KXQ25" s="1280"/>
      <c r="KXR25" s="1280"/>
      <c r="KXS25" s="1280"/>
      <c r="KXT25" s="1280"/>
      <c r="KXU25" s="1280"/>
      <c r="KXV25" s="1280"/>
      <c r="KXW25" s="1280"/>
      <c r="KXX25" s="1280"/>
      <c r="KXY25" s="1280"/>
      <c r="KXZ25" s="1280"/>
      <c r="KYA25" s="1280"/>
      <c r="KYB25" s="1280"/>
      <c r="KYC25" s="1280"/>
      <c r="KYD25" s="1280"/>
      <c r="KYE25" s="1280"/>
      <c r="KYF25" s="1280"/>
      <c r="KYG25" s="1280"/>
      <c r="KYH25" s="1280"/>
      <c r="KYI25" s="1280"/>
      <c r="KYJ25" s="1280"/>
      <c r="KYK25" s="1280"/>
      <c r="KYL25" s="1280"/>
      <c r="KYM25" s="1280"/>
      <c r="KYN25" s="1280"/>
      <c r="KYO25" s="1280"/>
      <c r="KYP25" s="1280"/>
      <c r="KYQ25" s="1280"/>
      <c r="KYR25" s="1280"/>
      <c r="KYS25" s="1280"/>
      <c r="KYT25" s="1280"/>
      <c r="KYU25" s="1280"/>
      <c r="KYV25" s="1280"/>
      <c r="KYW25" s="1280"/>
      <c r="KYX25" s="1280"/>
      <c r="KYY25" s="1280"/>
      <c r="KYZ25" s="1280"/>
      <c r="KZA25" s="1280"/>
      <c r="KZB25" s="1280"/>
      <c r="KZC25" s="1280"/>
      <c r="KZD25" s="1280"/>
      <c r="KZE25" s="1280"/>
      <c r="KZF25" s="1280"/>
      <c r="KZG25" s="1280"/>
      <c r="KZH25" s="1280"/>
      <c r="KZI25" s="1280"/>
      <c r="KZJ25" s="1280"/>
      <c r="KZK25" s="1280"/>
      <c r="KZL25" s="1280"/>
      <c r="KZM25" s="1280"/>
      <c r="KZN25" s="1280"/>
      <c r="KZO25" s="1280"/>
      <c r="KZP25" s="1280"/>
      <c r="KZQ25" s="1280"/>
      <c r="KZR25" s="1280"/>
      <c r="KZS25" s="1280"/>
      <c r="KZT25" s="1280"/>
      <c r="KZU25" s="1280"/>
      <c r="KZV25" s="1280"/>
      <c r="KZW25" s="1280"/>
      <c r="KZX25" s="1280"/>
      <c r="KZY25" s="1280"/>
      <c r="KZZ25" s="1280"/>
      <c r="LAA25" s="1280"/>
      <c r="LAB25" s="1280"/>
      <c r="LAC25" s="1280"/>
      <c r="LAD25" s="1280"/>
      <c r="LAE25" s="1280"/>
      <c r="LAF25" s="1280"/>
      <c r="LAG25" s="1280"/>
      <c r="LAH25" s="1280"/>
      <c r="LAI25" s="1280"/>
      <c r="LAJ25" s="1280"/>
      <c r="LAK25" s="1280"/>
      <c r="LAL25" s="1280"/>
      <c r="LAM25" s="1280"/>
      <c r="LAN25" s="1280"/>
      <c r="LAO25" s="1280"/>
      <c r="LAP25" s="1280"/>
      <c r="LAQ25" s="1280"/>
      <c r="LAR25" s="1280"/>
      <c r="LAS25" s="1280"/>
      <c r="LAT25" s="1280"/>
      <c r="LAU25" s="1280"/>
      <c r="LAV25" s="1280"/>
      <c r="LAW25" s="1280"/>
      <c r="LAX25" s="1280"/>
      <c r="LAY25" s="1280"/>
      <c r="LAZ25" s="1280"/>
      <c r="LBA25" s="1280"/>
      <c r="LBB25" s="1280"/>
      <c r="LBC25" s="1280"/>
      <c r="LBD25" s="1280"/>
      <c r="LBE25" s="1280"/>
      <c r="LBF25" s="1280"/>
      <c r="LBG25" s="1280"/>
      <c r="LBH25" s="1280"/>
      <c r="LBI25" s="1280"/>
      <c r="LBJ25" s="1280"/>
      <c r="LBK25" s="1280"/>
      <c r="LBL25" s="1280"/>
      <c r="LBM25" s="1280"/>
      <c r="LBN25" s="1280"/>
      <c r="LBO25" s="1280"/>
      <c r="LBP25" s="1280"/>
      <c r="LBQ25" s="1280"/>
      <c r="LBR25" s="1280"/>
      <c r="LBS25" s="1280"/>
      <c r="LBT25" s="1280"/>
      <c r="LBU25" s="1280"/>
      <c r="LBV25" s="1280"/>
      <c r="LBW25" s="1280"/>
      <c r="LBX25" s="1280"/>
      <c r="LBY25" s="1280"/>
      <c r="LBZ25" s="1280"/>
      <c r="LCA25" s="1280"/>
      <c r="LCB25" s="1280"/>
      <c r="LCC25" s="1280"/>
      <c r="LCD25" s="1280"/>
      <c r="LCE25" s="1280"/>
      <c r="LCF25" s="1280"/>
      <c r="LCG25" s="1280"/>
      <c r="LCH25" s="1280"/>
      <c r="LCI25" s="1280"/>
      <c r="LCJ25" s="1280"/>
      <c r="LCK25" s="1280"/>
      <c r="LCL25" s="1280"/>
      <c r="LCM25" s="1280"/>
      <c r="LCN25" s="1280"/>
      <c r="LCO25" s="1280"/>
      <c r="LCP25" s="1280"/>
      <c r="LCQ25" s="1280"/>
      <c r="LCR25" s="1280"/>
      <c r="LCS25" s="1280"/>
      <c r="LCT25" s="1280"/>
      <c r="LCU25" s="1280"/>
      <c r="LCV25" s="1280"/>
      <c r="LCW25" s="1280"/>
      <c r="LCX25" s="1280"/>
      <c r="LCY25" s="1280"/>
      <c r="LCZ25" s="1280"/>
      <c r="LDA25" s="1280"/>
      <c r="LDB25" s="1280"/>
      <c r="LDC25" s="1280"/>
      <c r="LDD25" s="1280"/>
      <c r="LDE25" s="1280"/>
      <c r="LDF25" s="1280"/>
      <c r="LDG25" s="1280"/>
      <c r="LDH25" s="1280"/>
      <c r="LDI25" s="1280"/>
      <c r="LDJ25" s="1280"/>
      <c r="LDK25" s="1280"/>
      <c r="LDL25" s="1280"/>
      <c r="LDM25" s="1280"/>
      <c r="LDN25" s="1280"/>
      <c r="LDO25" s="1280"/>
      <c r="LDP25" s="1280"/>
      <c r="LDQ25" s="1280"/>
      <c r="LDR25" s="1280"/>
      <c r="LDS25" s="1280"/>
      <c r="LDT25" s="1280"/>
      <c r="LDU25" s="1280"/>
      <c r="LDV25" s="1280"/>
      <c r="LDW25" s="1280"/>
      <c r="LDX25" s="1280"/>
      <c r="LDY25" s="1280"/>
      <c r="LDZ25" s="1280"/>
      <c r="LEA25" s="1280"/>
      <c r="LEB25" s="1280"/>
      <c r="LEC25" s="1280"/>
      <c r="LED25" s="1280"/>
      <c r="LEE25" s="1280"/>
      <c r="LEF25" s="1280"/>
      <c r="LEG25" s="1280"/>
      <c r="LEH25" s="1280"/>
      <c r="LEI25" s="1280"/>
      <c r="LEJ25" s="1280"/>
      <c r="LEK25" s="1280"/>
      <c r="LEL25" s="1280"/>
      <c r="LEM25" s="1280"/>
      <c r="LEN25" s="1280"/>
      <c r="LEO25" s="1280"/>
      <c r="LEP25" s="1280"/>
      <c r="LEQ25" s="1280"/>
      <c r="LER25" s="1280"/>
      <c r="LES25" s="1280"/>
      <c r="LET25" s="1280"/>
      <c r="LEU25" s="1280"/>
      <c r="LEV25" s="1280"/>
      <c r="LEW25" s="1280"/>
      <c r="LEX25" s="1280"/>
      <c r="LEY25" s="1280"/>
      <c r="LEZ25" s="1280"/>
      <c r="LFA25" s="1280"/>
      <c r="LFB25" s="1280"/>
      <c r="LFC25" s="1280"/>
      <c r="LFD25" s="1280"/>
      <c r="LFE25" s="1280"/>
      <c r="LFF25" s="1280"/>
      <c r="LFG25" s="1280"/>
      <c r="LFH25" s="1280"/>
      <c r="LFI25" s="1280"/>
      <c r="LFJ25" s="1280"/>
      <c r="LFK25" s="1280"/>
      <c r="LFL25" s="1280"/>
      <c r="LFM25" s="1280"/>
      <c r="LFN25" s="1280"/>
      <c r="LFO25" s="1280"/>
      <c r="LFP25" s="1280"/>
      <c r="LFQ25" s="1280"/>
      <c r="LFR25" s="1280"/>
      <c r="LFS25" s="1280"/>
      <c r="LFT25" s="1280"/>
      <c r="LFU25" s="1280"/>
      <c r="LFV25" s="1280"/>
      <c r="LFW25" s="1280"/>
      <c r="LFX25" s="1280"/>
      <c r="LFY25" s="1280"/>
      <c r="LFZ25" s="1280"/>
      <c r="LGA25" s="1280"/>
      <c r="LGB25" s="1280"/>
      <c r="LGC25" s="1280"/>
      <c r="LGD25" s="1280"/>
      <c r="LGE25" s="1280"/>
      <c r="LGF25" s="1280"/>
      <c r="LGG25" s="1280"/>
      <c r="LGH25" s="1280"/>
      <c r="LGI25" s="1280"/>
      <c r="LGJ25" s="1280"/>
      <c r="LGK25" s="1280"/>
      <c r="LGL25" s="1280"/>
      <c r="LGM25" s="1280"/>
      <c r="LGN25" s="1280"/>
      <c r="LGO25" s="1280"/>
      <c r="LGP25" s="1280"/>
      <c r="LGQ25" s="1280"/>
      <c r="LGR25" s="1280"/>
      <c r="LGS25" s="1280"/>
      <c r="LGT25" s="1280"/>
      <c r="LGU25" s="1280"/>
      <c r="LGV25" s="1280"/>
      <c r="LGW25" s="1280"/>
      <c r="LGX25" s="1280"/>
      <c r="LGY25" s="1280"/>
      <c r="LGZ25" s="1280"/>
      <c r="LHA25" s="1280"/>
      <c r="LHB25" s="1280"/>
      <c r="LHC25" s="1280"/>
      <c r="LHD25" s="1280"/>
      <c r="LHE25" s="1280"/>
      <c r="LHF25" s="1280"/>
      <c r="LHG25" s="1280"/>
      <c r="LHH25" s="1280"/>
      <c r="LHI25" s="1280"/>
      <c r="LHJ25" s="1280"/>
      <c r="LHK25" s="1280"/>
      <c r="LHL25" s="1280"/>
      <c r="LHM25" s="1280"/>
      <c r="LHN25" s="1280"/>
      <c r="LHO25" s="1280"/>
      <c r="LHP25" s="1280"/>
      <c r="LHQ25" s="1280"/>
      <c r="LHR25" s="1280"/>
      <c r="LHS25" s="1280"/>
      <c r="LHT25" s="1280"/>
      <c r="LHU25" s="1280"/>
      <c r="LHV25" s="1280"/>
      <c r="LHW25" s="1280"/>
      <c r="LHX25" s="1280"/>
      <c r="LHY25" s="1280"/>
      <c r="LHZ25" s="1280"/>
      <c r="LIA25" s="1280"/>
      <c r="LIB25" s="1280"/>
      <c r="LIC25" s="1280"/>
      <c r="LID25" s="1280"/>
      <c r="LIE25" s="1280"/>
      <c r="LIF25" s="1280"/>
      <c r="LIG25" s="1280"/>
      <c r="LIH25" s="1280"/>
      <c r="LII25" s="1280"/>
      <c r="LIJ25" s="1280"/>
      <c r="LIK25" s="1280"/>
      <c r="LIL25" s="1280"/>
      <c r="LIM25" s="1280"/>
      <c r="LIN25" s="1280"/>
      <c r="LIO25" s="1280"/>
      <c r="LIP25" s="1280"/>
      <c r="LIQ25" s="1280"/>
      <c r="LIR25" s="1280"/>
      <c r="LIS25" s="1280"/>
      <c r="LIT25" s="1280"/>
      <c r="LIU25" s="1280"/>
      <c r="LIV25" s="1280"/>
      <c r="LIW25" s="1280"/>
      <c r="LIX25" s="1280"/>
      <c r="LIY25" s="1280"/>
      <c r="LIZ25" s="1280"/>
      <c r="LJA25" s="1280"/>
      <c r="LJB25" s="1280"/>
      <c r="LJC25" s="1280"/>
      <c r="LJD25" s="1280"/>
      <c r="LJE25" s="1280"/>
      <c r="LJF25" s="1280"/>
      <c r="LJG25" s="1280"/>
      <c r="LJH25" s="1280"/>
      <c r="LJI25" s="1280"/>
      <c r="LJJ25" s="1280"/>
      <c r="LJK25" s="1280"/>
      <c r="LJL25" s="1280"/>
      <c r="LJM25" s="1280"/>
      <c r="LJN25" s="1280"/>
      <c r="LJO25" s="1280"/>
      <c r="LJP25" s="1280"/>
      <c r="LJQ25" s="1280"/>
      <c r="LJR25" s="1280"/>
      <c r="LJS25" s="1280"/>
      <c r="LJT25" s="1280"/>
      <c r="LJU25" s="1280"/>
      <c r="LJV25" s="1280"/>
      <c r="LJW25" s="1280"/>
      <c r="LJX25" s="1280"/>
      <c r="LJY25" s="1280"/>
      <c r="LJZ25" s="1280"/>
      <c r="LKA25" s="1280"/>
      <c r="LKB25" s="1280"/>
      <c r="LKC25" s="1280"/>
      <c r="LKD25" s="1280"/>
      <c r="LKE25" s="1280"/>
      <c r="LKF25" s="1280"/>
      <c r="LKG25" s="1280"/>
      <c r="LKH25" s="1280"/>
      <c r="LKI25" s="1280"/>
      <c r="LKJ25" s="1280"/>
      <c r="LKK25" s="1280"/>
      <c r="LKL25" s="1280"/>
      <c r="LKM25" s="1280"/>
      <c r="LKN25" s="1280"/>
      <c r="LKO25" s="1280"/>
      <c r="LKP25" s="1280"/>
      <c r="LKQ25" s="1280"/>
      <c r="LKR25" s="1280"/>
      <c r="LKS25" s="1280"/>
      <c r="LKT25" s="1280"/>
      <c r="LKU25" s="1280"/>
      <c r="LKV25" s="1280"/>
      <c r="LKW25" s="1280"/>
      <c r="LKX25" s="1280"/>
      <c r="LKY25" s="1280"/>
      <c r="LKZ25" s="1280"/>
      <c r="LLA25" s="1280"/>
      <c r="LLB25" s="1280"/>
      <c r="LLC25" s="1280"/>
      <c r="LLD25" s="1280"/>
      <c r="LLE25" s="1280"/>
      <c r="LLF25" s="1280"/>
      <c r="LLG25" s="1280"/>
      <c r="LLH25" s="1280"/>
      <c r="LLI25" s="1280"/>
      <c r="LLJ25" s="1280"/>
      <c r="LLK25" s="1280"/>
      <c r="LLL25" s="1280"/>
      <c r="LLM25" s="1280"/>
      <c r="LLN25" s="1280"/>
      <c r="LLO25" s="1280"/>
      <c r="LLP25" s="1280"/>
      <c r="LLQ25" s="1280"/>
      <c r="LLR25" s="1280"/>
      <c r="LLS25" s="1280"/>
      <c r="LLT25" s="1280"/>
      <c r="LLU25" s="1280"/>
      <c r="LLV25" s="1280"/>
      <c r="LLW25" s="1280"/>
      <c r="LLX25" s="1280"/>
      <c r="LLY25" s="1280"/>
      <c r="LLZ25" s="1280"/>
      <c r="LMA25" s="1280"/>
      <c r="LMB25" s="1280"/>
      <c r="LMC25" s="1280"/>
      <c r="LMD25" s="1280"/>
      <c r="LME25" s="1280"/>
      <c r="LMF25" s="1280"/>
      <c r="LMG25" s="1280"/>
      <c r="LMH25" s="1280"/>
      <c r="LMI25" s="1280"/>
      <c r="LMJ25" s="1280"/>
      <c r="LMK25" s="1280"/>
      <c r="LML25" s="1280"/>
      <c r="LMM25" s="1280"/>
      <c r="LMN25" s="1280"/>
      <c r="LMO25" s="1280"/>
      <c r="LMP25" s="1280"/>
      <c r="LMQ25" s="1280"/>
      <c r="LMR25" s="1280"/>
      <c r="LMS25" s="1280"/>
      <c r="LMT25" s="1280"/>
      <c r="LMU25" s="1280"/>
      <c r="LMV25" s="1280"/>
      <c r="LMW25" s="1280"/>
      <c r="LMX25" s="1280"/>
      <c r="LMY25" s="1280"/>
      <c r="LMZ25" s="1280"/>
      <c r="LNA25" s="1280"/>
      <c r="LNB25" s="1280"/>
      <c r="LNC25" s="1280"/>
      <c r="LND25" s="1280"/>
      <c r="LNE25" s="1280"/>
      <c r="LNF25" s="1280"/>
      <c r="LNG25" s="1280"/>
      <c r="LNH25" s="1280"/>
      <c r="LNI25" s="1280"/>
      <c r="LNJ25" s="1280"/>
      <c r="LNK25" s="1280"/>
      <c r="LNL25" s="1280"/>
      <c r="LNM25" s="1280"/>
      <c r="LNN25" s="1280"/>
      <c r="LNO25" s="1280"/>
      <c r="LNP25" s="1280"/>
      <c r="LNQ25" s="1280"/>
      <c r="LNR25" s="1280"/>
      <c r="LNS25" s="1280"/>
      <c r="LNT25" s="1280"/>
      <c r="LNU25" s="1280"/>
      <c r="LNV25" s="1280"/>
      <c r="LNW25" s="1280"/>
      <c r="LNX25" s="1280"/>
      <c r="LNY25" s="1280"/>
      <c r="LNZ25" s="1280"/>
      <c r="LOA25" s="1280"/>
      <c r="LOB25" s="1280"/>
      <c r="LOC25" s="1280"/>
      <c r="LOD25" s="1280"/>
      <c r="LOE25" s="1280"/>
      <c r="LOF25" s="1280"/>
      <c r="LOG25" s="1280"/>
      <c r="LOH25" s="1280"/>
      <c r="LOI25" s="1280"/>
      <c r="LOJ25" s="1280"/>
      <c r="LOK25" s="1280"/>
      <c r="LOL25" s="1280"/>
      <c r="LOM25" s="1280"/>
      <c r="LON25" s="1280"/>
      <c r="LOO25" s="1280"/>
      <c r="LOP25" s="1280"/>
      <c r="LOQ25" s="1280"/>
      <c r="LOR25" s="1280"/>
      <c r="LOS25" s="1280"/>
      <c r="LOT25" s="1280"/>
      <c r="LOU25" s="1280"/>
      <c r="LOV25" s="1280"/>
      <c r="LOW25" s="1280"/>
      <c r="LOX25" s="1280"/>
      <c r="LOY25" s="1280"/>
      <c r="LOZ25" s="1280"/>
      <c r="LPA25" s="1280"/>
      <c r="LPB25" s="1280"/>
      <c r="LPC25" s="1280"/>
      <c r="LPD25" s="1280"/>
      <c r="LPE25" s="1280"/>
      <c r="LPF25" s="1280"/>
      <c r="LPG25" s="1280"/>
      <c r="LPH25" s="1280"/>
      <c r="LPI25" s="1280"/>
      <c r="LPJ25" s="1280"/>
      <c r="LPK25" s="1280"/>
      <c r="LPL25" s="1280"/>
      <c r="LPM25" s="1280"/>
      <c r="LPN25" s="1280"/>
      <c r="LPO25" s="1280"/>
      <c r="LPP25" s="1280"/>
      <c r="LPQ25" s="1280"/>
      <c r="LPR25" s="1280"/>
      <c r="LPS25" s="1280"/>
      <c r="LPT25" s="1280"/>
      <c r="LPU25" s="1280"/>
      <c r="LPV25" s="1280"/>
      <c r="LPW25" s="1280"/>
      <c r="LPX25" s="1280"/>
      <c r="LPY25" s="1280"/>
      <c r="LPZ25" s="1280"/>
      <c r="LQA25" s="1280"/>
      <c r="LQB25" s="1280"/>
      <c r="LQC25" s="1280"/>
      <c r="LQD25" s="1280"/>
      <c r="LQE25" s="1280"/>
      <c r="LQF25" s="1280"/>
      <c r="LQG25" s="1280"/>
      <c r="LQH25" s="1280"/>
      <c r="LQI25" s="1280"/>
      <c r="LQJ25" s="1280"/>
      <c r="LQK25" s="1280"/>
      <c r="LQL25" s="1280"/>
      <c r="LQM25" s="1280"/>
      <c r="LQN25" s="1280"/>
      <c r="LQO25" s="1280"/>
      <c r="LQP25" s="1280"/>
      <c r="LQQ25" s="1280"/>
      <c r="LQR25" s="1280"/>
      <c r="LQS25" s="1280"/>
      <c r="LQT25" s="1280"/>
      <c r="LQU25" s="1280"/>
      <c r="LQV25" s="1280"/>
      <c r="LQW25" s="1280"/>
      <c r="LQX25" s="1280"/>
      <c r="LQY25" s="1280"/>
      <c r="LQZ25" s="1280"/>
      <c r="LRA25" s="1280"/>
      <c r="LRB25" s="1280"/>
      <c r="LRC25" s="1280"/>
      <c r="LRD25" s="1280"/>
      <c r="LRE25" s="1280"/>
      <c r="LRF25" s="1280"/>
      <c r="LRG25" s="1280"/>
      <c r="LRH25" s="1280"/>
      <c r="LRI25" s="1280"/>
      <c r="LRJ25" s="1280"/>
      <c r="LRK25" s="1280"/>
      <c r="LRL25" s="1280"/>
      <c r="LRM25" s="1280"/>
      <c r="LRN25" s="1280"/>
      <c r="LRO25" s="1280"/>
      <c r="LRP25" s="1280"/>
      <c r="LRQ25" s="1280"/>
      <c r="LRR25" s="1280"/>
      <c r="LRS25" s="1280"/>
      <c r="LRT25" s="1280"/>
      <c r="LRU25" s="1280"/>
      <c r="LRV25" s="1280"/>
      <c r="LRW25" s="1280"/>
      <c r="LRX25" s="1280"/>
      <c r="LRY25" s="1280"/>
      <c r="LRZ25" s="1280"/>
      <c r="LSA25" s="1280"/>
      <c r="LSB25" s="1280"/>
      <c r="LSC25" s="1280"/>
      <c r="LSD25" s="1280"/>
      <c r="LSE25" s="1280"/>
      <c r="LSF25" s="1280"/>
      <c r="LSG25" s="1280"/>
      <c r="LSH25" s="1280"/>
      <c r="LSI25" s="1280"/>
      <c r="LSJ25" s="1280"/>
      <c r="LSK25" s="1280"/>
      <c r="LSL25" s="1280"/>
      <c r="LSM25" s="1280"/>
      <c r="LSN25" s="1280"/>
      <c r="LSO25" s="1280"/>
      <c r="LSP25" s="1280"/>
      <c r="LSQ25" s="1280"/>
      <c r="LSR25" s="1280"/>
      <c r="LSS25" s="1280"/>
      <c r="LST25" s="1280"/>
      <c r="LSU25" s="1280"/>
      <c r="LSV25" s="1280"/>
      <c r="LSW25" s="1280"/>
      <c r="LSX25" s="1280"/>
      <c r="LSY25" s="1280"/>
      <c r="LSZ25" s="1280"/>
      <c r="LTA25" s="1280"/>
      <c r="LTB25" s="1280"/>
      <c r="LTC25" s="1280"/>
      <c r="LTD25" s="1280"/>
      <c r="LTE25" s="1280"/>
      <c r="LTF25" s="1280"/>
      <c r="LTG25" s="1280"/>
      <c r="LTH25" s="1280"/>
      <c r="LTI25" s="1280"/>
      <c r="LTJ25" s="1280"/>
      <c r="LTK25" s="1280"/>
      <c r="LTL25" s="1280"/>
      <c r="LTM25" s="1280"/>
      <c r="LTN25" s="1280"/>
      <c r="LTO25" s="1280"/>
      <c r="LTP25" s="1280"/>
      <c r="LTQ25" s="1280"/>
      <c r="LTR25" s="1280"/>
      <c r="LTS25" s="1280"/>
      <c r="LTT25" s="1280"/>
      <c r="LTU25" s="1280"/>
      <c r="LTV25" s="1280"/>
      <c r="LTW25" s="1280"/>
      <c r="LTX25" s="1280"/>
      <c r="LTY25" s="1280"/>
      <c r="LTZ25" s="1280"/>
      <c r="LUA25" s="1280"/>
      <c r="LUB25" s="1280"/>
      <c r="LUC25" s="1280"/>
      <c r="LUD25" s="1280"/>
      <c r="LUE25" s="1280"/>
      <c r="LUF25" s="1280"/>
      <c r="LUG25" s="1280"/>
      <c r="LUH25" s="1280"/>
      <c r="LUI25" s="1280"/>
      <c r="LUJ25" s="1280"/>
      <c r="LUK25" s="1280"/>
      <c r="LUL25" s="1280"/>
      <c r="LUM25" s="1280"/>
      <c r="LUN25" s="1280"/>
      <c r="LUO25" s="1280"/>
      <c r="LUP25" s="1280"/>
      <c r="LUQ25" s="1280"/>
      <c r="LUR25" s="1280"/>
      <c r="LUS25" s="1280"/>
      <c r="LUT25" s="1280"/>
      <c r="LUU25" s="1280"/>
      <c r="LUV25" s="1280"/>
      <c r="LUW25" s="1280"/>
      <c r="LUX25" s="1280"/>
      <c r="LUY25" s="1280"/>
      <c r="LUZ25" s="1280"/>
      <c r="LVA25" s="1280"/>
      <c r="LVB25" s="1280"/>
      <c r="LVC25" s="1280"/>
      <c r="LVD25" s="1280"/>
      <c r="LVE25" s="1280"/>
      <c r="LVF25" s="1280"/>
      <c r="LVG25" s="1280"/>
      <c r="LVH25" s="1280"/>
      <c r="LVI25" s="1280"/>
      <c r="LVJ25" s="1280"/>
      <c r="LVK25" s="1280"/>
      <c r="LVL25" s="1280"/>
      <c r="LVM25" s="1280"/>
      <c r="LVN25" s="1280"/>
      <c r="LVO25" s="1280"/>
      <c r="LVP25" s="1280"/>
      <c r="LVQ25" s="1280"/>
      <c r="LVR25" s="1280"/>
      <c r="LVS25" s="1280"/>
      <c r="LVT25" s="1280"/>
      <c r="LVU25" s="1280"/>
      <c r="LVV25" s="1280"/>
      <c r="LVW25" s="1280"/>
      <c r="LVX25" s="1280"/>
      <c r="LVY25" s="1280"/>
      <c r="LVZ25" s="1280"/>
      <c r="LWA25" s="1280"/>
      <c r="LWB25" s="1280"/>
      <c r="LWC25" s="1280"/>
      <c r="LWD25" s="1280"/>
      <c r="LWE25" s="1280"/>
      <c r="LWF25" s="1280"/>
      <c r="LWG25" s="1280"/>
      <c r="LWH25" s="1280"/>
      <c r="LWI25" s="1280"/>
      <c r="LWJ25" s="1280"/>
      <c r="LWK25" s="1280"/>
      <c r="LWL25" s="1280"/>
      <c r="LWM25" s="1280"/>
      <c r="LWN25" s="1280"/>
      <c r="LWO25" s="1280"/>
      <c r="LWP25" s="1280"/>
      <c r="LWQ25" s="1280"/>
      <c r="LWR25" s="1280"/>
      <c r="LWS25" s="1280"/>
      <c r="LWT25" s="1280"/>
      <c r="LWU25" s="1280"/>
      <c r="LWV25" s="1280"/>
      <c r="LWW25" s="1280"/>
      <c r="LWX25" s="1280"/>
      <c r="LWY25" s="1280"/>
      <c r="LWZ25" s="1280"/>
      <c r="LXA25" s="1280"/>
      <c r="LXB25" s="1280"/>
      <c r="LXC25" s="1280"/>
      <c r="LXD25" s="1280"/>
      <c r="LXE25" s="1280"/>
      <c r="LXF25" s="1280"/>
      <c r="LXG25" s="1280"/>
      <c r="LXH25" s="1280"/>
      <c r="LXI25" s="1280"/>
      <c r="LXJ25" s="1280"/>
      <c r="LXK25" s="1280"/>
      <c r="LXL25" s="1280"/>
      <c r="LXM25" s="1280"/>
      <c r="LXN25" s="1280"/>
      <c r="LXO25" s="1280"/>
      <c r="LXP25" s="1280"/>
      <c r="LXQ25" s="1280"/>
      <c r="LXR25" s="1280"/>
      <c r="LXS25" s="1280"/>
      <c r="LXT25" s="1280"/>
      <c r="LXU25" s="1280"/>
      <c r="LXV25" s="1280"/>
      <c r="LXW25" s="1280"/>
      <c r="LXX25" s="1280"/>
      <c r="LXY25" s="1280"/>
      <c r="LXZ25" s="1280"/>
      <c r="LYA25" s="1280"/>
      <c r="LYB25" s="1280"/>
      <c r="LYC25" s="1280"/>
      <c r="LYD25" s="1280"/>
      <c r="LYE25" s="1280"/>
      <c r="LYF25" s="1280"/>
      <c r="LYG25" s="1280"/>
      <c r="LYH25" s="1280"/>
      <c r="LYI25" s="1280"/>
      <c r="LYJ25" s="1280"/>
      <c r="LYK25" s="1280"/>
      <c r="LYL25" s="1280"/>
      <c r="LYM25" s="1280"/>
      <c r="LYN25" s="1280"/>
      <c r="LYO25" s="1280"/>
      <c r="LYP25" s="1280"/>
      <c r="LYQ25" s="1280"/>
      <c r="LYR25" s="1280"/>
      <c r="LYS25" s="1280"/>
      <c r="LYT25" s="1280"/>
      <c r="LYU25" s="1280"/>
      <c r="LYV25" s="1280"/>
      <c r="LYW25" s="1280"/>
      <c r="LYX25" s="1280"/>
      <c r="LYY25" s="1280"/>
      <c r="LYZ25" s="1280"/>
      <c r="LZA25" s="1280"/>
      <c r="LZB25" s="1280"/>
      <c r="LZC25" s="1280"/>
      <c r="LZD25" s="1280"/>
      <c r="LZE25" s="1280"/>
      <c r="LZF25" s="1280"/>
      <c r="LZG25" s="1280"/>
      <c r="LZH25" s="1280"/>
      <c r="LZI25" s="1280"/>
      <c r="LZJ25" s="1280"/>
      <c r="LZK25" s="1280"/>
      <c r="LZL25" s="1280"/>
      <c r="LZM25" s="1280"/>
      <c r="LZN25" s="1280"/>
      <c r="LZO25" s="1280"/>
      <c r="LZP25" s="1280"/>
      <c r="LZQ25" s="1280"/>
      <c r="LZR25" s="1280"/>
      <c r="LZS25" s="1280"/>
      <c r="LZT25" s="1280"/>
      <c r="LZU25" s="1280"/>
      <c r="LZV25" s="1280"/>
      <c r="LZW25" s="1280"/>
      <c r="LZX25" s="1280"/>
      <c r="LZY25" s="1280"/>
      <c r="LZZ25" s="1280"/>
      <c r="MAA25" s="1280"/>
      <c r="MAB25" s="1280"/>
      <c r="MAC25" s="1280"/>
      <c r="MAD25" s="1280"/>
      <c r="MAE25" s="1280"/>
      <c r="MAF25" s="1280"/>
      <c r="MAG25" s="1280"/>
      <c r="MAH25" s="1280"/>
      <c r="MAI25" s="1280"/>
      <c r="MAJ25" s="1280"/>
      <c r="MAK25" s="1280"/>
      <c r="MAL25" s="1280"/>
      <c r="MAM25" s="1280"/>
      <c r="MAN25" s="1280"/>
      <c r="MAO25" s="1280"/>
      <c r="MAP25" s="1280"/>
      <c r="MAQ25" s="1280"/>
      <c r="MAR25" s="1280"/>
      <c r="MAS25" s="1280"/>
      <c r="MAT25" s="1280"/>
      <c r="MAU25" s="1280"/>
      <c r="MAV25" s="1280"/>
      <c r="MAW25" s="1280"/>
      <c r="MAX25" s="1280"/>
      <c r="MAY25" s="1280"/>
      <c r="MAZ25" s="1280"/>
      <c r="MBA25" s="1280"/>
      <c r="MBB25" s="1280"/>
      <c r="MBC25" s="1280"/>
      <c r="MBD25" s="1280"/>
      <c r="MBE25" s="1280"/>
      <c r="MBF25" s="1280"/>
      <c r="MBG25" s="1280"/>
      <c r="MBH25" s="1280"/>
      <c r="MBI25" s="1280"/>
      <c r="MBJ25" s="1280"/>
      <c r="MBK25" s="1280"/>
      <c r="MBL25" s="1280"/>
      <c r="MBM25" s="1280"/>
      <c r="MBN25" s="1280"/>
      <c r="MBO25" s="1280"/>
      <c r="MBP25" s="1280"/>
      <c r="MBQ25" s="1280"/>
      <c r="MBR25" s="1280"/>
      <c r="MBS25" s="1280"/>
      <c r="MBT25" s="1280"/>
      <c r="MBU25" s="1280"/>
      <c r="MBV25" s="1280"/>
      <c r="MBW25" s="1280"/>
      <c r="MBX25" s="1280"/>
      <c r="MBY25" s="1280"/>
      <c r="MBZ25" s="1280"/>
      <c r="MCA25" s="1280"/>
      <c r="MCB25" s="1280"/>
      <c r="MCC25" s="1280"/>
      <c r="MCD25" s="1280"/>
      <c r="MCE25" s="1280"/>
      <c r="MCF25" s="1280"/>
      <c r="MCG25" s="1280"/>
      <c r="MCH25" s="1280"/>
      <c r="MCI25" s="1280"/>
      <c r="MCJ25" s="1280"/>
      <c r="MCK25" s="1280"/>
      <c r="MCL25" s="1280"/>
      <c r="MCM25" s="1280"/>
      <c r="MCN25" s="1280"/>
      <c r="MCO25" s="1280"/>
      <c r="MCP25" s="1280"/>
      <c r="MCQ25" s="1280"/>
      <c r="MCR25" s="1280"/>
      <c r="MCS25" s="1280"/>
      <c r="MCT25" s="1280"/>
      <c r="MCU25" s="1280"/>
      <c r="MCV25" s="1280"/>
      <c r="MCW25" s="1280"/>
      <c r="MCX25" s="1280"/>
      <c r="MCY25" s="1280"/>
      <c r="MCZ25" s="1280"/>
      <c r="MDA25" s="1280"/>
      <c r="MDB25" s="1280"/>
      <c r="MDC25" s="1280"/>
      <c r="MDD25" s="1280"/>
      <c r="MDE25" s="1280"/>
      <c r="MDF25" s="1280"/>
      <c r="MDG25" s="1280"/>
      <c r="MDH25" s="1280"/>
      <c r="MDI25" s="1280"/>
      <c r="MDJ25" s="1280"/>
      <c r="MDK25" s="1280"/>
      <c r="MDL25" s="1280"/>
      <c r="MDM25" s="1280"/>
      <c r="MDN25" s="1280"/>
      <c r="MDO25" s="1280"/>
      <c r="MDP25" s="1280"/>
      <c r="MDQ25" s="1280"/>
      <c r="MDR25" s="1280"/>
      <c r="MDS25" s="1280"/>
      <c r="MDT25" s="1280"/>
      <c r="MDU25" s="1280"/>
      <c r="MDV25" s="1280"/>
      <c r="MDW25" s="1280"/>
      <c r="MDX25" s="1280"/>
      <c r="MDY25" s="1280"/>
      <c r="MDZ25" s="1280"/>
      <c r="MEA25" s="1280"/>
      <c r="MEB25" s="1280"/>
      <c r="MEC25" s="1280"/>
      <c r="MED25" s="1280"/>
      <c r="MEE25" s="1280"/>
      <c r="MEF25" s="1280"/>
      <c r="MEG25" s="1280"/>
      <c r="MEH25" s="1280"/>
      <c r="MEI25" s="1280"/>
      <c r="MEJ25" s="1280"/>
      <c r="MEK25" s="1280"/>
      <c r="MEL25" s="1280"/>
      <c r="MEM25" s="1280"/>
      <c r="MEN25" s="1280"/>
      <c r="MEO25" s="1280"/>
      <c r="MEP25" s="1280"/>
      <c r="MEQ25" s="1280"/>
      <c r="MER25" s="1280"/>
      <c r="MES25" s="1280"/>
      <c r="MET25" s="1280"/>
      <c r="MEU25" s="1280"/>
      <c r="MEV25" s="1280"/>
      <c r="MEW25" s="1280"/>
      <c r="MEX25" s="1280"/>
      <c r="MEY25" s="1280"/>
      <c r="MEZ25" s="1280"/>
      <c r="MFA25" s="1280"/>
      <c r="MFB25" s="1280"/>
      <c r="MFC25" s="1280"/>
      <c r="MFD25" s="1280"/>
      <c r="MFE25" s="1280"/>
      <c r="MFF25" s="1280"/>
      <c r="MFG25" s="1280"/>
      <c r="MFH25" s="1280"/>
      <c r="MFI25" s="1280"/>
      <c r="MFJ25" s="1280"/>
      <c r="MFK25" s="1280"/>
      <c r="MFL25" s="1280"/>
      <c r="MFM25" s="1280"/>
      <c r="MFN25" s="1280"/>
      <c r="MFO25" s="1280"/>
      <c r="MFP25" s="1280"/>
      <c r="MFQ25" s="1280"/>
      <c r="MFR25" s="1280"/>
      <c r="MFS25" s="1280"/>
      <c r="MFT25" s="1280"/>
      <c r="MFU25" s="1280"/>
      <c r="MFV25" s="1280"/>
      <c r="MFW25" s="1280"/>
      <c r="MFX25" s="1280"/>
      <c r="MFY25" s="1280"/>
      <c r="MFZ25" s="1280"/>
      <c r="MGA25" s="1280"/>
      <c r="MGB25" s="1280"/>
      <c r="MGC25" s="1280"/>
      <c r="MGD25" s="1280"/>
      <c r="MGE25" s="1280"/>
      <c r="MGF25" s="1280"/>
      <c r="MGG25" s="1280"/>
      <c r="MGH25" s="1280"/>
      <c r="MGI25" s="1280"/>
      <c r="MGJ25" s="1280"/>
      <c r="MGK25" s="1280"/>
      <c r="MGL25" s="1280"/>
      <c r="MGM25" s="1280"/>
      <c r="MGN25" s="1280"/>
      <c r="MGO25" s="1280"/>
      <c r="MGP25" s="1280"/>
      <c r="MGQ25" s="1280"/>
      <c r="MGR25" s="1280"/>
      <c r="MGS25" s="1280"/>
      <c r="MGT25" s="1280"/>
      <c r="MGU25" s="1280"/>
      <c r="MGV25" s="1280"/>
      <c r="MGW25" s="1280"/>
      <c r="MGX25" s="1280"/>
      <c r="MGY25" s="1280"/>
      <c r="MGZ25" s="1280"/>
      <c r="MHA25" s="1280"/>
      <c r="MHB25" s="1280"/>
      <c r="MHC25" s="1280"/>
      <c r="MHD25" s="1280"/>
      <c r="MHE25" s="1280"/>
      <c r="MHF25" s="1280"/>
      <c r="MHG25" s="1280"/>
      <c r="MHH25" s="1280"/>
      <c r="MHI25" s="1280"/>
      <c r="MHJ25" s="1280"/>
      <c r="MHK25" s="1280"/>
      <c r="MHL25" s="1280"/>
      <c r="MHM25" s="1280"/>
      <c r="MHN25" s="1280"/>
      <c r="MHO25" s="1280"/>
      <c r="MHP25" s="1280"/>
      <c r="MHQ25" s="1280"/>
      <c r="MHR25" s="1280"/>
      <c r="MHS25" s="1280"/>
      <c r="MHT25" s="1280"/>
      <c r="MHU25" s="1280"/>
      <c r="MHV25" s="1280"/>
      <c r="MHW25" s="1280"/>
      <c r="MHX25" s="1280"/>
      <c r="MHY25" s="1280"/>
      <c r="MHZ25" s="1280"/>
      <c r="MIA25" s="1280"/>
      <c r="MIB25" s="1280"/>
      <c r="MIC25" s="1280"/>
      <c r="MID25" s="1280"/>
      <c r="MIE25" s="1280"/>
      <c r="MIF25" s="1280"/>
      <c r="MIG25" s="1280"/>
      <c r="MIH25" s="1280"/>
      <c r="MII25" s="1280"/>
      <c r="MIJ25" s="1280"/>
      <c r="MIK25" s="1280"/>
      <c r="MIL25" s="1280"/>
      <c r="MIM25" s="1280"/>
      <c r="MIN25" s="1280"/>
      <c r="MIO25" s="1280"/>
      <c r="MIP25" s="1280"/>
      <c r="MIQ25" s="1280"/>
      <c r="MIR25" s="1280"/>
      <c r="MIS25" s="1280"/>
      <c r="MIT25" s="1280"/>
      <c r="MIU25" s="1280"/>
      <c r="MIV25" s="1280"/>
      <c r="MIW25" s="1280"/>
      <c r="MIX25" s="1280"/>
      <c r="MIY25" s="1280"/>
      <c r="MIZ25" s="1280"/>
      <c r="MJA25" s="1280"/>
      <c r="MJB25" s="1280"/>
      <c r="MJC25" s="1280"/>
      <c r="MJD25" s="1280"/>
      <c r="MJE25" s="1280"/>
      <c r="MJF25" s="1280"/>
      <c r="MJG25" s="1280"/>
      <c r="MJH25" s="1280"/>
      <c r="MJI25" s="1280"/>
      <c r="MJJ25" s="1280"/>
      <c r="MJK25" s="1280"/>
      <c r="MJL25" s="1280"/>
      <c r="MJM25" s="1280"/>
      <c r="MJN25" s="1280"/>
      <c r="MJO25" s="1280"/>
      <c r="MJP25" s="1280"/>
      <c r="MJQ25" s="1280"/>
      <c r="MJR25" s="1280"/>
      <c r="MJS25" s="1280"/>
      <c r="MJT25" s="1280"/>
      <c r="MJU25" s="1280"/>
      <c r="MJV25" s="1280"/>
      <c r="MJW25" s="1280"/>
      <c r="MJX25" s="1280"/>
      <c r="MJY25" s="1280"/>
      <c r="MJZ25" s="1280"/>
      <c r="MKA25" s="1280"/>
      <c r="MKB25" s="1280"/>
      <c r="MKC25" s="1280"/>
      <c r="MKD25" s="1280"/>
      <c r="MKE25" s="1280"/>
      <c r="MKF25" s="1280"/>
      <c r="MKG25" s="1280"/>
      <c r="MKH25" s="1280"/>
      <c r="MKI25" s="1280"/>
      <c r="MKJ25" s="1280"/>
      <c r="MKK25" s="1280"/>
      <c r="MKL25" s="1280"/>
      <c r="MKM25" s="1280"/>
      <c r="MKN25" s="1280"/>
      <c r="MKO25" s="1280"/>
      <c r="MKP25" s="1280"/>
      <c r="MKQ25" s="1280"/>
      <c r="MKR25" s="1280"/>
      <c r="MKS25" s="1280"/>
      <c r="MKT25" s="1280"/>
      <c r="MKU25" s="1280"/>
      <c r="MKV25" s="1280"/>
      <c r="MKW25" s="1280"/>
      <c r="MKX25" s="1280"/>
      <c r="MKY25" s="1280"/>
      <c r="MKZ25" s="1280"/>
      <c r="MLA25" s="1280"/>
      <c r="MLB25" s="1280"/>
      <c r="MLC25" s="1280"/>
      <c r="MLD25" s="1280"/>
      <c r="MLE25" s="1280"/>
      <c r="MLF25" s="1280"/>
      <c r="MLG25" s="1280"/>
      <c r="MLH25" s="1280"/>
      <c r="MLI25" s="1280"/>
      <c r="MLJ25" s="1280"/>
      <c r="MLK25" s="1280"/>
      <c r="MLL25" s="1280"/>
      <c r="MLM25" s="1280"/>
      <c r="MLN25" s="1280"/>
      <c r="MLO25" s="1280"/>
      <c r="MLP25" s="1280"/>
      <c r="MLQ25" s="1280"/>
      <c r="MLR25" s="1280"/>
      <c r="MLS25" s="1280"/>
      <c r="MLT25" s="1280"/>
      <c r="MLU25" s="1280"/>
      <c r="MLV25" s="1280"/>
      <c r="MLW25" s="1280"/>
      <c r="MLX25" s="1280"/>
      <c r="MLY25" s="1280"/>
      <c r="MLZ25" s="1280"/>
      <c r="MMA25" s="1280"/>
      <c r="MMB25" s="1280"/>
      <c r="MMC25" s="1280"/>
      <c r="MMD25" s="1280"/>
      <c r="MME25" s="1280"/>
      <c r="MMF25" s="1280"/>
      <c r="MMG25" s="1280"/>
      <c r="MMH25" s="1280"/>
      <c r="MMI25" s="1280"/>
      <c r="MMJ25" s="1280"/>
      <c r="MMK25" s="1280"/>
      <c r="MML25" s="1280"/>
      <c r="MMM25" s="1280"/>
      <c r="MMN25" s="1280"/>
      <c r="MMO25" s="1280"/>
      <c r="MMP25" s="1280"/>
      <c r="MMQ25" s="1280"/>
      <c r="MMR25" s="1280"/>
      <c r="MMS25" s="1280"/>
      <c r="MMT25" s="1280"/>
      <c r="MMU25" s="1280"/>
      <c r="MMV25" s="1280"/>
      <c r="MMW25" s="1280"/>
      <c r="MMX25" s="1280"/>
      <c r="MMY25" s="1280"/>
      <c r="MMZ25" s="1280"/>
      <c r="MNA25" s="1280"/>
      <c r="MNB25" s="1280"/>
      <c r="MNC25" s="1280"/>
      <c r="MND25" s="1280"/>
      <c r="MNE25" s="1280"/>
      <c r="MNF25" s="1280"/>
      <c r="MNG25" s="1280"/>
      <c r="MNH25" s="1280"/>
      <c r="MNI25" s="1280"/>
      <c r="MNJ25" s="1280"/>
      <c r="MNK25" s="1280"/>
      <c r="MNL25" s="1280"/>
      <c r="MNM25" s="1280"/>
      <c r="MNN25" s="1280"/>
      <c r="MNO25" s="1280"/>
      <c r="MNP25" s="1280"/>
      <c r="MNQ25" s="1280"/>
      <c r="MNR25" s="1280"/>
      <c r="MNS25" s="1280"/>
      <c r="MNT25" s="1280"/>
      <c r="MNU25" s="1280"/>
      <c r="MNV25" s="1280"/>
      <c r="MNW25" s="1280"/>
      <c r="MNX25" s="1280"/>
      <c r="MNY25" s="1280"/>
      <c r="MNZ25" s="1280"/>
      <c r="MOA25" s="1280"/>
      <c r="MOB25" s="1280"/>
      <c r="MOC25" s="1280"/>
      <c r="MOD25" s="1280"/>
      <c r="MOE25" s="1280"/>
      <c r="MOF25" s="1280"/>
      <c r="MOG25" s="1280"/>
      <c r="MOH25" s="1280"/>
      <c r="MOI25" s="1280"/>
      <c r="MOJ25" s="1280"/>
      <c r="MOK25" s="1280"/>
      <c r="MOL25" s="1280"/>
      <c r="MOM25" s="1280"/>
      <c r="MON25" s="1280"/>
      <c r="MOO25" s="1280"/>
      <c r="MOP25" s="1280"/>
      <c r="MOQ25" s="1280"/>
      <c r="MOR25" s="1280"/>
      <c r="MOS25" s="1280"/>
      <c r="MOT25" s="1280"/>
      <c r="MOU25" s="1280"/>
      <c r="MOV25" s="1280"/>
      <c r="MOW25" s="1280"/>
      <c r="MOX25" s="1280"/>
      <c r="MOY25" s="1280"/>
      <c r="MOZ25" s="1280"/>
      <c r="MPA25" s="1280"/>
      <c r="MPB25" s="1280"/>
      <c r="MPC25" s="1280"/>
      <c r="MPD25" s="1280"/>
      <c r="MPE25" s="1280"/>
      <c r="MPF25" s="1280"/>
      <c r="MPG25" s="1280"/>
      <c r="MPH25" s="1280"/>
      <c r="MPI25" s="1280"/>
      <c r="MPJ25" s="1280"/>
      <c r="MPK25" s="1280"/>
      <c r="MPL25" s="1280"/>
      <c r="MPM25" s="1280"/>
      <c r="MPN25" s="1280"/>
      <c r="MPO25" s="1280"/>
      <c r="MPP25" s="1280"/>
      <c r="MPQ25" s="1280"/>
      <c r="MPR25" s="1280"/>
      <c r="MPS25" s="1280"/>
      <c r="MPT25" s="1280"/>
      <c r="MPU25" s="1280"/>
      <c r="MPV25" s="1280"/>
      <c r="MPW25" s="1280"/>
      <c r="MPX25" s="1280"/>
      <c r="MPY25" s="1280"/>
      <c r="MPZ25" s="1280"/>
      <c r="MQA25" s="1280"/>
      <c r="MQB25" s="1280"/>
      <c r="MQC25" s="1280"/>
      <c r="MQD25" s="1280"/>
      <c r="MQE25" s="1280"/>
      <c r="MQF25" s="1280"/>
      <c r="MQG25" s="1280"/>
      <c r="MQH25" s="1280"/>
      <c r="MQI25" s="1280"/>
      <c r="MQJ25" s="1280"/>
      <c r="MQK25" s="1280"/>
      <c r="MQL25" s="1280"/>
      <c r="MQM25" s="1280"/>
      <c r="MQN25" s="1280"/>
      <c r="MQO25" s="1280"/>
      <c r="MQP25" s="1280"/>
      <c r="MQQ25" s="1280"/>
      <c r="MQR25" s="1280"/>
      <c r="MQS25" s="1280"/>
      <c r="MQT25" s="1280"/>
      <c r="MQU25" s="1280"/>
      <c r="MQV25" s="1280"/>
      <c r="MQW25" s="1280"/>
      <c r="MQX25" s="1280"/>
      <c r="MQY25" s="1280"/>
      <c r="MQZ25" s="1280"/>
      <c r="MRA25" s="1280"/>
      <c r="MRB25" s="1280"/>
      <c r="MRC25" s="1280"/>
      <c r="MRD25" s="1280"/>
      <c r="MRE25" s="1280"/>
      <c r="MRF25" s="1280"/>
      <c r="MRG25" s="1280"/>
      <c r="MRH25" s="1280"/>
      <c r="MRI25" s="1280"/>
      <c r="MRJ25" s="1280"/>
      <c r="MRK25" s="1280"/>
      <c r="MRL25" s="1280"/>
      <c r="MRM25" s="1280"/>
      <c r="MRN25" s="1280"/>
      <c r="MRO25" s="1280"/>
      <c r="MRP25" s="1280"/>
      <c r="MRQ25" s="1280"/>
      <c r="MRR25" s="1280"/>
      <c r="MRS25" s="1280"/>
      <c r="MRT25" s="1280"/>
      <c r="MRU25" s="1280"/>
      <c r="MRV25" s="1280"/>
      <c r="MRW25" s="1280"/>
      <c r="MRX25" s="1280"/>
      <c r="MRY25" s="1280"/>
      <c r="MRZ25" s="1280"/>
      <c r="MSA25" s="1280"/>
      <c r="MSB25" s="1280"/>
      <c r="MSC25" s="1280"/>
      <c r="MSD25" s="1280"/>
      <c r="MSE25" s="1280"/>
      <c r="MSF25" s="1280"/>
      <c r="MSG25" s="1280"/>
      <c r="MSH25" s="1280"/>
      <c r="MSI25" s="1280"/>
      <c r="MSJ25" s="1280"/>
      <c r="MSK25" s="1280"/>
      <c r="MSL25" s="1280"/>
      <c r="MSM25" s="1280"/>
      <c r="MSN25" s="1280"/>
      <c r="MSO25" s="1280"/>
      <c r="MSP25" s="1280"/>
      <c r="MSQ25" s="1280"/>
      <c r="MSR25" s="1280"/>
      <c r="MSS25" s="1280"/>
      <c r="MST25" s="1280"/>
      <c r="MSU25" s="1280"/>
      <c r="MSV25" s="1280"/>
      <c r="MSW25" s="1280"/>
      <c r="MSX25" s="1280"/>
      <c r="MSY25" s="1280"/>
      <c r="MSZ25" s="1280"/>
      <c r="MTA25" s="1280"/>
      <c r="MTB25" s="1280"/>
      <c r="MTC25" s="1280"/>
      <c r="MTD25" s="1280"/>
      <c r="MTE25" s="1280"/>
      <c r="MTF25" s="1280"/>
      <c r="MTG25" s="1280"/>
      <c r="MTH25" s="1280"/>
      <c r="MTI25" s="1280"/>
      <c r="MTJ25" s="1280"/>
      <c r="MTK25" s="1280"/>
      <c r="MTL25" s="1280"/>
      <c r="MTM25" s="1280"/>
      <c r="MTN25" s="1280"/>
      <c r="MTO25" s="1280"/>
      <c r="MTP25" s="1280"/>
      <c r="MTQ25" s="1280"/>
      <c r="MTR25" s="1280"/>
      <c r="MTS25" s="1280"/>
      <c r="MTT25" s="1280"/>
      <c r="MTU25" s="1280"/>
      <c r="MTV25" s="1280"/>
      <c r="MTW25" s="1280"/>
      <c r="MTX25" s="1280"/>
      <c r="MTY25" s="1280"/>
      <c r="MTZ25" s="1280"/>
      <c r="MUA25" s="1280"/>
      <c r="MUB25" s="1280"/>
      <c r="MUC25" s="1280"/>
      <c r="MUD25" s="1280"/>
      <c r="MUE25" s="1280"/>
      <c r="MUF25" s="1280"/>
      <c r="MUG25" s="1280"/>
      <c r="MUH25" s="1280"/>
      <c r="MUI25" s="1280"/>
      <c r="MUJ25" s="1280"/>
      <c r="MUK25" s="1280"/>
      <c r="MUL25" s="1280"/>
      <c r="MUM25" s="1280"/>
      <c r="MUN25" s="1280"/>
      <c r="MUO25" s="1280"/>
      <c r="MUP25" s="1280"/>
      <c r="MUQ25" s="1280"/>
      <c r="MUR25" s="1280"/>
      <c r="MUS25" s="1280"/>
      <c r="MUT25" s="1280"/>
      <c r="MUU25" s="1280"/>
      <c r="MUV25" s="1280"/>
      <c r="MUW25" s="1280"/>
      <c r="MUX25" s="1280"/>
      <c r="MUY25" s="1280"/>
      <c r="MUZ25" s="1280"/>
      <c r="MVA25" s="1280"/>
      <c r="MVB25" s="1280"/>
      <c r="MVC25" s="1280"/>
      <c r="MVD25" s="1280"/>
      <c r="MVE25" s="1280"/>
      <c r="MVF25" s="1280"/>
      <c r="MVG25" s="1280"/>
      <c r="MVH25" s="1280"/>
      <c r="MVI25" s="1280"/>
      <c r="MVJ25" s="1280"/>
      <c r="MVK25" s="1280"/>
      <c r="MVL25" s="1280"/>
      <c r="MVM25" s="1280"/>
      <c r="MVN25" s="1280"/>
      <c r="MVO25" s="1280"/>
      <c r="MVP25" s="1280"/>
      <c r="MVQ25" s="1280"/>
      <c r="MVR25" s="1280"/>
      <c r="MVS25" s="1280"/>
      <c r="MVT25" s="1280"/>
      <c r="MVU25" s="1280"/>
      <c r="MVV25" s="1280"/>
      <c r="MVW25" s="1280"/>
      <c r="MVX25" s="1280"/>
      <c r="MVY25" s="1280"/>
      <c r="MVZ25" s="1280"/>
      <c r="MWA25" s="1280"/>
      <c r="MWB25" s="1280"/>
      <c r="MWC25" s="1280"/>
      <c r="MWD25" s="1280"/>
      <c r="MWE25" s="1280"/>
      <c r="MWF25" s="1280"/>
      <c r="MWG25" s="1280"/>
      <c r="MWH25" s="1280"/>
      <c r="MWI25" s="1280"/>
      <c r="MWJ25" s="1280"/>
      <c r="MWK25" s="1280"/>
      <c r="MWL25" s="1280"/>
      <c r="MWM25" s="1280"/>
      <c r="MWN25" s="1280"/>
      <c r="MWO25" s="1280"/>
      <c r="MWP25" s="1280"/>
      <c r="MWQ25" s="1280"/>
      <c r="MWR25" s="1280"/>
      <c r="MWS25" s="1280"/>
      <c r="MWT25" s="1280"/>
      <c r="MWU25" s="1280"/>
      <c r="MWV25" s="1280"/>
      <c r="MWW25" s="1280"/>
      <c r="MWX25" s="1280"/>
      <c r="MWY25" s="1280"/>
      <c r="MWZ25" s="1280"/>
      <c r="MXA25" s="1280"/>
      <c r="MXB25" s="1280"/>
      <c r="MXC25" s="1280"/>
      <c r="MXD25" s="1280"/>
      <c r="MXE25" s="1280"/>
      <c r="MXF25" s="1280"/>
      <c r="MXG25" s="1280"/>
      <c r="MXH25" s="1280"/>
      <c r="MXI25" s="1280"/>
      <c r="MXJ25" s="1280"/>
      <c r="MXK25" s="1280"/>
      <c r="MXL25" s="1280"/>
      <c r="MXM25" s="1280"/>
      <c r="MXN25" s="1280"/>
      <c r="MXO25" s="1280"/>
      <c r="MXP25" s="1280"/>
      <c r="MXQ25" s="1280"/>
      <c r="MXR25" s="1280"/>
      <c r="MXS25" s="1280"/>
      <c r="MXT25" s="1280"/>
      <c r="MXU25" s="1280"/>
      <c r="MXV25" s="1280"/>
      <c r="MXW25" s="1280"/>
      <c r="MXX25" s="1280"/>
      <c r="MXY25" s="1280"/>
      <c r="MXZ25" s="1280"/>
      <c r="MYA25" s="1280"/>
      <c r="MYB25" s="1280"/>
      <c r="MYC25" s="1280"/>
      <c r="MYD25" s="1280"/>
      <c r="MYE25" s="1280"/>
      <c r="MYF25" s="1280"/>
      <c r="MYG25" s="1280"/>
      <c r="MYH25" s="1280"/>
      <c r="MYI25" s="1280"/>
      <c r="MYJ25" s="1280"/>
      <c r="MYK25" s="1280"/>
      <c r="MYL25" s="1280"/>
      <c r="MYM25" s="1280"/>
      <c r="MYN25" s="1280"/>
      <c r="MYO25" s="1280"/>
      <c r="MYP25" s="1280"/>
      <c r="MYQ25" s="1280"/>
      <c r="MYR25" s="1280"/>
      <c r="MYS25" s="1280"/>
      <c r="MYT25" s="1280"/>
      <c r="MYU25" s="1280"/>
      <c r="MYV25" s="1280"/>
      <c r="MYW25" s="1280"/>
      <c r="MYX25" s="1280"/>
      <c r="MYY25" s="1280"/>
      <c r="MYZ25" s="1280"/>
      <c r="MZA25" s="1280"/>
      <c r="MZB25" s="1280"/>
      <c r="MZC25" s="1280"/>
      <c r="MZD25" s="1280"/>
      <c r="MZE25" s="1280"/>
      <c r="MZF25" s="1280"/>
      <c r="MZG25" s="1280"/>
      <c r="MZH25" s="1280"/>
      <c r="MZI25" s="1280"/>
      <c r="MZJ25" s="1280"/>
      <c r="MZK25" s="1280"/>
      <c r="MZL25" s="1280"/>
      <c r="MZM25" s="1280"/>
      <c r="MZN25" s="1280"/>
      <c r="MZO25" s="1280"/>
      <c r="MZP25" s="1280"/>
      <c r="MZQ25" s="1280"/>
      <c r="MZR25" s="1280"/>
      <c r="MZS25" s="1280"/>
      <c r="MZT25" s="1280"/>
      <c r="MZU25" s="1280"/>
      <c r="MZV25" s="1280"/>
      <c r="MZW25" s="1280"/>
      <c r="MZX25" s="1280"/>
      <c r="MZY25" s="1280"/>
      <c r="MZZ25" s="1280"/>
      <c r="NAA25" s="1280"/>
      <c r="NAB25" s="1280"/>
      <c r="NAC25" s="1280"/>
      <c r="NAD25" s="1280"/>
      <c r="NAE25" s="1280"/>
      <c r="NAF25" s="1280"/>
      <c r="NAG25" s="1280"/>
      <c r="NAH25" s="1280"/>
      <c r="NAI25" s="1280"/>
      <c r="NAJ25" s="1280"/>
      <c r="NAK25" s="1280"/>
      <c r="NAL25" s="1280"/>
      <c r="NAM25" s="1280"/>
      <c r="NAN25" s="1280"/>
      <c r="NAO25" s="1280"/>
      <c r="NAP25" s="1280"/>
      <c r="NAQ25" s="1280"/>
      <c r="NAR25" s="1280"/>
      <c r="NAS25" s="1280"/>
      <c r="NAT25" s="1280"/>
      <c r="NAU25" s="1280"/>
      <c r="NAV25" s="1280"/>
      <c r="NAW25" s="1280"/>
      <c r="NAX25" s="1280"/>
      <c r="NAY25" s="1280"/>
      <c r="NAZ25" s="1280"/>
      <c r="NBA25" s="1280"/>
      <c r="NBB25" s="1280"/>
      <c r="NBC25" s="1280"/>
      <c r="NBD25" s="1280"/>
      <c r="NBE25" s="1280"/>
      <c r="NBF25" s="1280"/>
      <c r="NBG25" s="1280"/>
      <c r="NBH25" s="1280"/>
      <c r="NBI25" s="1280"/>
      <c r="NBJ25" s="1280"/>
      <c r="NBK25" s="1280"/>
      <c r="NBL25" s="1280"/>
      <c r="NBM25" s="1280"/>
      <c r="NBN25" s="1280"/>
      <c r="NBO25" s="1280"/>
      <c r="NBP25" s="1280"/>
      <c r="NBQ25" s="1280"/>
      <c r="NBR25" s="1280"/>
      <c r="NBS25" s="1280"/>
      <c r="NBT25" s="1280"/>
      <c r="NBU25" s="1280"/>
      <c r="NBV25" s="1280"/>
      <c r="NBW25" s="1280"/>
      <c r="NBX25" s="1280"/>
      <c r="NBY25" s="1280"/>
      <c r="NBZ25" s="1280"/>
      <c r="NCA25" s="1280"/>
      <c r="NCB25" s="1280"/>
      <c r="NCC25" s="1280"/>
      <c r="NCD25" s="1280"/>
      <c r="NCE25" s="1280"/>
      <c r="NCF25" s="1280"/>
      <c r="NCG25" s="1280"/>
      <c r="NCH25" s="1280"/>
      <c r="NCI25" s="1280"/>
      <c r="NCJ25" s="1280"/>
      <c r="NCK25" s="1280"/>
      <c r="NCL25" s="1280"/>
      <c r="NCM25" s="1280"/>
      <c r="NCN25" s="1280"/>
      <c r="NCO25" s="1280"/>
      <c r="NCP25" s="1280"/>
      <c r="NCQ25" s="1280"/>
      <c r="NCR25" s="1280"/>
      <c r="NCS25" s="1280"/>
      <c r="NCT25" s="1280"/>
      <c r="NCU25" s="1280"/>
      <c r="NCV25" s="1280"/>
      <c r="NCW25" s="1280"/>
      <c r="NCX25" s="1280"/>
      <c r="NCY25" s="1280"/>
      <c r="NCZ25" s="1280"/>
      <c r="NDA25" s="1280"/>
      <c r="NDB25" s="1280"/>
      <c r="NDC25" s="1280"/>
      <c r="NDD25" s="1280"/>
      <c r="NDE25" s="1280"/>
      <c r="NDF25" s="1280"/>
      <c r="NDG25" s="1280"/>
      <c r="NDH25" s="1280"/>
      <c r="NDI25" s="1280"/>
      <c r="NDJ25" s="1280"/>
      <c r="NDK25" s="1280"/>
      <c r="NDL25" s="1280"/>
      <c r="NDM25" s="1280"/>
      <c r="NDN25" s="1280"/>
      <c r="NDO25" s="1280"/>
      <c r="NDP25" s="1280"/>
      <c r="NDQ25" s="1280"/>
      <c r="NDR25" s="1280"/>
      <c r="NDS25" s="1280"/>
      <c r="NDT25" s="1280"/>
      <c r="NDU25" s="1280"/>
      <c r="NDV25" s="1280"/>
      <c r="NDW25" s="1280"/>
      <c r="NDX25" s="1280"/>
      <c r="NDY25" s="1280"/>
      <c r="NDZ25" s="1280"/>
      <c r="NEA25" s="1280"/>
      <c r="NEB25" s="1280"/>
      <c r="NEC25" s="1280"/>
      <c r="NED25" s="1280"/>
      <c r="NEE25" s="1280"/>
      <c r="NEF25" s="1280"/>
      <c r="NEG25" s="1280"/>
      <c r="NEH25" s="1280"/>
      <c r="NEI25" s="1280"/>
      <c r="NEJ25" s="1280"/>
      <c r="NEK25" s="1280"/>
      <c r="NEL25" s="1280"/>
      <c r="NEM25" s="1280"/>
      <c r="NEN25" s="1280"/>
      <c r="NEO25" s="1280"/>
      <c r="NEP25" s="1280"/>
      <c r="NEQ25" s="1280"/>
      <c r="NER25" s="1280"/>
      <c r="NES25" s="1280"/>
      <c r="NET25" s="1280"/>
      <c r="NEU25" s="1280"/>
      <c r="NEV25" s="1280"/>
      <c r="NEW25" s="1280"/>
      <c r="NEX25" s="1280"/>
      <c r="NEY25" s="1280"/>
      <c r="NEZ25" s="1280"/>
      <c r="NFA25" s="1280"/>
      <c r="NFB25" s="1280"/>
      <c r="NFC25" s="1280"/>
      <c r="NFD25" s="1280"/>
      <c r="NFE25" s="1280"/>
      <c r="NFF25" s="1280"/>
      <c r="NFG25" s="1280"/>
      <c r="NFH25" s="1280"/>
      <c r="NFI25" s="1280"/>
      <c r="NFJ25" s="1280"/>
      <c r="NFK25" s="1280"/>
      <c r="NFL25" s="1280"/>
      <c r="NFM25" s="1280"/>
      <c r="NFN25" s="1280"/>
      <c r="NFO25" s="1280"/>
      <c r="NFP25" s="1280"/>
      <c r="NFQ25" s="1280"/>
      <c r="NFR25" s="1280"/>
      <c r="NFS25" s="1280"/>
      <c r="NFT25" s="1280"/>
      <c r="NFU25" s="1280"/>
      <c r="NFV25" s="1280"/>
      <c r="NFW25" s="1280"/>
      <c r="NFX25" s="1280"/>
      <c r="NFY25" s="1280"/>
      <c r="NFZ25" s="1280"/>
      <c r="NGA25" s="1280"/>
      <c r="NGB25" s="1280"/>
      <c r="NGC25" s="1280"/>
      <c r="NGD25" s="1280"/>
      <c r="NGE25" s="1280"/>
      <c r="NGF25" s="1280"/>
      <c r="NGG25" s="1280"/>
      <c r="NGH25" s="1280"/>
      <c r="NGI25" s="1280"/>
      <c r="NGJ25" s="1280"/>
      <c r="NGK25" s="1280"/>
      <c r="NGL25" s="1280"/>
      <c r="NGM25" s="1280"/>
      <c r="NGN25" s="1280"/>
      <c r="NGO25" s="1280"/>
      <c r="NGP25" s="1280"/>
      <c r="NGQ25" s="1280"/>
      <c r="NGR25" s="1280"/>
      <c r="NGS25" s="1280"/>
      <c r="NGT25" s="1280"/>
      <c r="NGU25" s="1280"/>
      <c r="NGV25" s="1280"/>
      <c r="NGW25" s="1280"/>
      <c r="NGX25" s="1280"/>
      <c r="NGY25" s="1280"/>
      <c r="NGZ25" s="1280"/>
      <c r="NHA25" s="1280"/>
      <c r="NHB25" s="1280"/>
      <c r="NHC25" s="1280"/>
      <c r="NHD25" s="1280"/>
      <c r="NHE25" s="1280"/>
      <c r="NHF25" s="1280"/>
      <c r="NHG25" s="1280"/>
      <c r="NHH25" s="1280"/>
      <c r="NHI25" s="1280"/>
      <c r="NHJ25" s="1280"/>
      <c r="NHK25" s="1280"/>
      <c r="NHL25" s="1280"/>
      <c r="NHM25" s="1280"/>
      <c r="NHN25" s="1280"/>
      <c r="NHO25" s="1280"/>
      <c r="NHP25" s="1280"/>
      <c r="NHQ25" s="1280"/>
      <c r="NHR25" s="1280"/>
      <c r="NHS25" s="1280"/>
      <c r="NHT25" s="1280"/>
      <c r="NHU25" s="1280"/>
      <c r="NHV25" s="1280"/>
      <c r="NHW25" s="1280"/>
      <c r="NHX25" s="1280"/>
      <c r="NHY25" s="1280"/>
      <c r="NHZ25" s="1280"/>
      <c r="NIA25" s="1280"/>
      <c r="NIB25" s="1280"/>
      <c r="NIC25" s="1280"/>
      <c r="NID25" s="1280"/>
      <c r="NIE25" s="1280"/>
      <c r="NIF25" s="1280"/>
      <c r="NIG25" s="1280"/>
      <c r="NIH25" s="1280"/>
      <c r="NII25" s="1280"/>
      <c r="NIJ25" s="1280"/>
      <c r="NIK25" s="1280"/>
      <c r="NIL25" s="1280"/>
      <c r="NIM25" s="1280"/>
      <c r="NIN25" s="1280"/>
      <c r="NIO25" s="1280"/>
      <c r="NIP25" s="1280"/>
      <c r="NIQ25" s="1280"/>
      <c r="NIR25" s="1280"/>
      <c r="NIS25" s="1280"/>
      <c r="NIT25" s="1280"/>
      <c r="NIU25" s="1280"/>
      <c r="NIV25" s="1280"/>
      <c r="NIW25" s="1280"/>
      <c r="NIX25" s="1280"/>
      <c r="NIY25" s="1280"/>
      <c r="NIZ25" s="1280"/>
      <c r="NJA25" s="1280"/>
      <c r="NJB25" s="1280"/>
      <c r="NJC25" s="1280"/>
      <c r="NJD25" s="1280"/>
      <c r="NJE25" s="1280"/>
      <c r="NJF25" s="1280"/>
      <c r="NJG25" s="1280"/>
      <c r="NJH25" s="1280"/>
      <c r="NJI25" s="1280"/>
      <c r="NJJ25" s="1280"/>
      <c r="NJK25" s="1280"/>
      <c r="NJL25" s="1280"/>
      <c r="NJM25" s="1280"/>
      <c r="NJN25" s="1280"/>
      <c r="NJO25" s="1280"/>
      <c r="NJP25" s="1280"/>
      <c r="NJQ25" s="1280"/>
      <c r="NJR25" s="1280"/>
      <c r="NJS25" s="1280"/>
      <c r="NJT25" s="1280"/>
      <c r="NJU25" s="1280"/>
      <c r="NJV25" s="1280"/>
      <c r="NJW25" s="1280"/>
      <c r="NJX25" s="1280"/>
      <c r="NJY25" s="1280"/>
      <c r="NJZ25" s="1280"/>
      <c r="NKA25" s="1280"/>
      <c r="NKB25" s="1280"/>
      <c r="NKC25" s="1280"/>
      <c r="NKD25" s="1280"/>
      <c r="NKE25" s="1280"/>
      <c r="NKF25" s="1280"/>
      <c r="NKG25" s="1280"/>
      <c r="NKH25" s="1280"/>
      <c r="NKI25" s="1280"/>
      <c r="NKJ25" s="1280"/>
      <c r="NKK25" s="1280"/>
      <c r="NKL25" s="1280"/>
      <c r="NKM25" s="1280"/>
      <c r="NKN25" s="1280"/>
      <c r="NKO25" s="1280"/>
      <c r="NKP25" s="1280"/>
      <c r="NKQ25" s="1280"/>
      <c r="NKR25" s="1280"/>
      <c r="NKS25" s="1280"/>
      <c r="NKT25" s="1280"/>
      <c r="NKU25" s="1280"/>
      <c r="NKV25" s="1280"/>
      <c r="NKW25" s="1280"/>
      <c r="NKX25" s="1280"/>
      <c r="NKY25" s="1280"/>
      <c r="NKZ25" s="1280"/>
      <c r="NLA25" s="1280"/>
      <c r="NLB25" s="1280"/>
      <c r="NLC25" s="1280"/>
      <c r="NLD25" s="1280"/>
      <c r="NLE25" s="1280"/>
      <c r="NLF25" s="1280"/>
      <c r="NLG25" s="1280"/>
      <c r="NLH25" s="1280"/>
      <c r="NLI25" s="1280"/>
      <c r="NLJ25" s="1280"/>
      <c r="NLK25" s="1280"/>
      <c r="NLL25" s="1280"/>
      <c r="NLM25" s="1280"/>
      <c r="NLN25" s="1280"/>
      <c r="NLO25" s="1280"/>
      <c r="NLP25" s="1280"/>
      <c r="NLQ25" s="1280"/>
      <c r="NLR25" s="1280"/>
      <c r="NLS25" s="1280"/>
      <c r="NLT25" s="1280"/>
      <c r="NLU25" s="1280"/>
      <c r="NLV25" s="1280"/>
      <c r="NLW25" s="1280"/>
      <c r="NLX25" s="1280"/>
      <c r="NLY25" s="1280"/>
      <c r="NLZ25" s="1280"/>
      <c r="NMA25" s="1280"/>
      <c r="NMB25" s="1280"/>
      <c r="NMC25" s="1280"/>
      <c r="NMD25" s="1280"/>
      <c r="NME25" s="1280"/>
      <c r="NMF25" s="1280"/>
      <c r="NMG25" s="1280"/>
      <c r="NMH25" s="1280"/>
      <c r="NMI25" s="1280"/>
      <c r="NMJ25" s="1280"/>
      <c r="NMK25" s="1280"/>
      <c r="NML25" s="1280"/>
      <c r="NMM25" s="1280"/>
      <c r="NMN25" s="1280"/>
      <c r="NMO25" s="1280"/>
      <c r="NMP25" s="1280"/>
      <c r="NMQ25" s="1280"/>
      <c r="NMR25" s="1280"/>
      <c r="NMS25" s="1280"/>
      <c r="NMT25" s="1280"/>
      <c r="NMU25" s="1280"/>
      <c r="NMV25" s="1280"/>
      <c r="NMW25" s="1280"/>
      <c r="NMX25" s="1280"/>
      <c r="NMY25" s="1280"/>
      <c r="NMZ25" s="1280"/>
      <c r="NNA25" s="1280"/>
      <c r="NNB25" s="1280"/>
      <c r="NNC25" s="1280"/>
      <c r="NND25" s="1280"/>
      <c r="NNE25" s="1280"/>
      <c r="NNF25" s="1280"/>
      <c r="NNG25" s="1280"/>
      <c r="NNH25" s="1280"/>
      <c r="NNI25" s="1280"/>
      <c r="NNJ25" s="1280"/>
      <c r="NNK25" s="1280"/>
      <c r="NNL25" s="1280"/>
      <c r="NNM25" s="1280"/>
      <c r="NNN25" s="1280"/>
      <c r="NNO25" s="1280"/>
      <c r="NNP25" s="1280"/>
      <c r="NNQ25" s="1280"/>
      <c r="NNR25" s="1280"/>
      <c r="NNS25" s="1280"/>
      <c r="NNT25" s="1280"/>
      <c r="NNU25" s="1280"/>
      <c r="NNV25" s="1280"/>
      <c r="NNW25" s="1280"/>
      <c r="NNX25" s="1280"/>
      <c r="NNY25" s="1280"/>
      <c r="NNZ25" s="1280"/>
      <c r="NOA25" s="1280"/>
      <c r="NOB25" s="1280"/>
      <c r="NOC25" s="1280"/>
      <c r="NOD25" s="1280"/>
      <c r="NOE25" s="1280"/>
      <c r="NOF25" s="1280"/>
      <c r="NOG25" s="1280"/>
      <c r="NOH25" s="1280"/>
      <c r="NOI25" s="1280"/>
      <c r="NOJ25" s="1280"/>
      <c r="NOK25" s="1280"/>
      <c r="NOL25" s="1280"/>
      <c r="NOM25" s="1280"/>
      <c r="NON25" s="1280"/>
      <c r="NOO25" s="1280"/>
      <c r="NOP25" s="1280"/>
      <c r="NOQ25" s="1280"/>
      <c r="NOR25" s="1280"/>
      <c r="NOS25" s="1280"/>
      <c r="NOT25" s="1280"/>
      <c r="NOU25" s="1280"/>
      <c r="NOV25" s="1280"/>
      <c r="NOW25" s="1280"/>
      <c r="NOX25" s="1280"/>
      <c r="NOY25" s="1280"/>
      <c r="NOZ25" s="1280"/>
      <c r="NPA25" s="1280"/>
      <c r="NPB25" s="1280"/>
      <c r="NPC25" s="1280"/>
      <c r="NPD25" s="1280"/>
      <c r="NPE25" s="1280"/>
      <c r="NPF25" s="1280"/>
      <c r="NPG25" s="1280"/>
      <c r="NPH25" s="1280"/>
      <c r="NPI25" s="1280"/>
      <c r="NPJ25" s="1280"/>
      <c r="NPK25" s="1280"/>
      <c r="NPL25" s="1280"/>
      <c r="NPM25" s="1280"/>
      <c r="NPN25" s="1280"/>
      <c r="NPO25" s="1280"/>
      <c r="NPP25" s="1280"/>
      <c r="NPQ25" s="1280"/>
      <c r="NPR25" s="1280"/>
      <c r="NPS25" s="1280"/>
      <c r="NPT25" s="1280"/>
      <c r="NPU25" s="1280"/>
      <c r="NPV25" s="1280"/>
      <c r="NPW25" s="1280"/>
      <c r="NPX25" s="1280"/>
      <c r="NPY25" s="1280"/>
      <c r="NPZ25" s="1280"/>
      <c r="NQA25" s="1280"/>
      <c r="NQB25" s="1280"/>
      <c r="NQC25" s="1280"/>
      <c r="NQD25" s="1280"/>
      <c r="NQE25" s="1280"/>
      <c r="NQF25" s="1280"/>
      <c r="NQG25" s="1280"/>
      <c r="NQH25" s="1280"/>
      <c r="NQI25" s="1280"/>
      <c r="NQJ25" s="1280"/>
      <c r="NQK25" s="1280"/>
      <c r="NQL25" s="1280"/>
      <c r="NQM25" s="1280"/>
      <c r="NQN25" s="1280"/>
      <c r="NQO25" s="1280"/>
      <c r="NQP25" s="1280"/>
      <c r="NQQ25" s="1280"/>
      <c r="NQR25" s="1280"/>
      <c r="NQS25" s="1280"/>
      <c r="NQT25" s="1280"/>
      <c r="NQU25" s="1280"/>
      <c r="NQV25" s="1280"/>
      <c r="NQW25" s="1280"/>
      <c r="NQX25" s="1280"/>
      <c r="NQY25" s="1280"/>
      <c r="NQZ25" s="1280"/>
      <c r="NRA25" s="1280"/>
      <c r="NRB25" s="1280"/>
      <c r="NRC25" s="1280"/>
      <c r="NRD25" s="1280"/>
      <c r="NRE25" s="1280"/>
      <c r="NRF25" s="1280"/>
      <c r="NRG25" s="1280"/>
      <c r="NRH25" s="1280"/>
      <c r="NRI25" s="1280"/>
      <c r="NRJ25" s="1280"/>
      <c r="NRK25" s="1280"/>
      <c r="NRL25" s="1280"/>
      <c r="NRM25" s="1280"/>
      <c r="NRN25" s="1280"/>
      <c r="NRO25" s="1280"/>
      <c r="NRP25" s="1280"/>
      <c r="NRQ25" s="1280"/>
      <c r="NRR25" s="1280"/>
      <c r="NRS25" s="1280"/>
      <c r="NRT25" s="1280"/>
      <c r="NRU25" s="1280"/>
      <c r="NRV25" s="1280"/>
      <c r="NRW25" s="1280"/>
      <c r="NRX25" s="1280"/>
      <c r="NRY25" s="1280"/>
      <c r="NRZ25" s="1280"/>
      <c r="NSA25" s="1280"/>
      <c r="NSB25" s="1280"/>
      <c r="NSC25" s="1280"/>
      <c r="NSD25" s="1280"/>
      <c r="NSE25" s="1280"/>
      <c r="NSF25" s="1280"/>
      <c r="NSG25" s="1280"/>
      <c r="NSH25" s="1280"/>
      <c r="NSI25" s="1280"/>
      <c r="NSJ25" s="1280"/>
      <c r="NSK25" s="1280"/>
      <c r="NSL25" s="1280"/>
      <c r="NSM25" s="1280"/>
      <c r="NSN25" s="1280"/>
      <c r="NSO25" s="1280"/>
      <c r="NSP25" s="1280"/>
      <c r="NSQ25" s="1280"/>
      <c r="NSR25" s="1280"/>
      <c r="NSS25" s="1280"/>
      <c r="NST25" s="1280"/>
      <c r="NSU25" s="1280"/>
      <c r="NSV25" s="1280"/>
      <c r="NSW25" s="1280"/>
      <c r="NSX25" s="1280"/>
      <c r="NSY25" s="1280"/>
      <c r="NSZ25" s="1280"/>
      <c r="NTA25" s="1280"/>
      <c r="NTB25" s="1280"/>
      <c r="NTC25" s="1280"/>
      <c r="NTD25" s="1280"/>
      <c r="NTE25" s="1280"/>
      <c r="NTF25" s="1280"/>
      <c r="NTG25" s="1280"/>
      <c r="NTH25" s="1280"/>
      <c r="NTI25" s="1280"/>
      <c r="NTJ25" s="1280"/>
      <c r="NTK25" s="1280"/>
      <c r="NTL25" s="1280"/>
      <c r="NTM25" s="1280"/>
      <c r="NTN25" s="1280"/>
      <c r="NTO25" s="1280"/>
      <c r="NTP25" s="1280"/>
      <c r="NTQ25" s="1280"/>
      <c r="NTR25" s="1280"/>
      <c r="NTS25" s="1280"/>
      <c r="NTT25" s="1280"/>
      <c r="NTU25" s="1280"/>
      <c r="NTV25" s="1280"/>
      <c r="NTW25" s="1280"/>
      <c r="NTX25" s="1280"/>
      <c r="NTY25" s="1280"/>
      <c r="NTZ25" s="1280"/>
      <c r="NUA25" s="1280"/>
      <c r="NUB25" s="1280"/>
      <c r="NUC25" s="1280"/>
      <c r="NUD25" s="1280"/>
      <c r="NUE25" s="1280"/>
      <c r="NUF25" s="1280"/>
      <c r="NUG25" s="1280"/>
      <c r="NUH25" s="1280"/>
      <c r="NUI25" s="1280"/>
      <c r="NUJ25" s="1280"/>
      <c r="NUK25" s="1280"/>
      <c r="NUL25" s="1280"/>
      <c r="NUM25" s="1280"/>
      <c r="NUN25" s="1280"/>
      <c r="NUO25" s="1280"/>
      <c r="NUP25" s="1280"/>
      <c r="NUQ25" s="1280"/>
      <c r="NUR25" s="1280"/>
      <c r="NUS25" s="1280"/>
      <c r="NUT25" s="1280"/>
      <c r="NUU25" s="1280"/>
      <c r="NUV25" s="1280"/>
      <c r="NUW25" s="1280"/>
      <c r="NUX25" s="1280"/>
      <c r="NUY25" s="1280"/>
      <c r="NUZ25" s="1280"/>
      <c r="NVA25" s="1280"/>
      <c r="NVB25" s="1280"/>
      <c r="NVC25" s="1280"/>
      <c r="NVD25" s="1280"/>
      <c r="NVE25" s="1280"/>
      <c r="NVF25" s="1280"/>
      <c r="NVG25" s="1280"/>
      <c r="NVH25" s="1280"/>
      <c r="NVI25" s="1280"/>
      <c r="NVJ25" s="1280"/>
      <c r="NVK25" s="1280"/>
      <c r="NVL25" s="1280"/>
      <c r="NVM25" s="1280"/>
      <c r="NVN25" s="1280"/>
      <c r="NVO25" s="1280"/>
      <c r="NVP25" s="1280"/>
      <c r="NVQ25" s="1280"/>
      <c r="NVR25" s="1280"/>
      <c r="NVS25" s="1280"/>
      <c r="NVT25" s="1280"/>
      <c r="NVU25" s="1280"/>
      <c r="NVV25" s="1280"/>
      <c r="NVW25" s="1280"/>
      <c r="NVX25" s="1280"/>
      <c r="NVY25" s="1280"/>
      <c r="NVZ25" s="1280"/>
      <c r="NWA25" s="1280"/>
      <c r="NWB25" s="1280"/>
      <c r="NWC25" s="1280"/>
      <c r="NWD25" s="1280"/>
      <c r="NWE25" s="1280"/>
      <c r="NWF25" s="1280"/>
      <c r="NWG25" s="1280"/>
      <c r="NWH25" s="1280"/>
      <c r="NWI25" s="1280"/>
      <c r="NWJ25" s="1280"/>
      <c r="NWK25" s="1280"/>
      <c r="NWL25" s="1280"/>
      <c r="NWM25" s="1280"/>
      <c r="NWN25" s="1280"/>
      <c r="NWO25" s="1280"/>
      <c r="NWP25" s="1280"/>
      <c r="NWQ25" s="1280"/>
      <c r="NWR25" s="1280"/>
      <c r="NWS25" s="1280"/>
      <c r="NWT25" s="1280"/>
      <c r="NWU25" s="1280"/>
      <c r="NWV25" s="1280"/>
      <c r="NWW25" s="1280"/>
      <c r="NWX25" s="1280"/>
      <c r="NWY25" s="1280"/>
      <c r="NWZ25" s="1280"/>
      <c r="NXA25" s="1280"/>
      <c r="NXB25" s="1280"/>
      <c r="NXC25" s="1280"/>
      <c r="NXD25" s="1280"/>
      <c r="NXE25" s="1280"/>
      <c r="NXF25" s="1280"/>
      <c r="NXG25" s="1280"/>
      <c r="NXH25" s="1280"/>
      <c r="NXI25" s="1280"/>
      <c r="NXJ25" s="1280"/>
      <c r="NXK25" s="1280"/>
      <c r="NXL25" s="1280"/>
      <c r="NXM25" s="1280"/>
      <c r="NXN25" s="1280"/>
      <c r="NXO25" s="1280"/>
      <c r="NXP25" s="1280"/>
      <c r="NXQ25" s="1280"/>
      <c r="NXR25" s="1280"/>
      <c r="NXS25" s="1280"/>
      <c r="NXT25" s="1280"/>
      <c r="NXU25" s="1280"/>
      <c r="NXV25" s="1280"/>
      <c r="NXW25" s="1280"/>
      <c r="NXX25" s="1280"/>
      <c r="NXY25" s="1280"/>
      <c r="NXZ25" s="1280"/>
      <c r="NYA25" s="1280"/>
      <c r="NYB25" s="1280"/>
      <c r="NYC25" s="1280"/>
      <c r="NYD25" s="1280"/>
      <c r="NYE25" s="1280"/>
      <c r="NYF25" s="1280"/>
      <c r="NYG25" s="1280"/>
      <c r="NYH25" s="1280"/>
      <c r="NYI25" s="1280"/>
      <c r="NYJ25" s="1280"/>
      <c r="NYK25" s="1280"/>
      <c r="NYL25" s="1280"/>
      <c r="NYM25" s="1280"/>
      <c r="NYN25" s="1280"/>
      <c r="NYO25" s="1280"/>
      <c r="NYP25" s="1280"/>
      <c r="NYQ25" s="1280"/>
      <c r="NYR25" s="1280"/>
      <c r="NYS25" s="1280"/>
      <c r="NYT25" s="1280"/>
      <c r="NYU25" s="1280"/>
      <c r="NYV25" s="1280"/>
      <c r="NYW25" s="1280"/>
      <c r="NYX25" s="1280"/>
      <c r="NYY25" s="1280"/>
      <c r="NYZ25" s="1280"/>
      <c r="NZA25" s="1280"/>
      <c r="NZB25" s="1280"/>
      <c r="NZC25" s="1280"/>
      <c r="NZD25" s="1280"/>
      <c r="NZE25" s="1280"/>
      <c r="NZF25" s="1280"/>
      <c r="NZG25" s="1280"/>
      <c r="NZH25" s="1280"/>
      <c r="NZI25" s="1280"/>
      <c r="NZJ25" s="1280"/>
      <c r="NZK25" s="1280"/>
      <c r="NZL25" s="1280"/>
      <c r="NZM25" s="1280"/>
      <c r="NZN25" s="1280"/>
      <c r="NZO25" s="1280"/>
      <c r="NZP25" s="1280"/>
      <c r="NZQ25" s="1280"/>
      <c r="NZR25" s="1280"/>
      <c r="NZS25" s="1280"/>
      <c r="NZT25" s="1280"/>
      <c r="NZU25" s="1280"/>
      <c r="NZV25" s="1280"/>
      <c r="NZW25" s="1280"/>
      <c r="NZX25" s="1280"/>
      <c r="NZY25" s="1280"/>
      <c r="NZZ25" s="1280"/>
      <c r="OAA25" s="1280"/>
      <c r="OAB25" s="1280"/>
      <c r="OAC25" s="1280"/>
      <c r="OAD25" s="1280"/>
      <c r="OAE25" s="1280"/>
      <c r="OAF25" s="1280"/>
      <c r="OAG25" s="1280"/>
      <c r="OAH25" s="1280"/>
      <c r="OAI25" s="1280"/>
      <c r="OAJ25" s="1280"/>
      <c r="OAK25" s="1280"/>
      <c r="OAL25" s="1280"/>
      <c r="OAM25" s="1280"/>
      <c r="OAN25" s="1280"/>
      <c r="OAO25" s="1280"/>
      <c r="OAP25" s="1280"/>
      <c r="OAQ25" s="1280"/>
      <c r="OAR25" s="1280"/>
      <c r="OAS25" s="1280"/>
      <c r="OAT25" s="1280"/>
      <c r="OAU25" s="1280"/>
      <c r="OAV25" s="1280"/>
      <c r="OAW25" s="1280"/>
      <c r="OAX25" s="1280"/>
      <c r="OAY25" s="1280"/>
      <c r="OAZ25" s="1280"/>
      <c r="OBA25" s="1280"/>
      <c r="OBB25" s="1280"/>
      <c r="OBC25" s="1280"/>
      <c r="OBD25" s="1280"/>
      <c r="OBE25" s="1280"/>
      <c r="OBF25" s="1280"/>
      <c r="OBG25" s="1280"/>
      <c r="OBH25" s="1280"/>
      <c r="OBI25" s="1280"/>
      <c r="OBJ25" s="1280"/>
      <c r="OBK25" s="1280"/>
      <c r="OBL25" s="1280"/>
      <c r="OBM25" s="1280"/>
      <c r="OBN25" s="1280"/>
      <c r="OBO25" s="1280"/>
      <c r="OBP25" s="1280"/>
      <c r="OBQ25" s="1280"/>
      <c r="OBR25" s="1280"/>
      <c r="OBS25" s="1280"/>
      <c r="OBT25" s="1280"/>
      <c r="OBU25" s="1280"/>
      <c r="OBV25" s="1280"/>
      <c r="OBW25" s="1280"/>
      <c r="OBX25" s="1280"/>
      <c r="OBY25" s="1280"/>
      <c r="OBZ25" s="1280"/>
      <c r="OCA25" s="1280"/>
      <c r="OCB25" s="1280"/>
      <c r="OCC25" s="1280"/>
      <c r="OCD25" s="1280"/>
      <c r="OCE25" s="1280"/>
      <c r="OCF25" s="1280"/>
      <c r="OCG25" s="1280"/>
      <c r="OCH25" s="1280"/>
      <c r="OCI25" s="1280"/>
      <c r="OCJ25" s="1280"/>
      <c r="OCK25" s="1280"/>
      <c r="OCL25" s="1280"/>
      <c r="OCM25" s="1280"/>
      <c r="OCN25" s="1280"/>
      <c r="OCO25" s="1280"/>
      <c r="OCP25" s="1280"/>
      <c r="OCQ25" s="1280"/>
      <c r="OCR25" s="1280"/>
      <c r="OCS25" s="1280"/>
      <c r="OCT25" s="1280"/>
      <c r="OCU25" s="1280"/>
      <c r="OCV25" s="1280"/>
      <c r="OCW25" s="1280"/>
      <c r="OCX25" s="1280"/>
      <c r="OCY25" s="1280"/>
      <c r="OCZ25" s="1280"/>
      <c r="ODA25" s="1280"/>
      <c r="ODB25" s="1280"/>
      <c r="ODC25" s="1280"/>
      <c r="ODD25" s="1280"/>
      <c r="ODE25" s="1280"/>
      <c r="ODF25" s="1280"/>
      <c r="ODG25" s="1280"/>
      <c r="ODH25" s="1280"/>
      <c r="ODI25" s="1280"/>
      <c r="ODJ25" s="1280"/>
      <c r="ODK25" s="1280"/>
      <c r="ODL25" s="1280"/>
      <c r="ODM25" s="1280"/>
      <c r="ODN25" s="1280"/>
      <c r="ODO25" s="1280"/>
      <c r="ODP25" s="1280"/>
      <c r="ODQ25" s="1280"/>
      <c r="ODR25" s="1280"/>
      <c r="ODS25" s="1280"/>
      <c r="ODT25" s="1280"/>
      <c r="ODU25" s="1280"/>
      <c r="ODV25" s="1280"/>
      <c r="ODW25" s="1280"/>
      <c r="ODX25" s="1280"/>
      <c r="ODY25" s="1280"/>
      <c r="ODZ25" s="1280"/>
      <c r="OEA25" s="1280"/>
      <c r="OEB25" s="1280"/>
      <c r="OEC25" s="1280"/>
      <c r="OED25" s="1280"/>
      <c r="OEE25" s="1280"/>
      <c r="OEF25" s="1280"/>
      <c r="OEG25" s="1280"/>
      <c r="OEH25" s="1280"/>
      <c r="OEI25" s="1280"/>
      <c r="OEJ25" s="1280"/>
      <c r="OEK25" s="1280"/>
      <c r="OEL25" s="1280"/>
      <c r="OEM25" s="1280"/>
      <c r="OEN25" s="1280"/>
      <c r="OEO25" s="1280"/>
      <c r="OEP25" s="1280"/>
      <c r="OEQ25" s="1280"/>
      <c r="OER25" s="1280"/>
      <c r="OES25" s="1280"/>
      <c r="OET25" s="1280"/>
      <c r="OEU25" s="1280"/>
      <c r="OEV25" s="1280"/>
      <c r="OEW25" s="1280"/>
      <c r="OEX25" s="1280"/>
      <c r="OEY25" s="1280"/>
      <c r="OEZ25" s="1280"/>
      <c r="OFA25" s="1280"/>
      <c r="OFB25" s="1280"/>
      <c r="OFC25" s="1280"/>
      <c r="OFD25" s="1280"/>
      <c r="OFE25" s="1280"/>
      <c r="OFF25" s="1280"/>
      <c r="OFG25" s="1280"/>
      <c r="OFH25" s="1280"/>
      <c r="OFI25" s="1280"/>
      <c r="OFJ25" s="1280"/>
      <c r="OFK25" s="1280"/>
      <c r="OFL25" s="1280"/>
      <c r="OFM25" s="1280"/>
      <c r="OFN25" s="1280"/>
      <c r="OFO25" s="1280"/>
      <c r="OFP25" s="1280"/>
      <c r="OFQ25" s="1280"/>
      <c r="OFR25" s="1280"/>
      <c r="OFS25" s="1280"/>
      <c r="OFT25" s="1280"/>
      <c r="OFU25" s="1280"/>
      <c r="OFV25" s="1280"/>
      <c r="OFW25" s="1280"/>
      <c r="OFX25" s="1280"/>
      <c r="OFY25" s="1280"/>
      <c r="OFZ25" s="1280"/>
      <c r="OGA25" s="1280"/>
      <c r="OGB25" s="1280"/>
      <c r="OGC25" s="1280"/>
      <c r="OGD25" s="1280"/>
      <c r="OGE25" s="1280"/>
      <c r="OGF25" s="1280"/>
      <c r="OGG25" s="1280"/>
      <c r="OGH25" s="1280"/>
      <c r="OGI25" s="1280"/>
      <c r="OGJ25" s="1280"/>
      <c r="OGK25" s="1280"/>
      <c r="OGL25" s="1280"/>
      <c r="OGM25" s="1280"/>
      <c r="OGN25" s="1280"/>
      <c r="OGO25" s="1280"/>
      <c r="OGP25" s="1280"/>
      <c r="OGQ25" s="1280"/>
      <c r="OGR25" s="1280"/>
      <c r="OGS25" s="1280"/>
      <c r="OGT25" s="1280"/>
      <c r="OGU25" s="1280"/>
      <c r="OGV25" s="1280"/>
      <c r="OGW25" s="1280"/>
      <c r="OGX25" s="1280"/>
      <c r="OGY25" s="1280"/>
      <c r="OGZ25" s="1280"/>
      <c r="OHA25" s="1280"/>
      <c r="OHB25" s="1280"/>
      <c r="OHC25" s="1280"/>
      <c r="OHD25" s="1280"/>
      <c r="OHE25" s="1280"/>
      <c r="OHF25" s="1280"/>
      <c r="OHG25" s="1280"/>
      <c r="OHH25" s="1280"/>
      <c r="OHI25" s="1280"/>
      <c r="OHJ25" s="1280"/>
      <c r="OHK25" s="1280"/>
      <c r="OHL25" s="1280"/>
      <c r="OHM25" s="1280"/>
      <c r="OHN25" s="1280"/>
      <c r="OHO25" s="1280"/>
      <c r="OHP25" s="1280"/>
      <c r="OHQ25" s="1280"/>
      <c r="OHR25" s="1280"/>
      <c r="OHS25" s="1280"/>
      <c r="OHT25" s="1280"/>
      <c r="OHU25" s="1280"/>
      <c r="OHV25" s="1280"/>
      <c r="OHW25" s="1280"/>
      <c r="OHX25" s="1280"/>
      <c r="OHY25" s="1280"/>
      <c r="OHZ25" s="1280"/>
      <c r="OIA25" s="1280"/>
      <c r="OIB25" s="1280"/>
      <c r="OIC25" s="1280"/>
      <c r="OID25" s="1280"/>
      <c r="OIE25" s="1280"/>
      <c r="OIF25" s="1280"/>
      <c r="OIG25" s="1280"/>
      <c r="OIH25" s="1280"/>
      <c r="OII25" s="1280"/>
      <c r="OIJ25" s="1280"/>
      <c r="OIK25" s="1280"/>
      <c r="OIL25" s="1280"/>
      <c r="OIM25" s="1280"/>
      <c r="OIN25" s="1280"/>
      <c r="OIO25" s="1280"/>
      <c r="OIP25" s="1280"/>
      <c r="OIQ25" s="1280"/>
      <c r="OIR25" s="1280"/>
      <c r="OIS25" s="1280"/>
      <c r="OIT25" s="1280"/>
      <c r="OIU25" s="1280"/>
      <c r="OIV25" s="1280"/>
      <c r="OIW25" s="1280"/>
      <c r="OIX25" s="1280"/>
      <c r="OIY25" s="1280"/>
      <c r="OIZ25" s="1280"/>
      <c r="OJA25" s="1280"/>
      <c r="OJB25" s="1280"/>
      <c r="OJC25" s="1280"/>
      <c r="OJD25" s="1280"/>
      <c r="OJE25" s="1280"/>
      <c r="OJF25" s="1280"/>
      <c r="OJG25" s="1280"/>
      <c r="OJH25" s="1280"/>
      <c r="OJI25" s="1280"/>
      <c r="OJJ25" s="1280"/>
      <c r="OJK25" s="1280"/>
      <c r="OJL25" s="1280"/>
      <c r="OJM25" s="1280"/>
      <c r="OJN25" s="1280"/>
      <c r="OJO25" s="1280"/>
      <c r="OJP25" s="1280"/>
      <c r="OJQ25" s="1280"/>
      <c r="OJR25" s="1280"/>
      <c r="OJS25" s="1280"/>
      <c r="OJT25" s="1280"/>
      <c r="OJU25" s="1280"/>
      <c r="OJV25" s="1280"/>
      <c r="OJW25" s="1280"/>
      <c r="OJX25" s="1280"/>
      <c r="OJY25" s="1280"/>
      <c r="OJZ25" s="1280"/>
      <c r="OKA25" s="1280"/>
      <c r="OKB25" s="1280"/>
      <c r="OKC25" s="1280"/>
      <c r="OKD25" s="1280"/>
      <c r="OKE25" s="1280"/>
      <c r="OKF25" s="1280"/>
      <c r="OKG25" s="1280"/>
      <c r="OKH25" s="1280"/>
      <c r="OKI25" s="1280"/>
      <c r="OKJ25" s="1280"/>
      <c r="OKK25" s="1280"/>
      <c r="OKL25" s="1280"/>
      <c r="OKM25" s="1280"/>
      <c r="OKN25" s="1280"/>
      <c r="OKO25" s="1280"/>
      <c r="OKP25" s="1280"/>
      <c r="OKQ25" s="1280"/>
      <c r="OKR25" s="1280"/>
      <c r="OKS25" s="1280"/>
      <c r="OKT25" s="1280"/>
      <c r="OKU25" s="1280"/>
      <c r="OKV25" s="1280"/>
      <c r="OKW25" s="1280"/>
      <c r="OKX25" s="1280"/>
      <c r="OKY25" s="1280"/>
      <c r="OKZ25" s="1280"/>
      <c r="OLA25" s="1280"/>
      <c r="OLB25" s="1280"/>
      <c r="OLC25" s="1280"/>
      <c r="OLD25" s="1280"/>
      <c r="OLE25" s="1280"/>
      <c r="OLF25" s="1280"/>
      <c r="OLG25" s="1280"/>
      <c r="OLH25" s="1280"/>
      <c r="OLI25" s="1280"/>
      <c r="OLJ25" s="1280"/>
      <c r="OLK25" s="1280"/>
      <c r="OLL25" s="1280"/>
      <c r="OLM25" s="1280"/>
      <c r="OLN25" s="1280"/>
      <c r="OLO25" s="1280"/>
      <c r="OLP25" s="1280"/>
      <c r="OLQ25" s="1280"/>
      <c r="OLR25" s="1280"/>
      <c r="OLS25" s="1280"/>
      <c r="OLT25" s="1280"/>
      <c r="OLU25" s="1280"/>
      <c r="OLV25" s="1280"/>
      <c r="OLW25" s="1280"/>
      <c r="OLX25" s="1280"/>
      <c r="OLY25" s="1280"/>
      <c r="OLZ25" s="1280"/>
      <c r="OMA25" s="1280"/>
      <c r="OMB25" s="1280"/>
      <c r="OMC25" s="1280"/>
      <c r="OMD25" s="1280"/>
      <c r="OME25" s="1280"/>
      <c r="OMF25" s="1280"/>
      <c r="OMG25" s="1280"/>
      <c r="OMH25" s="1280"/>
      <c r="OMI25" s="1280"/>
      <c r="OMJ25" s="1280"/>
      <c r="OMK25" s="1280"/>
      <c r="OML25" s="1280"/>
      <c r="OMM25" s="1280"/>
      <c r="OMN25" s="1280"/>
      <c r="OMO25" s="1280"/>
      <c r="OMP25" s="1280"/>
      <c r="OMQ25" s="1280"/>
      <c r="OMR25" s="1280"/>
      <c r="OMS25" s="1280"/>
      <c r="OMT25" s="1280"/>
      <c r="OMU25" s="1280"/>
      <c r="OMV25" s="1280"/>
      <c r="OMW25" s="1280"/>
      <c r="OMX25" s="1280"/>
      <c r="OMY25" s="1280"/>
      <c r="OMZ25" s="1280"/>
      <c r="ONA25" s="1280"/>
      <c r="ONB25" s="1280"/>
      <c r="ONC25" s="1280"/>
      <c r="OND25" s="1280"/>
      <c r="ONE25" s="1280"/>
      <c r="ONF25" s="1280"/>
      <c r="ONG25" s="1280"/>
      <c r="ONH25" s="1280"/>
      <c r="ONI25" s="1280"/>
      <c r="ONJ25" s="1280"/>
      <c r="ONK25" s="1280"/>
      <c r="ONL25" s="1280"/>
      <c r="ONM25" s="1280"/>
      <c r="ONN25" s="1280"/>
      <c r="ONO25" s="1280"/>
      <c r="ONP25" s="1280"/>
      <c r="ONQ25" s="1280"/>
      <c r="ONR25" s="1280"/>
      <c r="ONS25" s="1280"/>
      <c r="ONT25" s="1280"/>
      <c r="ONU25" s="1280"/>
      <c r="ONV25" s="1280"/>
      <c r="ONW25" s="1280"/>
      <c r="ONX25" s="1280"/>
      <c r="ONY25" s="1280"/>
      <c r="ONZ25" s="1280"/>
      <c r="OOA25" s="1280"/>
      <c r="OOB25" s="1280"/>
      <c r="OOC25" s="1280"/>
      <c r="OOD25" s="1280"/>
      <c r="OOE25" s="1280"/>
      <c r="OOF25" s="1280"/>
      <c r="OOG25" s="1280"/>
      <c r="OOH25" s="1280"/>
      <c r="OOI25" s="1280"/>
      <c r="OOJ25" s="1280"/>
      <c r="OOK25" s="1280"/>
      <c r="OOL25" s="1280"/>
      <c r="OOM25" s="1280"/>
      <c r="OON25" s="1280"/>
      <c r="OOO25" s="1280"/>
      <c r="OOP25" s="1280"/>
      <c r="OOQ25" s="1280"/>
      <c r="OOR25" s="1280"/>
      <c r="OOS25" s="1280"/>
      <c r="OOT25" s="1280"/>
      <c r="OOU25" s="1280"/>
      <c r="OOV25" s="1280"/>
      <c r="OOW25" s="1280"/>
      <c r="OOX25" s="1280"/>
      <c r="OOY25" s="1280"/>
      <c r="OOZ25" s="1280"/>
      <c r="OPA25" s="1280"/>
      <c r="OPB25" s="1280"/>
      <c r="OPC25" s="1280"/>
      <c r="OPD25" s="1280"/>
      <c r="OPE25" s="1280"/>
      <c r="OPF25" s="1280"/>
      <c r="OPG25" s="1280"/>
      <c r="OPH25" s="1280"/>
      <c r="OPI25" s="1280"/>
      <c r="OPJ25" s="1280"/>
      <c r="OPK25" s="1280"/>
      <c r="OPL25" s="1280"/>
      <c r="OPM25" s="1280"/>
      <c r="OPN25" s="1280"/>
      <c r="OPO25" s="1280"/>
      <c r="OPP25" s="1280"/>
      <c r="OPQ25" s="1280"/>
      <c r="OPR25" s="1280"/>
      <c r="OPS25" s="1280"/>
      <c r="OPT25" s="1280"/>
      <c r="OPU25" s="1280"/>
      <c r="OPV25" s="1280"/>
      <c r="OPW25" s="1280"/>
      <c r="OPX25" s="1280"/>
      <c r="OPY25" s="1280"/>
      <c r="OPZ25" s="1280"/>
      <c r="OQA25" s="1280"/>
      <c r="OQB25" s="1280"/>
      <c r="OQC25" s="1280"/>
      <c r="OQD25" s="1280"/>
      <c r="OQE25" s="1280"/>
      <c r="OQF25" s="1280"/>
      <c r="OQG25" s="1280"/>
      <c r="OQH25" s="1280"/>
      <c r="OQI25" s="1280"/>
      <c r="OQJ25" s="1280"/>
      <c r="OQK25" s="1280"/>
      <c r="OQL25" s="1280"/>
      <c r="OQM25" s="1280"/>
      <c r="OQN25" s="1280"/>
      <c r="OQO25" s="1280"/>
      <c r="OQP25" s="1280"/>
      <c r="OQQ25" s="1280"/>
      <c r="OQR25" s="1280"/>
      <c r="OQS25" s="1280"/>
      <c r="OQT25" s="1280"/>
      <c r="OQU25" s="1280"/>
      <c r="OQV25" s="1280"/>
      <c r="OQW25" s="1280"/>
      <c r="OQX25" s="1280"/>
      <c r="OQY25" s="1280"/>
      <c r="OQZ25" s="1280"/>
      <c r="ORA25" s="1280"/>
      <c r="ORB25" s="1280"/>
      <c r="ORC25" s="1280"/>
      <c r="ORD25" s="1280"/>
      <c r="ORE25" s="1280"/>
      <c r="ORF25" s="1280"/>
      <c r="ORG25" s="1280"/>
      <c r="ORH25" s="1280"/>
      <c r="ORI25" s="1280"/>
      <c r="ORJ25" s="1280"/>
      <c r="ORK25" s="1280"/>
      <c r="ORL25" s="1280"/>
      <c r="ORM25" s="1280"/>
      <c r="ORN25" s="1280"/>
      <c r="ORO25" s="1280"/>
      <c r="ORP25" s="1280"/>
      <c r="ORQ25" s="1280"/>
      <c r="ORR25" s="1280"/>
      <c r="ORS25" s="1280"/>
      <c r="ORT25" s="1280"/>
      <c r="ORU25" s="1280"/>
      <c r="ORV25" s="1280"/>
      <c r="ORW25" s="1280"/>
      <c r="ORX25" s="1280"/>
      <c r="ORY25" s="1280"/>
      <c r="ORZ25" s="1280"/>
      <c r="OSA25" s="1280"/>
      <c r="OSB25" s="1280"/>
      <c r="OSC25" s="1280"/>
      <c r="OSD25" s="1280"/>
      <c r="OSE25" s="1280"/>
      <c r="OSF25" s="1280"/>
      <c r="OSG25" s="1280"/>
      <c r="OSH25" s="1280"/>
      <c r="OSI25" s="1280"/>
      <c r="OSJ25" s="1280"/>
      <c r="OSK25" s="1280"/>
      <c r="OSL25" s="1280"/>
      <c r="OSM25" s="1280"/>
      <c r="OSN25" s="1280"/>
      <c r="OSO25" s="1280"/>
      <c r="OSP25" s="1280"/>
      <c r="OSQ25" s="1280"/>
      <c r="OSR25" s="1280"/>
      <c r="OSS25" s="1280"/>
      <c r="OST25" s="1280"/>
      <c r="OSU25" s="1280"/>
      <c r="OSV25" s="1280"/>
      <c r="OSW25" s="1280"/>
      <c r="OSX25" s="1280"/>
      <c r="OSY25" s="1280"/>
      <c r="OSZ25" s="1280"/>
      <c r="OTA25" s="1280"/>
      <c r="OTB25" s="1280"/>
      <c r="OTC25" s="1280"/>
      <c r="OTD25" s="1280"/>
      <c r="OTE25" s="1280"/>
      <c r="OTF25" s="1280"/>
      <c r="OTG25" s="1280"/>
      <c r="OTH25" s="1280"/>
      <c r="OTI25" s="1280"/>
      <c r="OTJ25" s="1280"/>
      <c r="OTK25" s="1280"/>
      <c r="OTL25" s="1280"/>
      <c r="OTM25" s="1280"/>
      <c r="OTN25" s="1280"/>
      <c r="OTO25" s="1280"/>
      <c r="OTP25" s="1280"/>
      <c r="OTQ25" s="1280"/>
      <c r="OTR25" s="1280"/>
      <c r="OTS25" s="1280"/>
      <c r="OTT25" s="1280"/>
      <c r="OTU25" s="1280"/>
      <c r="OTV25" s="1280"/>
      <c r="OTW25" s="1280"/>
      <c r="OTX25" s="1280"/>
      <c r="OTY25" s="1280"/>
      <c r="OTZ25" s="1280"/>
      <c r="OUA25" s="1280"/>
      <c r="OUB25" s="1280"/>
      <c r="OUC25" s="1280"/>
      <c r="OUD25" s="1280"/>
      <c r="OUE25" s="1280"/>
      <c r="OUF25" s="1280"/>
      <c r="OUG25" s="1280"/>
      <c r="OUH25" s="1280"/>
      <c r="OUI25" s="1280"/>
      <c r="OUJ25" s="1280"/>
      <c r="OUK25" s="1280"/>
      <c r="OUL25" s="1280"/>
      <c r="OUM25" s="1280"/>
      <c r="OUN25" s="1280"/>
      <c r="OUO25" s="1280"/>
      <c r="OUP25" s="1280"/>
      <c r="OUQ25" s="1280"/>
      <c r="OUR25" s="1280"/>
      <c r="OUS25" s="1280"/>
      <c r="OUT25" s="1280"/>
      <c r="OUU25" s="1280"/>
      <c r="OUV25" s="1280"/>
      <c r="OUW25" s="1280"/>
      <c r="OUX25" s="1280"/>
      <c r="OUY25" s="1280"/>
      <c r="OUZ25" s="1280"/>
      <c r="OVA25" s="1280"/>
      <c r="OVB25" s="1280"/>
      <c r="OVC25" s="1280"/>
      <c r="OVD25" s="1280"/>
      <c r="OVE25" s="1280"/>
      <c r="OVF25" s="1280"/>
      <c r="OVG25" s="1280"/>
      <c r="OVH25" s="1280"/>
      <c r="OVI25" s="1280"/>
      <c r="OVJ25" s="1280"/>
      <c r="OVK25" s="1280"/>
      <c r="OVL25" s="1280"/>
      <c r="OVM25" s="1280"/>
      <c r="OVN25" s="1280"/>
      <c r="OVO25" s="1280"/>
      <c r="OVP25" s="1280"/>
      <c r="OVQ25" s="1280"/>
      <c r="OVR25" s="1280"/>
      <c r="OVS25" s="1280"/>
      <c r="OVT25" s="1280"/>
      <c r="OVU25" s="1280"/>
      <c r="OVV25" s="1280"/>
      <c r="OVW25" s="1280"/>
      <c r="OVX25" s="1280"/>
      <c r="OVY25" s="1280"/>
      <c r="OVZ25" s="1280"/>
      <c r="OWA25" s="1280"/>
      <c r="OWB25" s="1280"/>
      <c r="OWC25" s="1280"/>
      <c r="OWD25" s="1280"/>
      <c r="OWE25" s="1280"/>
      <c r="OWF25" s="1280"/>
      <c r="OWG25" s="1280"/>
      <c r="OWH25" s="1280"/>
      <c r="OWI25" s="1280"/>
      <c r="OWJ25" s="1280"/>
      <c r="OWK25" s="1280"/>
      <c r="OWL25" s="1280"/>
      <c r="OWM25" s="1280"/>
      <c r="OWN25" s="1280"/>
      <c r="OWO25" s="1280"/>
      <c r="OWP25" s="1280"/>
      <c r="OWQ25" s="1280"/>
      <c r="OWR25" s="1280"/>
      <c r="OWS25" s="1280"/>
      <c r="OWT25" s="1280"/>
      <c r="OWU25" s="1280"/>
      <c r="OWV25" s="1280"/>
      <c r="OWW25" s="1280"/>
      <c r="OWX25" s="1280"/>
      <c r="OWY25" s="1280"/>
      <c r="OWZ25" s="1280"/>
      <c r="OXA25" s="1280"/>
      <c r="OXB25" s="1280"/>
      <c r="OXC25" s="1280"/>
      <c r="OXD25" s="1280"/>
      <c r="OXE25" s="1280"/>
      <c r="OXF25" s="1280"/>
      <c r="OXG25" s="1280"/>
      <c r="OXH25" s="1280"/>
      <c r="OXI25" s="1280"/>
      <c r="OXJ25" s="1280"/>
      <c r="OXK25" s="1280"/>
      <c r="OXL25" s="1280"/>
      <c r="OXM25" s="1280"/>
      <c r="OXN25" s="1280"/>
      <c r="OXO25" s="1280"/>
      <c r="OXP25" s="1280"/>
      <c r="OXQ25" s="1280"/>
      <c r="OXR25" s="1280"/>
      <c r="OXS25" s="1280"/>
      <c r="OXT25" s="1280"/>
      <c r="OXU25" s="1280"/>
      <c r="OXV25" s="1280"/>
      <c r="OXW25" s="1280"/>
      <c r="OXX25" s="1280"/>
      <c r="OXY25" s="1280"/>
      <c r="OXZ25" s="1280"/>
      <c r="OYA25" s="1280"/>
      <c r="OYB25" s="1280"/>
      <c r="OYC25" s="1280"/>
      <c r="OYD25" s="1280"/>
      <c r="OYE25" s="1280"/>
      <c r="OYF25" s="1280"/>
      <c r="OYG25" s="1280"/>
      <c r="OYH25" s="1280"/>
      <c r="OYI25" s="1280"/>
      <c r="OYJ25" s="1280"/>
      <c r="OYK25" s="1280"/>
      <c r="OYL25" s="1280"/>
      <c r="OYM25" s="1280"/>
      <c r="OYN25" s="1280"/>
      <c r="OYO25" s="1280"/>
      <c r="OYP25" s="1280"/>
      <c r="OYQ25" s="1280"/>
      <c r="OYR25" s="1280"/>
      <c r="OYS25" s="1280"/>
      <c r="OYT25" s="1280"/>
      <c r="OYU25" s="1280"/>
      <c r="OYV25" s="1280"/>
      <c r="OYW25" s="1280"/>
      <c r="OYX25" s="1280"/>
      <c r="OYY25" s="1280"/>
      <c r="OYZ25" s="1280"/>
      <c r="OZA25" s="1280"/>
      <c r="OZB25" s="1280"/>
      <c r="OZC25" s="1280"/>
      <c r="OZD25" s="1280"/>
      <c r="OZE25" s="1280"/>
      <c r="OZF25" s="1280"/>
      <c r="OZG25" s="1280"/>
      <c r="OZH25" s="1280"/>
      <c r="OZI25" s="1280"/>
      <c r="OZJ25" s="1280"/>
      <c r="OZK25" s="1280"/>
      <c r="OZL25" s="1280"/>
      <c r="OZM25" s="1280"/>
      <c r="OZN25" s="1280"/>
      <c r="OZO25" s="1280"/>
      <c r="OZP25" s="1280"/>
      <c r="OZQ25" s="1280"/>
      <c r="OZR25" s="1280"/>
      <c r="OZS25" s="1280"/>
      <c r="OZT25" s="1280"/>
      <c r="OZU25" s="1280"/>
      <c r="OZV25" s="1280"/>
      <c r="OZW25" s="1280"/>
      <c r="OZX25" s="1280"/>
      <c r="OZY25" s="1280"/>
      <c r="OZZ25" s="1280"/>
      <c r="PAA25" s="1280"/>
      <c r="PAB25" s="1280"/>
      <c r="PAC25" s="1280"/>
      <c r="PAD25" s="1280"/>
      <c r="PAE25" s="1280"/>
      <c r="PAF25" s="1280"/>
      <c r="PAG25" s="1280"/>
      <c r="PAH25" s="1280"/>
      <c r="PAI25" s="1280"/>
      <c r="PAJ25" s="1280"/>
      <c r="PAK25" s="1280"/>
      <c r="PAL25" s="1280"/>
      <c r="PAM25" s="1280"/>
      <c r="PAN25" s="1280"/>
      <c r="PAO25" s="1280"/>
      <c r="PAP25" s="1280"/>
      <c r="PAQ25" s="1280"/>
      <c r="PAR25" s="1280"/>
      <c r="PAS25" s="1280"/>
      <c r="PAT25" s="1280"/>
      <c r="PAU25" s="1280"/>
      <c r="PAV25" s="1280"/>
      <c r="PAW25" s="1280"/>
      <c r="PAX25" s="1280"/>
      <c r="PAY25" s="1280"/>
      <c r="PAZ25" s="1280"/>
      <c r="PBA25" s="1280"/>
      <c r="PBB25" s="1280"/>
      <c r="PBC25" s="1280"/>
      <c r="PBD25" s="1280"/>
      <c r="PBE25" s="1280"/>
      <c r="PBF25" s="1280"/>
      <c r="PBG25" s="1280"/>
      <c r="PBH25" s="1280"/>
      <c r="PBI25" s="1280"/>
      <c r="PBJ25" s="1280"/>
      <c r="PBK25" s="1280"/>
      <c r="PBL25" s="1280"/>
      <c r="PBM25" s="1280"/>
      <c r="PBN25" s="1280"/>
      <c r="PBO25" s="1280"/>
      <c r="PBP25" s="1280"/>
      <c r="PBQ25" s="1280"/>
      <c r="PBR25" s="1280"/>
      <c r="PBS25" s="1280"/>
      <c r="PBT25" s="1280"/>
      <c r="PBU25" s="1280"/>
      <c r="PBV25" s="1280"/>
      <c r="PBW25" s="1280"/>
      <c r="PBX25" s="1280"/>
      <c r="PBY25" s="1280"/>
      <c r="PBZ25" s="1280"/>
      <c r="PCA25" s="1280"/>
      <c r="PCB25" s="1280"/>
      <c r="PCC25" s="1280"/>
      <c r="PCD25" s="1280"/>
      <c r="PCE25" s="1280"/>
      <c r="PCF25" s="1280"/>
      <c r="PCG25" s="1280"/>
      <c r="PCH25" s="1280"/>
      <c r="PCI25" s="1280"/>
      <c r="PCJ25" s="1280"/>
      <c r="PCK25" s="1280"/>
      <c r="PCL25" s="1280"/>
      <c r="PCM25" s="1280"/>
      <c r="PCN25" s="1280"/>
      <c r="PCO25" s="1280"/>
      <c r="PCP25" s="1280"/>
      <c r="PCQ25" s="1280"/>
      <c r="PCR25" s="1280"/>
      <c r="PCS25" s="1280"/>
      <c r="PCT25" s="1280"/>
      <c r="PCU25" s="1280"/>
      <c r="PCV25" s="1280"/>
      <c r="PCW25" s="1280"/>
      <c r="PCX25" s="1280"/>
      <c r="PCY25" s="1280"/>
      <c r="PCZ25" s="1280"/>
      <c r="PDA25" s="1280"/>
      <c r="PDB25" s="1280"/>
      <c r="PDC25" s="1280"/>
      <c r="PDD25" s="1280"/>
      <c r="PDE25" s="1280"/>
      <c r="PDF25" s="1280"/>
      <c r="PDG25" s="1280"/>
      <c r="PDH25" s="1280"/>
      <c r="PDI25" s="1280"/>
      <c r="PDJ25" s="1280"/>
      <c r="PDK25" s="1280"/>
      <c r="PDL25" s="1280"/>
      <c r="PDM25" s="1280"/>
      <c r="PDN25" s="1280"/>
      <c r="PDO25" s="1280"/>
      <c r="PDP25" s="1280"/>
      <c r="PDQ25" s="1280"/>
      <c r="PDR25" s="1280"/>
      <c r="PDS25" s="1280"/>
      <c r="PDT25" s="1280"/>
      <c r="PDU25" s="1280"/>
      <c r="PDV25" s="1280"/>
      <c r="PDW25" s="1280"/>
      <c r="PDX25" s="1280"/>
      <c r="PDY25" s="1280"/>
      <c r="PDZ25" s="1280"/>
      <c r="PEA25" s="1280"/>
      <c r="PEB25" s="1280"/>
      <c r="PEC25" s="1280"/>
      <c r="PED25" s="1280"/>
      <c r="PEE25" s="1280"/>
      <c r="PEF25" s="1280"/>
      <c r="PEG25" s="1280"/>
      <c r="PEH25" s="1280"/>
      <c r="PEI25" s="1280"/>
      <c r="PEJ25" s="1280"/>
      <c r="PEK25" s="1280"/>
      <c r="PEL25" s="1280"/>
      <c r="PEM25" s="1280"/>
      <c r="PEN25" s="1280"/>
      <c r="PEO25" s="1280"/>
      <c r="PEP25" s="1280"/>
      <c r="PEQ25" s="1280"/>
      <c r="PER25" s="1280"/>
      <c r="PES25" s="1280"/>
      <c r="PET25" s="1280"/>
      <c r="PEU25" s="1280"/>
      <c r="PEV25" s="1280"/>
      <c r="PEW25" s="1280"/>
      <c r="PEX25" s="1280"/>
      <c r="PEY25" s="1280"/>
      <c r="PEZ25" s="1280"/>
      <c r="PFA25" s="1280"/>
      <c r="PFB25" s="1280"/>
      <c r="PFC25" s="1280"/>
      <c r="PFD25" s="1280"/>
      <c r="PFE25" s="1280"/>
      <c r="PFF25" s="1280"/>
      <c r="PFG25" s="1280"/>
      <c r="PFH25" s="1280"/>
      <c r="PFI25" s="1280"/>
      <c r="PFJ25" s="1280"/>
      <c r="PFK25" s="1280"/>
      <c r="PFL25" s="1280"/>
      <c r="PFM25" s="1280"/>
      <c r="PFN25" s="1280"/>
      <c r="PFO25" s="1280"/>
      <c r="PFP25" s="1280"/>
      <c r="PFQ25" s="1280"/>
      <c r="PFR25" s="1280"/>
      <c r="PFS25" s="1280"/>
      <c r="PFT25" s="1280"/>
      <c r="PFU25" s="1280"/>
      <c r="PFV25" s="1280"/>
      <c r="PFW25" s="1280"/>
      <c r="PFX25" s="1280"/>
      <c r="PFY25" s="1280"/>
      <c r="PFZ25" s="1280"/>
      <c r="PGA25" s="1280"/>
      <c r="PGB25" s="1280"/>
      <c r="PGC25" s="1280"/>
      <c r="PGD25" s="1280"/>
      <c r="PGE25" s="1280"/>
      <c r="PGF25" s="1280"/>
      <c r="PGG25" s="1280"/>
      <c r="PGH25" s="1280"/>
      <c r="PGI25" s="1280"/>
      <c r="PGJ25" s="1280"/>
      <c r="PGK25" s="1280"/>
      <c r="PGL25" s="1280"/>
      <c r="PGM25" s="1280"/>
      <c r="PGN25" s="1280"/>
      <c r="PGO25" s="1280"/>
      <c r="PGP25" s="1280"/>
      <c r="PGQ25" s="1280"/>
      <c r="PGR25" s="1280"/>
      <c r="PGS25" s="1280"/>
      <c r="PGT25" s="1280"/>
      <c r="PGU25" s="1280"/>
      <c r="PGV25" s="1280"/>
      <c r="PGW25" s="1280"/>
      <c r="PGX25" s="1280"/>
      <c r="PGY25" s="1280"/>
      <c r="PGZ25" s="1280"/>
      <c r="PHA25" s="1280"/>
      <c r="PHB25" s="1280"/>
      <c r="PHC25" s="1280"/>
      <c r="PHD25" s="1280"/>
      <c r="PHE25" s="1280"/>
      <c r="PHF25" s="1280"/>
      <c r="PHG25" s="1280"/>
      <c r="PHH25" s="1280"/>
      <c r="PHI25" s="1280"/>
      <c r="PHJ25" s="1280"/>
      <c r="PHK25" s="1280"/>
      <c r="PHL25" s="1280"/>
      <c r="PHM25" s="1280"/>
      <c r="PHN25" s="1280"/>
      <c r="PHO25" s="1280"/>
      <c r="PHP25" s="1280"/>
      <c r="PHQ25" s="1280"/>
      <c r="PHR25" s="1280"/>
      <c r="PHS25" s="1280"/>
      <c r="PHT25" s="1280"/>
      <c r="PHU25" s="1280"/>
      <c r="PHV25" s="1280"/>
      <c r="PHW25" s="1280"/>
      <c r="PHX25" s="1280"/>
      <c r="PHY25" s="1280"/>
      <c r="PHZ25" s="1280"/>
      <c r="PIA25" s="1280"/>
      <c r="PIB25" s="1280"/>
      <c r="PIC25" s="1280"/>
      <c r="PID25" s="1280"/>
      <c r="PIE25" s="1280"/>
      <c r="PIF25" s="1280"/>
      <c r="PIG25" s="1280"/>
      <c r="PIH25" s="1280"/>
      <c r="PII25" s="1280"/>
      <c r="PIJ25" s="1280"/>
      <c r="PIK25" s="1280"/>
      <c r="PIL25" s="1280"/>
      <c r="PIM25" s="1280"/>
      <c r="PIN25" s="1280"/>
      <c r="PIO25" s="1280"/>
      <c r="PIP25" s="1280"/>
      <c r="PIQ25" s="1280"/>
      <c r="PIR25" s="1280"/>
      <c r="PIS25" s="1280"/>
      <c r="PIT25" s="1280"/>
      <c r="PIU25" s="1280"/>
      <c r="PIV25" s="1280"/>
      <c r="PIW25" s="1280"/>
      <c r="PIX25" s="1280"/>
      <c r="PIY25" s="1280"/>
      <c r="PIZ25" s="1280"/>
      <c r="PJA25" s="1280"/>
      <c r="PJB25" s="1280"/>
      <c r="PJC25" s="1280"/>
      <c r="PJD25" s="1280"/>
      <c r="PJE25" s="1280"/>
      <c r="PJF25" s="1280"/>
      <c r="PJG25" s="1280"/>
      <c r="PJH25" s="1280"/>
      <c r="PJI25" s="1280"/>
      <c r="PJJ25" s="1280"/>
      <c r="PJK25" s="1280"/>
      <c r="PJL25" s="1280"/>
      <c r="PJM25" s="1280"/>
      <c r="PJN25" s="1280"/>
      <c r="PJO25" s="1280"/>
      <c r="PJP25" s="1280"/>
      <c r="PJQ25" s="1280"/>
      <c r="PJR25" s="1280"/>
      <c r="PJS25" s="1280"/>
      <c r="PJT25" s="1280"/>
      <c r="PJU25" s="1280"/>
      <c r="PJV25" s="1280"/>
      <c r="PJW25" s="1280"/>
      <c r="PJX25" s="1280"/>
      <c r="PJY25" s="1280"/>
      <c r="PJZ25" s="1280"/>
      <c r="PKA25" s="1280"/>
      <c r="PKB25" s="1280"/>
      <c r="PKC25" s="1280"/>
      <c r="PKD25" s="1280"/>
      <c r="PKE25" s="1280"/>
      <c r="PKF25" s="1280"/>
      <c r="PKG25" s="1280"/>
      <c r="PKH25" s="1280"/>
      <c r="PKI25" s="1280"/>
      <c r="PKJ25" s="1280"/>
      <c r="PKK25" s="1280"/>
      <c r="PKL25" s="1280"/>
      <c r="PKM25" s="1280"/>
      <c r="PKN25" s="1280"/>
      <c r="PKO25" s="1280"/>
      <c r="PKP25" s="1280"/>
      <c r="PKQ25" s="1280"/>
      <c r="PKR25" s="1280"/>
      <c r="PKS25" s="1280"/>
      <c r="PKT25" s="1280"/>
      <c r="PKU25" s="1280"/>
      <c r="PKV25" s="1280"/>
      <c r="PKW25" s="1280"/>
      <c r="PKX25" s="1280"/>
      <c r="PKY25" s="1280"/>
      <c r="PKZ25" s="1280"/>
      <c r="PLA25" s="1280"/>
      <c r="PLB25" s="1280"/>
      <c r="PLC25" s="1280"/>
      <c r="PLD25" s="1280"/>
      <c r="PLE25" s="1280"/>
      <c r="PLF25" s="1280"/>
      <c r="PLG25" s="1280"/>
      <c r="PLH25" s="1280"/>
      <c r="PLI25" s="1280"/>
      <c r="PLJ25" s="1280"/>
      <c r="PLK25" s="1280"/>
      <c r="PLL25" s="1280"/>
      <c r="PLM25" s="1280"/>
      <c r="PLN25" s="1280"/>
      <c r="PLO25" s="1280"/>
      <c r="PLP25" s="1280"/>
      <c r="PLQ25" s="1280"/>
      <c r="PLR25" s="1280"/>
      <c r="PLS25" s="1280"/>
      <c r="PLT25" s="1280"/>
      <c r="PLU25" s="1280"/>
      <c r="PLV25" s="1280"/>
      <c r="PLW25" s="1280"/>
      <c r="PLX25" s="1280"/>
      <c r="PLY25" s="1280"/>
      <c r="PLZ25" s="1280"/>
      <c r="PMA25" s="1280"/>
      <c r="PMB25" s="1280"/>
      <c r="PMC25" s="1280"/>
      <c r="PMD25" s="1280"/>
      <c r="PME25" s="1280"/>
      <c r="PMF25" s="1280"/>
      <c r="PMG25" s="1280"/>
      <c r="PMH25" s="1280"/>
      <c r="PMI25" s="1280"/>
      <c r="PMJ25" s="1280"/>
      <c r="PMK25" s="1280"/>
      <c r="PML25" s="1280"/>
      <c r="PMM25" s="1280"/>
      <c r="PMN25" s="1280"/>
      <c r="PMO25" s="1280"/>
      <c r="PMP25" s="1280"/>
      <c r="PMQ25" s="1280"/>
      <c r="PMR25" s="1280"/>
      <c r="PMS25" s="1280"/>
      <c r="PMT25" s="1280"/>
      <c r="PMU25" s="1280"/>
      <c r="PMV25" s="1280"/>
      <c r="PMW25" s="1280"/>
      <c r="PMX25" s="1280"/>
      <c r="PMY25" s="1280"/>
      <c r="PMZ25" s="1280"/>
      <c r="PNA25" s="1280"/>
      <c r="PNB25" s="1280"/>
      <c r="PNC25" s="1280"/>
      <c r="PND25" s="1280"/>
      <c r="PNE25" s="1280"/>
      <c r="PNF25" s="1280"/>
      <c r="PNG25" s="1280"/>
      <c r="PNH25" s="1280"/>
      <c r="PNI25" s="1280"/>
      <c r="PNJ25" s="1280"/>
      <c r="PNK25" s="1280"/>
      <c r="PNL25" s="1280"/>
      <c r="PNM25" s="1280"/>
      <c r="PNN25" s="1280"/>
      <c r="PNO25" s="1280"/>
      <c r="PNP25" s="1280"/>
      <c r="PNQ25" s="1280"/>
      <c r="PNR25" s="1280"/>
      <c r="PNS25" s="1280"/>
      <c r="PNT25" s="1280"/>
      <c r="PNU25" s="1280"/>
      <c r="PNV25" s="1280"/>
      <c r="PNW25" s="1280"/>
      <c r="PNX25" s="1280"/>
      <c r="PNY25" s="1280"/>
      <c r="PNZ25" s="1280"/>
      <c r="POA25" s="1280"/>
      <c r="POB25" s="1280"/>
      <c r="POC25" s="1280"/>
      <c r="POD25" s="1280"/>
      <c r="POE25" s="1280"/>
      <c r="POF25" s="1280"/>
      <c r="POG25" s="1280"/>
      <c r="POH25" s="1280"/>
      <c r="POI25" s="1280"/>
      <c r="POJ25" s="1280"/>
      <c r="POK25" s="1280"/>
      <c r="POL25" s="1280"/>
      <c r="POM25" s="1280"/>
      <c r="PON25" s="1280"/>
      <c r="POO25" s="1280"/>
      <c r="POP25" s="1280"/>
      <c r="POQ25" s="1280"/>
      <c r="POR25" s="1280"/>
      <c r="POS25" s="1280"/>
      <c r="POT25" s="1280"/>
      <c r="POU25" s="1280"/>
      <c r="POV25" s="1280"/>
      <c r="POW25" s="1280"/>
      <c r="POX25" s="1280"/>
      <c r="POY25" s="1280"/>
      <c r="POZ25" s="1280"/>
      <c r="PPA25" s="1280"/>
      <c r="PPB25" s="1280"/>
      <c r="PPC25" s="1280"/>
      <c r="PPD25" s="1280"/>
      <c r="PPE25" s="1280"/>
      <c r="PPF25" s="1280"/>
      <c r="PPG25" s="1280"/>
      <c r="PPH25" s="1280"/>
      <c r="PPI25" s="1280"/>
      <c r="PPJ25" s="1280"/>
      <c r="PPK25" s="1280"/>
      <c r="PPL25" s="1280"/>
      <c r="PPM25" s="1280"/>
      <c r="PPN25" s="1280"/>
      <c r="PPO25" s="1280"/>
      <c r="PPP25" s="1280"/>
      <c r="PPQ25" s="1280"/>
      <c r="PPR25" s="1280"/>
      <c r="PPS25" s="1280"/>
      <c r="PPT25" s="1280"/>
      <c r="PPU25" s="1280"/>
      <c r="PPV25" s="1280"/>
      <c r="PPW25" s="1280"/>
      <c r="PPX25" s="1280"/>
      <c r="PPY25" s="1280"/>
      <c r="PPZ25" s="1280"/>
      <c r="PQA25" s="1280"/>
      <c r="PQB25" s="1280"/>
      <c r="PQC25" s="1280"/>
      <c r="PQD25" s="1280"/>
      <c r="PQE25" s="1280"/>
      <c r="PQF25" s="1280"/>
      <c r="PQG25" s="1280"/>
      <c r="PQH25" s="1280"/>
      <c r="PQI25" s="1280"/>
      <c r="PQJ25" s="1280"/>
      <c r="PQK25" s="1280"/>
      <c r="PQL25" s="1280"/>
      <c r="PQM25" s="1280"/>
      <c r="PQN25" s="1280"/>
      <c r="PQO25" s="1280"/>
      <c r="PQP25" s="1280"/>
      <c r="PQQ25" s="1280"/>
      <c r="PQR25" s="1280"/>
      <c r="PQS25" s="1280"/>
      <c r="PQT25" s="1280"/>
      <c r="PQU25" s="1280"/>
      <c r="PQV25" s="1280"/>
      <c r="PQW25" s="1280"/>
      <c r="PQX25" s="1280"/>
      <c r="PQY25" s="1280"/>
      <c r="PQZ25" s="1280"/>
      <c r="PRA25" s="1280"/>
      <c r="PRB25" s="1280"/>
      <c r="PRC25" s="1280"/>
      <c r="PRD25" s="1280"/>
      <c r="PRE25" s="1280"/>
      <c r="PRF25" s="1280"/>
      <c r="PRG25" s="1280"/>
      <c r="PRH25" s="1280"/>
      <c r="PRI25" s="1280"/>
      <c r="PRJ25" s="1280"/>
      <c r="PRK25" s="1280"/>
      <c r="PRL25" s="1280"/>
      <c r="PRM25" s="1280"/>
      <c r="PRN25" s="1280"/>
      <c r="PRO25" s="1280"/>
      <c r="PRP25" s="1280"/>
      <c r="PRQ25" s="1280"/>
      <c r="PRR25" s="1280"/>
      <c r="PRS25" s="1280"/>
      <c r="PRT25" s="1280"/>
      <c r="PRU25" s="1280"/>
      <c r="PRV25" s="1280"/>
      <c r="PRW25" s="1280"/>
      <c r="PRX25" s="1280"/>
      <c r="PRY25" s="1280"/>
      <c r="PRZ25" s="1280"/>
      <c r="PSA25" s="1280"/>
      <c r="PSB25" s="1280"/>
      <c r="PSC25" s="1280"/>
      <c r="PSD25" s="1280"/>
      <c r="PSE25" s="1280"/>
      <c r="PSF25" s="1280"/>
      <c r="PSG25" s="1280"/>
      <c r="PSH25" s="1280"/>
      <c r="PSI25" s="1280"/>
      <c r="PSJ25" s="1280"/>
      <c r="PSK25" s="1280"/>
      <c r="PSL25" s="1280"/>
      <c r="PSM25" s="1280"/>
      <c r="PSN25" s="1280"/>
      <c r="PSO25" s="1280"/>
      <c r="PSP25" s="1280"/>
      <c r="PSQ25" s="1280"/>
      <c r="PSR25" s="1280"/>
      <c r="PSS25" s="1280"/>
      <c r="PST25" s="1280"/>
      <c r="PSU25" s="1280"/>
      <c r="PSV25" s="1280"/>
      <c r="PSW25" s="1280"/>
      <c r="PSX25" s="1280"/>
      <c r="PSY25" s="1280"/>
      <c r="PSZ25" s="1280"/>
      <c r="PTA25" s="1280"/>
      <c r="PTB25" s="1280"/>
      <c r="PTC25" s="1280"/>
      <c r="PTD25" s="1280"/>
      <c r="PTE25" s="1280"/>
      <c r="PTF25" s="1280"/>
      <c r="PTG25" s="1280"/>
      <c r="PTH25" s="1280"/>
      <c r="PTI25" s="1280"/>
      <c r="PTJ25" s="1280"/>
      <c r="PTK25" s="1280"/>
      <c r="PTL25" s="1280"/>
      <c r="PTM25" s="1280"/>
      <c r="PTN25" s="1280"/>
      <c r="PTO25" s="1280"/>
      <c r="PTP25" s="1280"/>
      <c r="PTQ25" s="1280"/>
      <c r="PTR25" s="1280"/>
      <c r="PTS25" s="1280"/>
      <c r="PTT25" s="1280"/>
      <c r="PTU25" s="1280"/>
      <c r="PTV25" s="1280"/>
      <c r="PTW25" s="1280"/>
      <c r="PTX25" s="1280"/>
      <c r="PTY25" s="1280"/>
      <c r="PTZ25" s="1280"/>
      <c r="PUA25" s="1280"/>
      <c r="PUB25" s="1280"/>
      <c r="PUC25" s="1280"/>
      <c r="PUD25" s="1280"/>
      <c r="PUE25" s="1280"/>
      <c r="PUF25" s="1280"/>
      <c r="PUG25" s="1280"/>
      <c r="PUH25" s="1280"/>
      <c r="PUI25" s="1280"/>
      <c r="PUJ25" s="1280"/>
      <c r="PUK25" s="1280"/>
      <c r="PUL25" s="1280"/>
      <c r="PUM25" s="1280"/>
      <c r="PUN25" s="1280"/>
      <c r="PUO25" s="1280"/>
      <c r="PUP25" s="1280"/>
      <c r="PUQ25" s="1280"/>
      <c r="PUR25" s="1280"/>
      <c r="PUS25" s="1280"/>
      <c r="PUT25" s="1280"/>
      <c r="PUU25" s="1280"/>
      <c r="PUV25" s="1280"/>
      <c r="PUW25" s="1280"/>
      <c r="PUX25" s="1280"/>
      <c r="PUY25" s="1280"/>
      <c r="PUZ25" s="1280"/>
      <c r="PVA25" s="1280"/>
      <c r="PVB25" s="1280"/>
      <c r="PVC25" s="1280"/>
      <c r="PVD25" s="1280"/>
      <c r="PVE25" s="1280"/>
      <c r="PVF25" s="1280"/>
      <c r="PVG25" s="1280"/>
      <c r="PVH25" s="1280"/>
      <c r="PVI25" s="1280"/>
      <c r="PVJ25" s="1280"/>
      <c r="PVK25" s="1280"/>
      <c r="PVL25" s="1280"/>
      <c r="PVM25" s="1280"/>
      <c r="PVN25" s="1280"/>
      <c r="PVO25" s="1280"/>
      <c r="PVP25" s="1280"/>
      <c r="PVQ25" s="1280"/>
      <c r="PVR25" s="1280"/>
      <c r="PVS25" s="1280"/>
      <c r="PVT25" s="1280"/>
      <c r="PVU25" s="1280"/>
      <c r="PVV25" s="1280"/>
      <c r="PVW25" s="1280"/>
      <c r="PVX25" s="1280"/>
      <c r="PVY25" s="1280"/>
      <c r="PVZ25" s="1280"/>
      <c r="PWA25" s="1280"/>
      <c r="PWB25" s="1280"/>
      <c r="PWC25" s="1280"/>
      <c r="PWD25" s="1280"/>
      <c r="PWE25" s="1280"/>
      <c r="PWF25" s="1280"/>
      <c r="PWG25" s="1280"/>
      <c r="PWH25" s="1280"/>
      <c r="PWI25" s="1280"/>
      <c r="PWJ25" s="1280"/>
      <c r="PWK25" s="1280"/>
      <c r="PWL25" s="1280"/>
      <c r="PWM25" s="1280"/>
      <c r="PWN25" s="1280"/>
      <c r="PWO25" s="1280"/>
      <c r="PWP25" s="1280"/>
      <c r="PWQ25" s="1280"/>
      <c r="PWR25" s="1280"/>
      <c r="PWS25" s="1280"/>
      <c r="PWT25" s="1280"/>
      <c r="PWU25" s="1280"/>
      <c r="PWV25" s="1280"/>
      <c r="PWW25" s="1280"/>
      <c r="PWX25" s="1280"/>
      <c r="PWY25" s="1280"/>
      <c r="PWZ25" s="1280"/>
      <c r="PXA25" s="1280"/>
      <c r="PXB25" s="1280"/>
      <c r="PXC25" s="1280"/>
      <c r="PXD25" s="1280"/>
      <c r="PXE25" s="1280"/>
      <c r="PXF25" s="1280"/>
      <c r="PXG25" s="1280"/>
      <c r="PXH25" s="1280"/>
      <c r="PXI25" s="1280"/>
      <c r="PXJ25" s="1280"/>
      <c r="PXK25" s="1280"/>
      <c r="PXL25" s="1280"/>
      <c r="PXM25" s="1280"/>
      <c r="PXN25" s="1280"/>
      <c r="PXO25" s="1280"/>
      <c r="PXP25" s="1280"/>
      <c r="PXQ25" s="1280"/>
      <c r="PXR25" s="1280"/>
      <c r="PXS25" s="1280"/>
      <c r="PXT25" s="1280"/>
      <c r="PXU25" s="1280"/>
      <c r="PXV25" s="1280"/>
      <c r="PXW25" s="1280"/>
      <c r="PXX25" s="1280"/>
      <c r="PXY25" s="1280"/>
      <c r="PXZ25" s="1280"/>
      <c r="PYA25" s="1280"/>
      <c r="PYB25" s="1280"/>
      <c r="PYC25" s="1280"/>
      <c r="PYD25" s="1280"/>
      <c r="PYE25" s="1280"/>
      <c r="PYF25" s="1280"/>
      <c r="PYG25" s="1280"/>
      <c r="PYH25" s="1280"/>
      <c r="PYI25" s="1280"/>
      <c r="PYJ25" s="1280"/>
      <c r="PYK25" s="1280"/>
      <c r="PYL25" s="1280"/>
      <c r="PYM25" s="1280"/>
      <c r="PYN25" s="1280"/>
      <c r="PYO25" s="1280"/>
      <c r="PYP25" s="1280"/>
      <c r="PYQ25" s="1280"/>
      <c r="PYR25" s="1280"/>
      <c r="PYS25" s="1280"/>
      <c r="PYT25" s="1280"/>
      <c r="PYU25" s="1280"/>
      <c r="PYV25" s="1280"/>
      <c r="PYW25" s="1280"/>
      <c r="PYX25" s="1280"/>
      <c r="PYY25" s="1280"/>
      <c r="PYZ25" s="1280"/>
      <c r="PZA25" s="1280"/>
      <c r="PZB25" s="1280"/>
      <c r="PZC25" s="1280"/>
      <c r="PZD25" s="1280"/>
      <c r="PZE25" s="1280"/>
      <c r="PZF25" s="1280"/>
      <c r="PZG25" s="1280"/>
      <c r="PZH25" s="1280"/>
      <c r="PZI25" s="1280"/>
      <c r="PZJ25" s="1280"/>
      <c r="PZK25" s="1280"/>
      <c r="PZL25" s="1280"/>
      <c r="PZM25" s="1280"/>
      <c r="PZN25" s="1280"/>
      <c r="PZO25" s="1280"/>
      <c r="PZP25" s="1280"/>
      <c r="PZQ25" s="1280"/>
      <c r="PZR25" s="1280"/>
      <c r="PZS25" s="1280"/>
      <c r="PZT25" s="1280"/>
      <c r="PZU25" s="1280"/>
      <c r="PZV25" s="1280"/>
      <c r="PZW25" s="1280"/>
      <c r="PZX25" s="1280"/>
      <c r="PZY25" s="1280"/>
      <c r="PZZ25" s="1280"/>
      <c r="QAA25" s="1280"/>
      <c r="QAB25" s="1280"/>
      <c r="QAC25" s="1280"/>
      <c r="QAD25" s="1280"/>
      <c r="QAE25" s="1280"/>
      <c r="QAF25" s="1280"/>
      <c r="QAG25" s="1280"/>
      <c r="QAH25" s="1280"/>
      <c r="QAI25" s="1280"/>
      <c r="QAJ25" s="1280"/>
      <c r="QAK25" s="1280"/>
      <c r="QAL25" s="1280"/>
      <c r="QAM25" s="1280"/>
      <c r="QAN25" s="1280"/>
      <c r="QAO25" s="1280"/>
      <c r="QAP25" s="1280"/>
      <c r="QAQ25" s="1280"/>
      <c r="QAR25" s="1280"/>
      <c r="QAS25" s="1280"/>
      <c r="QAT25" s="1280"/>
      <c r="QAU25" s="1280"/>
      <c r="QAV25" s="1280"/>
      <c r="QAW25" s="1280"/>
      <c r="QAX25" s="1280"/>
      <c r="QAY25" s="1280"/>
      <c r="QAZ25" s="1280"/>
      <c r="QBA25" s="1280"/>
      <c r="QBB25" s="1280"/>
      <c r="QBC25" s="1280"/>
      <c r="QBD25" s="1280"/>
      <c r="QBE25" s="1280"/>
      <c r="QBF25" s="1280"/>
      <c r="QBG25" s="1280"/>
      <c r="QBH25" s="1280"/>
      <c r="QBI25" s="1280"/>
      <c r="QBJ25" s="1280"/>
      <c r="QBK25" s="1280"/>
      <c r="QBL25" s="1280"/>
      <c r="QBM25" s="1280"/>
      <c r="QBN25" s="1280"/>
      <c r="QBO25" s="1280"/>
      <c r="QBP25" s="1280"/>
      <c r="QBQ25" s="1280"/>
      <c r="QBR25" s="1280"/>
      <c r="QBS25" s="1280"/>
      <c r="QBT25" s="1280"/>
      <c r="QBU25" s="1280"/>
      <c r="QBV25" s="1280"/>
      <c r="QBW25" s="1280"/>
      <c r="QBX25" s="1280"/>
      <c r="QBY25" s="1280"/>
      <c r="QBZ25" s="1280"/>
      <c r="QCA25" s="1280"/>
      <c r="QCB25" s="1280"/>
      <c r="QCC25" s="1280"/>
      <c r="QCD25" s="1280"/>
      <c r="QCE25" s="1280"/>
      <c r="QCF25" s="1280"/>
      <c r="QCG25" s="1280"/>
      <c r="QCH25" s="1280"/>
      <c r="QCI25" s="1280"/>
      <c r="QCJ25" s="1280"/>
      <c r="QCK25" s="1280"/>
      <c r="QCL25" s="1280"/>
      <c r="QCM25" s="1280"/>
      <c r="QCN25" s="1280"/>
      <c r="QCO25" s="1280"/>
      <c r="QCP25" s="1280"/>
      <c r="QCQ25" s="1280"/>
      <c r="QCR25" s="1280"/>
      <c r="QCS25" s="1280"/>
      <c r="QCT25" s="1280"/>
      <c r="QCU25" s="1280"/>
      <c r="QCV25" s="1280"/>
      <c r="QCW25" s="1280"/>
      <c r="QCX25" s="1280"/>
      <c r="QCY25" s="1280"/>
      <c r="QCZ25" s="1280"/>
      <c r="QDA25" s="1280"/>
      <c r="QDB25" s="1280"/>
      <c r="QDC25" s="1280"/>
      <c r="QDD25" s="1280"/>
      <c r="QDE25" s="1280"/>
      <c r="QDF25" s="1280"/>
      <c r="QDG25" s="1280"/>
      <c r="QDH25" s="1280"/>
      <c r="QDI25" s="1280"/>
      <c r="QDJ25" s="1280"/>
      <c r="QDK25" s="1280"/>
      <c r="QDL25" s="1280"/>
      <c r="QDM25" s="1280"/>
      <c r="QDN25" s="1280"/>
      <c r="QDO25" s="1280"/>
      <c r="QDP25" s="1280"/>
      <c r="QDQ25" s="1280"/>
      <c r="QDR25" s="1280"/>
      <c r="QDS25" s="1280"/>
      <c r="QDT25" s="1280"/>
      <c r="QDU25" s="1280"/>
      <c r="QDV25" s="1280"/>
      <c r="QDW25" s="1280"/>
      <c r="QDX25" s="1280"/>
      <c r="QDY25" s="1280"/>
      <c r="QDZ25" s="1280"/>
      <c r="QEA25" s="1280"/>
      <c r="QEB25" s="1280"/>
      <c r="QEC25" s="1280"/>
      <c r="QED25" s="1280"/>
      <c r="QEE25" s="1280"/>
      <c r="QEF25" s="1280"/>
      <c r="QEG25" s="1280"/>
      <c r="QEH25" s="1280"/>
      <c r="QEI25" s="1280"/>
      <c r="QEJ25" s="1280"/>
      <c r="QEK25" s="1280"/>
      <c r="QEL25" s="1280"/>
      <c r="QEM25" s="1280"/>
      <c r="QEN25" s="1280"/>
      <c r="QEO25" s="1280"/>
      <c r="QEP25" s="1280"/>
      <c r="QEQ25" s="1280"/>
      <c r="QER25" s="1280"/>
      <c r="QES25" s="1280"/>
      <c r="QET25" s="1280"/>
      <c r="QEU25" s="1280"/>
      <c r="QEV25" s="1280"/>
      <c r="QEW25" s="1280"/>
      <c r="QEX25" s="1280"/>
      <c r="QEY25" s="1280"/>
      <c r="QEZ25" s="1280"/>
      <c r="QFA25" s="1280"/>
      <c r="QFB25" s="1280"/>
      <c r="QFC25" s="1280"/>
      <c r="QFD25" s="1280"/>
      <c r="QFE25" s="1280"/>
      <c r="QFF25" s="1280"/>
      <c r="QFG25" s="1280"/>
      <c r="QFH25" s="1280"/>
      <c r="QFI25" s="1280"/>
      <c r="QFJ25" s="1280"/>
      <c r="QFK25" s="1280"/>
      <c r="QFL25" s="1280"/>
      <c r="QFM25" s="1280"/>
      <c r="QFN25" s="1280"/>
      <c r="QFO25" s="1280"/>
      <c r="QFP25" s="1280"/>
      <c r="QFQ25" s="1280"/>
      <c r="QFR25" s="1280"/>
      <c r="QFS25" s="1280"/>
      <c r="QFT25" s="1280"/>
      <c r="QFU25" s="1280"/>
      <c r="QFV25" s="1280"/>
      <c r="QFW25" s="1280"/>
      <c r="QFX25" s="1280"/>
      <c r="QFY25" s="1280"/>
      <c r="QFZ25" s="1280"/>
      <c r="QGA25" s="1280"/>
      <c r="QGB25" s="1280"/>
      <c r="QGC25" s="1280"/>
      <c r="QGD25" s="1280"/>
      <c r="QGE25" s="1280"/>
      <c r="QGF25" s="1280"/>
      <c r="QGG25" s="1280"/>
      <c r="QGH25" s="1280"/>
      <c r="QGI25" s="1280"/>
      <c r="QGJ25" s="1280"/>
      <c r="QGK25" s="1280"/>
      <c r="QGL25" s="1280"/>
      <c r="QGM25" s="1280"/>
      <c r="QGN25" s="1280"/>
      <c r="QGO25" s="1280"/>
      <c r="QGP25" s="1280"/>
      <c r="QGQ25" s="1280"/>
      <c r="QGR25" s="1280"/>
      <c r="QGS25" s="1280"/>
      <c r="QGT25" s="1280"/>
      <c r="QGU25" s="1280"/>
      <c r="QGV25" s="1280"/>
      <c r="QGW25" s="1280"/>
      <c r="QGX25" s="1280"/>
      <c r="QGY25" s="1280"/>
      <c r="QGZ25" s="1280"/>
      <c r="QHA25" s="1280"/>
      <c r="QHB25" s="1280"/>
      <c r="QHC25" s="1280"/>
      <c r="QHD25" s="1280"/>
      <c r="QHE25" s="1280"/>
      <c r="QHF25" s="1280"/>
      <c r="QHG25" s="1280"/>
      <c r="QHH25" s="1280"/>
      <c r="QHI25" s="1280"/>
      <c r="QHJ25" s="1280"/>
      <c r="QHK25" s="1280"/>
      <c r="QHL25" s="1280"/>
      <c r="QHM25" s="1280"/>
      <c r="QHN25" s="1280"/>
      <c r="QHO25" s="1280"/>
      <c r="QHP25" s="1280"/>
      <c r="QHQ25" s="1280"/>
      <c r="QHR25" s="1280"/>
      <c r="QHS25" s="1280"/>
      <c r="QHT25" s="1280"/>
      <c r="QHU25" s="1280"/>
      <c r="QHV25" s="1280"/>
      <c r="QHW25" s="1280"/>
      <c r="QHX25" s="1280"/>
      <c r="QHY25" s="1280"/>
      <c r="QHZ25" s="1280"/>
      <c r="QIA25" s="1280"/>
      <c r="QIB25" s="1280"/>
      <c r="QIC25" s="1280"/>
      <c r="QID25" s="1280"/>
      <c r="QIE25" s="1280"/>
      <c r="QIF25" s="1280"/>
      <c r="QIG25" s="1280"/>
      <c r="QIH25" s="1280"/>
      <c r="QII25" s="1280"/>
      <c r="QIJ25" s="1280"/>
      <c r="QIK25" s="1280"/>
      <c r="QIL25" s="1280"/>
      <c r="QIM25" s="1280"/>
      <c r="QIN25" s="1280"/>
      <c r="QIO25" s="1280"/>
      <c r="QIP25" s="1280"/>
      <c r="QIQ25" s="1280"/>
      <c r="QIR25" s="1280"/>
      <c r="QIS25" s="1280"/>
      <c r="QIT25" s="1280"/>
      <c r="QIU25" s="1280"/>
      <c r="QIV25" s="1280"/>
      <c r="QIW25" s="1280"/>
      <c r="QIX25" s="1280"/>
      <c r="QIY25" s="1280"/>
      <c r="QIZ25" s="1280"/>
      <c r="QJA25" s="1280"/>
      <c r="QJB25" s="1280"/>
      <c r="QJC25" s="1280"/>
      <c r="QJD25" s="1280"/>
      <c r="QJE25" s="1280"/>
      <c r="QJF25" s="1280"/>
      <c r="QJG25" s="1280"/>
      <c r="QJH25" s="1280"/>
      <c r="QJI25" s="1280"/>
      <c r="QJJ25" s="1280"/>
      <c r="QJK25" s="1280"/>
      <c r="QJL25" s="1280"/>
      <c r="QJM25" s="1280"/>
      <c r="QJN25" s="1280"/>
      <c r="QJO25" s="1280"/>
      <c r="QJP25" s="1280"/>
      <c r="QJQ25" s="1280"/>
      <c r="QJR25" s="1280"/>
      <c r="QJS25" s="1280"/>
      <c r="QJT25" s="1280"/>
      <c r="QJU25" s="1280"/>
      <c r="QJV25" s="1280"/>
      <c r="QJW25" s="1280"/>
      <c r="QJX25" s="1280"/>
      <c r="QJY25" s="1280"/>
      <c r="QJZ25" s="1280"/>
      <c r="QKA25" s="1280"/>
      <c r="QKB25" s="1280"/>
      <c r="QKC25" s="1280"/>
      <c r="QKD25" s="1280"/>
      <c r="QKE25" s="1280"/>
      <c r="QKF25" s="1280"/>
      <c r="QKG25" s="1280"/>
      <c r="QKH25" s="1280"/>
      <c r="QKI25" s="1280"/>
      <c r="QKJ25" s="1280"/>
      <c r="QKK25" s="1280"/>
      <c r="QKL25" s="1280"/>
      <c r="QKM25" s="1280"/>
      <c r="QKN25" s="1280"/>
      <c r="QKO25" s="1280"/>
      <c r="QKP25" s="1280"/>
      <c r="QKQ25" s="1280"/>
      <c r="QKR25" s="1280"/>
      <c r="QKS25" s="1280"/>
      <c r="QKT25" s="1280"/>
      <c r="QKU25" s="1280"/>
      <c r="QKV25" s="1280"/>
      <c r="QKW25" s="1280"/>
      <c r="QKX25" s="1280"/>
      <c r="QKY25" s="1280"/>
      <c r="QKZ25" s="1280"/>
      <c r="QLA25" s="1280"/>
      <c r="QLB25" s="1280"/>
      <c r="QLC25" s="1280"/>
      <c r="QLD25" s="1280"/>
      <c r="QLE25" s="1280"/>
      <c r="QLF25" s="1280"/>
      <c r="QLG25" s="1280"/>
      <c r="QLH25" s="1280"/>
      <c r="QLI25" s="1280"/>
      <c r="QLJ25" s="1280"/>
      <c r="QLK25" s="1280"/>
      <c r="QLL25" s="1280"/>
      <c r="QLM25" s="1280"/>
      <c r="QLN25" s="1280"/>
      <c r="QLO25" s="1280"/>
      <c r="QLP25" s="1280"/>
      <c r="QLQ25" s="1280"/>
      <c r="QLR25" s="1280"/>
      <c r="QLS25" s="1280"/>
      <c r="QLT25" s="1280"/>
      <c r="QLU25" s="1280"/>
      <c r="QLV25" s="1280"/>
      <c r="QLW25" s="1280"/>
      <c r="QLX25" s="1280"/>
      <c r="QLY25" s="1280"/>
      <c r="QLZ25" s="1280"/>
      <c r="QMA25" s="1280"/>
      <c r="QMB25" s="1280"/>
      <c r="QMC25" s="1280"/>
      <c r="QMD25" s="1280"/>
      <c r="QME25" s="1280"/>
      <c r="QMF25" s="1280"/>
      <c r="QMG25" s="1280"/>
      <c r="QMH25" s="1280"/>
      <c r="QMI25" s="1280"/>
      <c r="QMJ25" s="1280"/>
      <c r="QMK25" s="1280"/>
      <c r="QML25" s="1280"/>
      <c r="QMM25" s="1280"/>
      <c r="QMN25" s="1280"/>
      <c r="QMO25" s="1280"/>
      <c r="QMP25" s="1280"/>
      <c r="QMQ25" s="1280"/>
      <c r="QMR25" s="1280"/>
      <c r="QMS25" s="1280"/>
      <c r="QMT25" s="1280"/>
      <c r="QMU25" s="1280"/>
      <c r="QMV25" s="1280"/>
      <c r="QMW25" s="1280"/>
      <c r="QMX25" s="1280"/>
      <c r="QMY25" s="1280"/>
      <c r="QMZ25" s="1280"/>
      <c r="QNA25" s="1280"/>
      <c r="QNB25" s="1280"/>
      <c r="QNC25" s="1280"/>
      <c r="QND25" s="1280"/>
      <c r="QNE25" s="1280"/>
      <c r="QNF25" s="1280"/>
      <c r="QNG25" s="1280"/>
      <c r="QNH25" s="1280"/>
      <c r="QNI25" s="1280"/>
      <c r="QNJ25" s="1280"/>
      <c r="QNK25" s="1280"/>
      <c r="QNL25" s="1280"/>
      <c r="QNM25" s="1280"/>
      <c r="QNN25" s="1280"/>
      <c r="QNO25" s="1280"/>
      <c r="QNP25" s="1280"/>
      <c r="QNQ25" s="1280"/>
      <c r="QNR25" s="1280"/>
      <c r="QNS25" s="1280"/>
      <c r="QNT25" s="1280"/>
      <c r="QNU25" s="1280"/>
      <c r="QNV25" s="1280"/>
      <c r="QNW25" s="1280"/>
      <c r="QNX25" s="1280"/>
      <c r="QNY25" s="1280"/>
      <c r="QNZ25" s="1280"/>
      <c r="QOA25" s="1280"/>
      <c r="QOB25" s="1280"/>
      <c r="QOC25" s="1280"/>
      <c r="QOD25" s="1280"/>
      <c r="QOE25" s="1280"/>
      <c r="QOF25" s="1280"/>
      <c r="QOG25" s="1280"/>
      <c r="QOH25" s="1280"/>
      <c r="QOI25" s="1280"/>
      <c r="QOJ25" s="1280"/>
      <c r="QOK25" s="1280"/>
      <c r="QOL25" s="1280"/>
      <c r="QOM25" s="1280"/>
      <c r="QON25" s="1280"/>
      <c r="QOO25" s="1280"/>
      <c r="QOP25" s="1280"/>
      <c r="QOQ25" s="1280"/>
      <c r="QOR25" s="1280"/>
      <c r="QOS25" s="1280"/>
      <c r="QOT25" s="1280"/>
      <c r="QOU25" s="1280"/>
      <c r="QOV25" s="1280"/>
      <c r="QOW25" s="1280"/>
      <c r="QOX25" s="1280"/>
      <c r="QOY25" s="1280"/>
      <c r="QOZ25" s="1280"/>
      <c r="QPA25" s="1280"/>
      <c r="QPB25" s="1280"/>
      <c r="QPC25" s="1280"/>
      <c r="QPD25" s="1280"/>
      <c r="QPE25" s="1280"/>
      <c r="QPF25" s="1280"/>
      <c r="QPG25" s="1280"/>
      <c r="QPH25" s="1280"/>
      <c r="QPI25" s="1280"/>
      <c r="QPJ25" s="1280"/>
      <c r="QPK25" s="1280"/>
      <c r="QPL25" s="1280"/>
      <c r="QPM25" s="1280"/>
      <c r="QPN25" s="1280"/>
      <c r="QPO25" s="1280"/>
      <c r="QPP25" s="1280"/>
      <c r="QPQ25" s="1280"/>
      <c r="QPR25" s="1280"/>
      <c r="QPS25" s="1280"/>
      <c r="QPT25" s="1280"/>
      <c r="QPU25" s="1280"/>
      <c r="QPV25" s="1280"/>
      <c r="QPW25" s="1280"/>
      <c r="QPX25" s="1280"/>
      <c r="QPY25" s="1280"/>
      <c r="QPZ25" s="1280"/>
      <c r="QQA25" s="1280"/>
      <c r="QQB25" s="1280"/>
      <c r="QQC25" s="1280"/>
      <c r="QQD25" s="1280"/>
      <c r="QQE25" s="1280"/>
      <c r="QQF25" s="1280"/>
      <c r="QQG25" s="1280"/>
      <c r="QQH25" s="1280"/>
      <c r="QQI25" s="1280"/>
      <c r="QQJ25" s="1280"/>
      <c r="QQK25" s="1280"/>
      <c r="QQL25" s="1280"/>
      <c r="QQM25" s="1280"/>
      <c r="QQN25" s="1280"/>
      <c r="QQO25" s="1280"/>
      <c r="QQP25" s="1280"/>
      <c r="QQQ25" s="1280"/>
      <c r="QQR25" s="1280"/>
      <c r="QQS25" s="1280"/>
      <c r="QQT25" s="1280"/>
      <c r="QQU25" s="1280"/>
      <c r="QQV25" s="1280"/>
      <c r="QQW25" s="1280"/>
      <c r="QQX25" s="1280"/>
      <c r="QQY25" s="1280"/>
      <c r="QQZ25" s="1280"/>
      <c r="QRA25" s="1280"/>
      <c r="QRB25" s="1280"/>
      <c r="QRC25" s="1280"/>
      <c r="QRD25" s="1280"/>
      <c r="QRE25" s="1280"/>
      <c r="QRF25" s="1280"/>
      <c r="QRG25" s="1280"/>
      <c r="QRH25" s="1280"/>
      <c r="QRI25" s="1280"/>
      <c r="QRJ25" s="1280"/>
      <c r="QRK25" s="1280"/>
      <c r="QRL25" s="1280"/>
      <c r="QRM25" s="1280"/>
      <c r="QRN25" s="1280"/>
      <c r="QRO25" s="1280"/>
      <c r="QRP25" s="1280"/>
      <c r="QRQ25" s="1280"/>
      <c r="QRR25" s="1280"/>
      <c r="QRS25" s="1280"/>
      <c r="QRT25" s="1280"/>
      <c r="QRU25" s="1280"/>
      <c r="QRV25" s="1280"/>
      <c r="QRW25" s="1280"/>
      <c r="QRX25" s="1280"/>
      <c r="QRY25" s="1280"/>
      <c r="QRZ25" s="1280"/>
      <c r="QSA25" s="1280"/>
      <c r="QSB25" s="1280"/>
      <c r="QSC25" s="1280"/>
      <c r="QSD25" s="1280"/>
      <c r="QSE25" s="1280"/>
      <c r="QSF25" s="1280"/>
      <c r="QSG25" s="1280"/>
      <c r="QSH25" s="1280"/>
      <c r="QSI25" s="1280"/>
      <c r="QSJ25" s="1280"/>
      <c r="QSK25" s="1280"/>
      <c r="QSL25" s="1280"/>
      <c r="QSM25" s="1280"/>
      <c r="QSN25" s="1280"/>
      <c r="QSO25" s="1280"/>
      <c r="QSP25" s="1280"/>
      <c r="QSQ25" s="1280"/>
      <c r="QSR25" s="1280"/>
      <c r="QSS25" s="1280"/>
      <c r="QST25" s="1280"/>
      <c r="QSU25" s="1280"/>
      <c r="QSV25" s="1280"/>
      <c r="QSW25" s="1280"/>
      <c r="QSX25" s="1280"/>
      <c r="QSY25" s="1280"/>
      <c r="QSZ25" s="1280"/>
      <c r="QTA25" s="1280"/>
      <c r="QTB25" s="1280"/>
      <c r="QTC25" s="1280"/>
      <c r="QTD25" s="1280"/>
      <c r="QTE25" s="1280"/>
      <c r="QTF25" s="1280"/>
      <c r="QTG25" s="1280"/>
      <c r="QTH25" s="1280"/>
      <c r="QTI25" s="1280"/>
      <c r="QTJ25" s="1280"/>
      <c r="QTK25" s="1280"/>
      <c r="QTL25" s="1280"/>
      <c r="QTM25" s="1280"/>
      <c r="QTN25" s="1280"/>
      <c r="QTO25" s="1280"/>
      <c r="QTP25" s="1280"/>
      <c r="QTQ25" s="1280"/>
      <c r="QTR25" s="1280"/>
      <c r="QTS25" s="1280"/>
      <c r="QTT25" s="1280"/>
      <c r="QTU25" s="1280"/>
      <c r="QTV25" s="1280"/>
      <c r="QTW25" s="1280"/>
      <c r="QTX25" s="1280"/>
      <c r="QTY25" s="1280"/>
      <c r="QTZ25" s="1280"/>
      <c r="QUA25" s="1280"/>
      <c r="QUB25" s="1280"/>
      <c r="QUC25" s="1280"/>
      <c r="QUD25" s="1280"/>
      <c r="QUE25" s="1280"/>
      <c r="QUF25" s="1280"/>
      <c r="QUG25" s="1280"/>
      <c r="QUH25" s="1280"/>
      <c r="QUI25" s="1280"/>
      <c r="QUJ25" s="1280"/>
      <c r="QUK25" s="1280"/>
      <c r="QUL25" s="1280"/>
      <c r="QUM25" s="1280"/>
      <c r="QUN25" s="1280"/>
      <c r="QUO25" s="1280"/>
      <c r="QUP25" s="1280"/>
      <c r="QUQ25" s="1280"/>
      <c r="QUR25" s="1280"/>
      <c r="QUS25" s="1280"/>
      <c r="QUT25" s="1280"/>
      <c r="QUU25" s="1280"/>
      <c r="QUV25" s="1280"/>
      <c r="QUW25" s="1280"/>
      <c r="QUX25" s="1280"/>
      <c r="QUY25" s="1280"/>
      <c r="QUZ25" s="1280"/>
      <c r="QVA25" s="1280"/>
      <c r="QVB25" s="1280"/>
      <c r="QVC25" s="1280"/>
      <c r="QVD25" s="1280"/>
      <c r="QVE25" s="1280"/>
      <c r="QVF25" s="1280"/>
      <c r="QVG25" s="1280"/>
      <c r="QVH25" s="1280"/>
      <c r="QVI25" s="1280"/>
      <c r="QVJ25" s="1280"/>
      <c r="QVK25" s="1280"/>
      <c r="QVL25" s="1280"/>
      <c r="QVM25" s="1280"/>
      <c r="QVN25" s="1280"/>
      <c r="QVO25" s="1280"/>
      <c r="QVP25" s="1280"/>
      <c r="QVQ25" s="1280"/>
      <c r="QVR25" s="1280"/>
      <c r="QVS25" s="1280"/>
      <c r="QVT25" s="1280"/>
      <c r="QVU25" s="1280"/>
      <c r="QVV25" s="1280"/>
      <c r="QVW25" s="1280"/>
      <c r="QVX25" s="1280"/>
      <c r="QVY25" s="1280"/>
      <c r="QVZ25" s="1280"/>
      <c r="QWA25" s="1280"/>
      <c r="QWB25" s="1280"/>
      <c r="QWC25" s="1280"/>
      <c r="QWD25" s="1280"/>
      <c r="QWE25" s="1280"/>
      <c r="QWF25" s="1280"/>
      <c r="QWG25" s="1280"/>
      <c r="QWH25" s="1280"/>
      <c r="QWI25" s="1280"/>
      <c r="QWJ25" s="1280"/>
      <c r="QWK25" s="1280"/>
      <c r="QWL25" s="1280"/>
      <c r="QWM25" s="1280"/>
      <c r="QWN25" s="1280"/>
      <c r="QWO25" s="1280"/>
      <c r="QWP25" s="1280"/>
      <c r="QWQ25" s="1280"/>
      <c r="QWR25" s="1280"/>
      <c r="QWS25" s="1280"/>
      <c r="QWT25" s="1280"/>
      <c r="QWU25" s="1280"/>
      <c r="QWV25" s="1280"/>
      <c r="QWW25" s="1280"/>
      <c r="QWX25" s="1280"/>
      <c r="QWY25" s="1280"/>
      <c r="QWZ25" s="1280"/>
      <c r="QXA25" s="1280"/>
      <c r="QXB25" s="1280"/>
      <c r="QXC25" s="1280"/>
      <c r="QXD25" s="1280"/>
      <c r="QXE25" s="1280"/>
      <c r="QXF25" s="1280"/>
      <c r="QXG25" s="1280"/>
      <c r="QXH25" s="1280"/>
      <c r="QXI25" s="1280"/>
      <c r="QXJ25" s="1280"/>
      <c r="QXK25" s="1280"/>
      <c r="QXL25" s="1280"/>
      <c r="QXM25" s="1280"/>
      <c r="QXN25" s="1280"/>
      <c r="QXO25" s="1280"/>
      <c r="QXP25" s="1280"/>
      <c r="QXQ25" s="1280"/>
      <c r="QXR25" s="1280"/>
      <c r="QXS25" s="1280"/>
      <c r="QXT25" s="1280"/>
      <c r="QXU25" s="1280"/>
      <c r="QXV25" s="1280"/>
      <c r="QXW25" s="1280"/>
      <c r="QXX25" s="1280"/>
      <c r="QXY25" s="1280"/>
      <c r="QXZ25" s="1280"/>
      <c r="QYA25" s="1280"/>
      <c r="QYB25" s="1280"/>
      <c r="QYC25" s="1280"/>
      <c r="QYD25" s="1280"/>
      <c r="QYE25" s="1280"/>
      <c r="QYF25" s="1280"/>
      <c r="QYG25" s="1280"/>
      <c r="QYH25" s="1280"/>
      <c r="QYI25" s="1280"/>
      <c r="QYJ25" s="1280"/>
      <c r="QYK25" s="1280"/>
      <c r="QYL25" s="1280"/>
      <c r="QYM25" s="1280"/>
      <c r="QYN25" s="1280"/>
      <c r="QYO25" s="1280"/>
      <c r="QYP25" s="1280"/>
      <c r="QYQ25" s="1280"/>
      <c r="QYR25" s="1280"/>
      <c r="QYS25" s="1280"/>
      <c r="QYT25" s="1280"/>
      <c r="QYU25" s="1280"/>
      <c r="QYV25" s="1280"/>
      <c r="QYW25" s="1280"/>
      <c r="QYX25" s="1280"/>
      <c r="QYY25" s="1280"/>
      <c r="QYZ25" s="1280"/>
      <c r="QZA25" s="1280"/>
      <c r="QZB25" s="1280"/>
      <c r="QZC25" s="1280"/>
      <c r="QZD25" s="1280"/>
      <c r="QZE25" s="1280"/>
      <c r="QZF25" s="1280"/>
      <c r="QZG25" s="1280"/>
      <c r="QZH25" s="1280"/>
      <c r="QZI25" s="1280"/>
      <c r="QZJ25" s="1280"/>
      <c r="QZK25" s="1280"/>
      <c r="QZL25" s="1280"/>
      <c r="QZM25" s="1280"/>
      <c r="QZN25" s="1280"/>
      <c r="QZO25" s="1280"/>
      <c r="QZP25" s="1280"/>
      <c r="QZQ25" s="1280"/>
      <c r="QZR25" s="1280"/>
      <c r="QZS25" s="1280"/>
      <c r="QZT25" s="1280"/>
      <c r="QZU25" s="1280"/>
      <c r="QZV25" s="1280"/>
      <c r="QZW25" s="1280"/>
      <c r="QZX25" s="1280"/>
      <c r="QZY25" s="1280"/>
      <c r="QZZ25" s="1280"/>
      <c r="RAA25" s="1280"/>
      <c r="RAB25" s="1280"/>
      <c r="RAC25" s="1280"/>
      <c r="RAD25" s="1280"/>
      <c r="RAE25" s="1280"/>
      <c r="RAF25" s="1280"/>
      <c r="RAG25" s="1280"/>
      <c r="RAH25" s="1280"/>
      <c r="RAI25" s="1280"/>
      <c r="RAJ25" s="1280"/>
      <c r="RAK25" s="1280"/>
      <c r="RAL25" s="1280"/>
      <c r="RAM25" s="1280"/>
      <c r="RAN25" s="1280"/>
      <c r="RAO25" s="1280"/>
      <c r="RAP25" s="1280"/>
      <c r="RAQ25" s="1280"/>
      <c r="RAR25" s="1280"/>
      <c r="RAS25" s="1280"/>
      <c r="RAT25" s="1280"/>
      <c r="RAU25" s="1280"/>
      <c r="RAV25" s="1280"/>
      <c r="RAW25" s="1280"/>
      <c r="RAX25" s="1280"/>
      <c r="RAY25" s="1280"/>
      <c r="RAZ25" s="1280"/>
      <c r="RBA25" s="1280"/>
      <c r="RBB25" s="1280"/>
      <c r="RBC25" s="1280"/>
      <c r="RBD25" s="1280"/>
      <c r="RBE25" s="1280"/>
      <c r="RBF25" s="1280"/>
      <c r="RBG25" s="1280"/>
      <c r="RBH25" s="1280"/>
      <c r="RBI25" s="1280"/>
      <c r="RBJ25" s="1280"/>
      <c r="RBK25" s="1280"/>
      <c r="RBL25" s="1280"/>
      <c r="RBM25" s="1280"/>
      <c r="RBN25" s="1280"/>
      <c r="RBO25" s="1280"/>
      <c r="RBP25" s="1280"/>
      <c r="RBQ25" s="1280"/>
      <c r="RBR25" s="1280"/>
      <c r="RBS25" s="1280"/>
      <c r="RBT25" s="1280"/>
      <c r="RBU25" s="1280"/>
      <c r="RBV25" s="1280"/>
      <c r="RBW25" s="1280"/>
      <c r="RBX25" s="1280"/>
      <c r="RBY25" s="1280"/>
      <c r="RBZ25" s="1280"/>
      <c r="RCA25" s="1280"/>
      <c r="RCB25" s="1280"/>
      <c r="RCC25" s="1280"/>
      <c r="RCD25" s="1280"/>
      <c r="RCE25" s="1280"/>
      <c r="RCF25" s="1280"/>
      <c r="RCG25" s="1280"/>
      <c r="RCH25" s="1280"/>
      <c r="RCI25" s="1280"/>
      <c r="RCJ25" s="1280"/>
      <c r="RCK25" s="1280"/>
      <c r="RCL25" s="1280"/>
      <c r="RCM25" s="1280"/>
      <c r="RCN25" s="1280"/>
      <c r="RCO25" s="1280"/>
      <c r="RCP25" s="1280"/>
      <c r="RCQ25" s="1280"/>
      <c r="RCR25" s="1280"/>
      <c r="RCS25" s="1280"/>
      <c r="RCT25" s="1280"/>
      <c r="RCU25" s="1280"/>
      <c r="RCV25" s="1280"/>
      <c r="RCW25" s="1280"/>
      <c r="RCX25" s="1280"/>
      <c r="RCY25" s="1280"/>
      <c r="RCZ25" s="1280"/>
      <c r="RDA25" s="1280"/>
      <c r="RDB25" s="1280"/>
      <c r="RDC25" s="1280"/>
      <c r="RDD25" s="1280"/>
      <c r="RDE25" s="1280"/>
      <c r="RDF25" s="1280"/>
      <c r="RDG25" s="1280"/>
      <c r="RDH25" s="1280"/>
      <c r="RDI25" s="1280"/>
      <c r="RDJ25" s="1280"/>
      <c r="RDK25" s="1280"/>
      <c r="RDL25" s="1280"/>
      <c r="RDM25" s="1280"/>
      <c r="RDN25" s="1280"/>
      <c r="RDO25" s="1280"/>
    </row>
    <row r="26" spans="1:12287" ht="51.75" customHeight="1" x14ac:dyDescent="0.35">
      <c r="A26" s="1208">
        <v>11</v>
      </c>
      <c r="B26" s="1208">
        <v>1</v>
      </c>
      <c r="C26" s="1210">
        <v>4</v>
      </c>
      <c r="D26" s="1208">
        <v>2</v>
      </c>
      <c r="E26" s="1208" t="s">
        <v>1581</v>
      </c>
      <c r="F26" s="1208" t="s">
        <v>1582</v>
      </c>
      <c r="G26" s="1208" t="s">
        <v>334</v>
      </c>
      <c r="H26" s="127" t="s">
        <v>950</v>
      </c>
      <c r="I26" s="127">
        <v>1</v>
      </c>
      <c r="J26" s="1216" t="s">
        <v>1583</v>
      </c>
      <c r="K26" s="1216" t="s">
        <v>951</v>
      </c>
      <c r="L26" s="1216"/>
      <c r="M26" s="1222">
        <v>20000</v>
      </c>
      <c r="N26" s="1222"/>
      <c r="O26" s="1222">
        <v>20000</v>
      </c>
      <c r="P26" s="1222"/>
      <c r="Q26" s="1216" t="s">
        <v>923</v>
      </c>
      <c r="R26" s="1216" t="s">
        <v>945</v>
      </c>
      <c r="T26" s="1280"/>
      <c r="U26" s="1280"/>
      <c r="V26" s="1280"/>
      <c r="W26" s="1280"/>
      <c r="X26" s="1280"/>
      <c r="Y26" s="1280"/>
      <c r="Z26" s="1280"/>
      <c r="AA26" s="1280"/>
      <c r="AB26" s="1280"/>
      <c r="AC26" s="1280"/>
      <c r="AD26" s="1280"/>
      <c r="AE26" s="1280"/>
      <c r="AF26" s="1280"/>
      <c r="AG26" s="1280"/>
      <c r="AH26" s="1280"/>
      <c r="AI26" s="1280"/>
      <c r="AJ26" s="1280"/>
      <c r="AK26" s="1280"/>
      <c r="AL26" s="1280"/>
      <c r="AM26" s="1280"/>
      <c r="AN26" s="1280"/>
      <c r="AO26" s="1280"/>
      <c r="AP26" s="1280"/>
      <c r="AQ26" s="1280"/>
      <c r="AR26" s="1280"/>
      <c r="AS26" s="1280"/>
      <c r="AT26" s="1280"/>
      <c r="AU26" s="1280"/>
      <c r="AV26" s="1280"/>
      <c r="AW26" s="1280"/>
      <c r="AX26" s="1280"/>
      <c r="AY26" s="1280"/>
      <c r="AZ26" s="1280"/>
      <c r="BA26" s="1280"/>
      <c r="BB26" s="1280"/>
      <c r="BC26" s="1280"/>
      <c r="BD26" s="1280"/>
      <c r="BE26" s="1280"/>
      <c r="BF26" s="1280"/>
      <c r="BG26" s="1280"/>
      <c r="BH26" s="1280"/>
      <c r="BI26" s="1280"/>
      <c r="BJ26" s="1280"/>
      <c r="BK26" s="1280"/>
      <c r="BL26" s="1280"/>
      <c r="BM26" s="1280"/>
      <c r="BN26" s="1280"/>
      <c r="BO26" s="1280"/>
      <c r="BP26" s="1280"/>
      <c r="BQ26" s="1280"/>
      <c r="BR26" s="1280"/>
      <c r="BS26" s="1280"/>
      <c r="BT26" s="1280"/>
      <c r="BU26" s="1280"/>
      <c r="BV26" s="1280"/>
      <c r="BW26" s="1280"/>
      <c r="BX26" s="1280"/>
      <c r="BY26" s="1280"/>
      <c r="BZ26" s="1280"/>
      <c r="CA26" s="1280"/>
      <c r="CB26" s="1280"/>
      <c r="CC26" s="1280"/>
      <c r="CD26" s="1280"/>
      <c r="CE26" s="1280"/>
      <c r="CF26" s="1280"/>
      <c r="CG26" s="1280"/>
      <c r="CH26" s="1280"/>
      <c r="CI26" s="1280"/>
      <c r="CJ26" s="1280"/>
      <c r="CK26" s="1280"/>
      <c r="CL26" s="1280"/>
      <c r="CM26" s="1280"/>
      <c r="CN26" s="1280"/>
      <c r="CO26" s="1280"/>
      <c r="CP26" s="1280"/>
      <c r="CQ26" s="1280"/>
      <c r="CR26" s="1280"/>
      <c r="CS26" s="1280"/>
      <c r="CT26" s="1280"/>
      <c r="CU26" s="1280"/>
      <c r="CV26" s="1280"/>
      <c r="CW26" s="1280"/>
      <c r="CX26" s="1280"/>
      <c r="CY26" s="1280"/>
      <c r="CZ26" s="1280"/>
      <c r="DA26" s="1280"/>
      <c r="DB26" s="1280"/>
      <c r="DC26" s="1280"/>
      <c r="DD26" s="1280"/>
      <c r="DE26" s="1280"/>
      <c r="DF26" s="1280"/>
      <c r="DG26" s="1280"/>
      <c r="DH26" s="1280"/>
      <c r="DI26" s="1280"/>
      <c r="DJ26" s="1280"/>
      <c r="DK26" s="1280"/>
      <c r="DL26" s="1280"/>
      <c r="DM26" s="1280"/>
      <c r="DN26" s="1280"/>
      <c r="DO26" s="1280"/>
      <c r="DP26" s="1280"/>
      <c r="DQ26" s="1280"/>
      <c r="DR26" s="1280"/>
      <c r="DS26" s="1280"/>
      <c r="DT26" s="1280"/>
      <c r="DU26" s="1280"/>
      <c r="DV26" s="1280"/>
      <c r="DW26" s="1280"/>
      <c r="DX26" s="1280"/>
      <c r="DY26" s="1280"/>
      <c r="DZ26" s="1280"/>
      <c r="EA26" s="1280"/>
      <c r="EB26" s="1280"/>
      <c r="EC26" s="1280"/>
      <c r="ED26" s="1280"/>
      <c r="EE26" s="1280"/>
      <c r="EF26" s="1280"/>
      <c r="EG26" s="1280"/>
      <c r="EH26" s="1280"/>
      <c r="EI26" s="1280"/>
      <c r="EJ26" s="1280"/>
      <c r="EK26" s="1280"/>
      <c r="EL26" s="1280"/>
      <c r="EM26" s="1280"/>
      <c r="EN26" s="1280"/>
      <c r="EO26" s="1280"/>
      <c r="EP26" s="1280"/>
      <c r="EQ26" s="1280"/>
      <c r="ER26" s="1280"/>
      <c r="ES26" s="1280"/>
      <c r="ET26" s="1280"/>
      <c r="EU26" s="1280"/>
      <c r="EV26" s="1280"/>
      <c r="EW26" s="1280"/>
      <c r="EX26" s="1280"/>
      <c r="EY26" s="1280"/>
      <c r="EZ26" s="1280"/>
      <c r="FA26" s="1280"/>
      <c r="FB26" s="1280"/>
      <c r="FC26" s="1280"/>
      <c r="FD26" s="1280"/>
      <c r="FE26" s="1280"/>
      <c r="FF26" s="1280"/>
      <c r="FG26" s="1280"/>
      <c r="FH26" s="1280"/>
      <c r="FI26" s="1280"/>
      <c r="FJ26" s="1280"/>
      <c r="FK26" s="1280"/>
      <c r="FL26" s="1280"/>
      <c r="FM26" s="1280"/>
      <c r="FN26" s="1280"/>
      <c r="FO26" s="1280"/>
      <c r="FP26" s="1280"/>
      <c r="FQ26" s="1280"/>
      <c r="FR26" s="1280"/>
      <c r="FS26" s="1280"/>
      <c r="FT26" s="1280"/>
      <c r="FU26" s="1280"/>
      <c r="FV26" s="1280"/>
      <c r="FW26" s="1280"/>
      <c r="FX26" s="1280"/>
      <c r="FY26" s="1280"/>
      <c r="FZ26" s="1280"/>
      <c r="GA26" s="1280"/>
      <c r="GB26" s="1280"/>
      <c r="GC26" s="1280"/>
      <c r="GD26" s="1280"/>
      <c r="GE26" s="1280"/>
      <c r="GF26" s="1280"/>
      <c r="GG26" s="1280"/>
      <c r="GH26" s="1280"/>
      <c r="GI26" s="1280"/>
      <c r="GJ26" s="1280"/>
      <c r="GK26" s="1280"/>
      <c r="GL26" s="1280"/>
      <c r="GM26" s="1280"/>
      <c r="GN26" s="1280"/>
      <c r="GO26" s="1280"/>
      <c r="GP26" s="1280"/>
      <c r="GQ26" s="1280"/>
      <c r="GR26" s="1280"/>
      <c r="GS26" s="1280"/>
      <c r="GT26" s="1280"/>
      <c r="GU26" s="1280"/>
      <c r="GV26" s="1280"/>
      <c r="GW26" s="1280"/>
      <c r="GX26" s="1280"/>
      <c r="GY26" s="1280"/>
      <c r="GZ26" s="1280"/>
      <c r="HA26" s="1280"/>
      <c r="HB26" s="1280"/>
      <c r="HC26" s="1280"/>
      <c r="HD26" s="1280"/>
      <c r="HE26" s="1280"/>
      <c r="HF26" s="1280"/>
      <c r="HG26" s="1280"/>
      <c r="HH26" s="1280"/>
      <c r="HI26" s="1280"/>
      <c r="HJ26" s="1280"/>
      <c r="HK26" s="1280"/>
      <c r="HL26" s="1280"/>
      <c r="HM26" s="1280"/>
      <c r="HN26" s="1280"/>
      <c r="HO26" s="1280"/>
      <c r="HP26" s="1280"/>
      <c r="HQ26" s="1280"/>
      <c r="HR26" s="1280"/>
      <c r="HS26" s="1280"/>
      <c r="HT26" s="1280"/>
      <c r="HU26" s="1280"/>
      <c r="HV26" s="1280"/>
      <c r="HW26" s="1280"/>
      <c r="HX26" s="1280"/>
      <c r="HY26" s="1280"/>
      <c r="HZ26" s="1280"/>
      <c r="IA26" s="1280"/>
      <c r="IB26" s="1280"/>
      <c r="IC26" s="1280"/>
      <c r="ID26" s="1280"/>
      <c r="IE26" s="1280"/>
      <c r="IF26" s="1280"/>
      <c r="IG26" s="1280"/>
      <c r="IH26" s="1280"/>
      <c r="II26" s="1280"/>
      <c r="IJ26" s="1280"/>
      <c r="IK26" s="1280"/>
      <c r="IL26" s="1280"/>
      <c r="IM26" s="1280"/>
      <c r="IN26" s="1280"/>
      <c r="IO26" s="1280"/>
      <c r="IP26" s="1280"/>
      <c r="IQ26" s="1280"/>
      <c r="IR26" s="1280"/>
      <c r="IS26" s="1280"/>
      <c r="IT26" s="1280"/>
      <c r="IU26" s="1280"/>
      <c r="IV26" s="1280"/>
      <c r="IW26" s="1280"/>
      <c r="IX26" s="1280"/>
      <c r="IY26" s="1280"/>
      <c r="IZ26" s="1280"/>
      <c r="JA26" s="1280"/>
      <c r="JB26" s="1280"/>
      <c r="JC26" s="1280"/>
      <c r="JD26" s="1280"/>
      <c r="JE26" s="1280"/>
      <c r="JF26" s="1280"/>
      <c r="JG26" s="1280"/>
      <c r="JH26" s="1280"/>
      <c r="JI26" s="1280"/>
      <c r="JJ26" s="1280"/>
      <c r="JK26" s="1280"/>
      <c r="JL26" s="1280"/>
      <c r="JM26" s="1280"/>
      <c r="JN26" s="1280"/>
      <c r="JO26" s="1280"/>
      <c r="JP26" s="1280"/>
      <c r="JQ26" s="1280"/>
      <c r="JR26" s="1280"/>
      <c r="JS26" s="1280"/>
      <c r="JT26" s="1280"/>
      <c r="JU26" s="1280"/>
      <c r="JV26" s="1280"/>
      <c r="JW26" s="1280"/>
      <c r="JX26" s="1280"/>
      <c r="JY26" s="1280"/>
      <c r="JZ26" s="1280"/>
      <c r="KA26" s="1280"/>
      <c r="KB26" s="1280"/>
      <c r="KC26" s="1280"/>
      <c r="KD26" s="1280"/>
      <c r="KE26" s="1280"/>
      <c r="KF26" s="1280"/>
      <c r="KG26" s="1280"/>
      <c r="KH26" s="1280"/>
      <c r="KI26" s="1280"/>
      <c r="KJ26" s="1280"/>
      <c r="KK26" s="1280"/>
      <c r="KL26" s="1280"/>
      <c r="KM26" s="1280"/>
      <c r="KN26" s="1280"/>
      <c r="KO26" s="1280"/>
      <c r="KP26" s="1280"/>
      <c r="KQ26" s="1280"/>
      <c r="KR26" s="1280"/>
      <c r="KS26" s="1280"/>
      <c r="KT26" s="1280"/>
      <c r="KU26" s="1280"/>
      <c r="KV26" s="1280"/>
      <c r="KW26" s="1280"/>
      <c r="KX26" s="1280"/>
      <c r="KY26" s="1280"/>
      <c r="KZ26" s="1280"/>
      <c r="LA26" s="1280"/>
      <c r="LB26" s="1280"/>
      <c r="LC26" s="1280"/>
      <c r="LD26" s="1280"/>
      <c r="LE26" s="1280"/>
      <c r="LF26" s="1280"/>
      <c r="LG26" s="1280"/>
      <c r="LH26" s="1280"/>
      <c r="LI26" s="1280"/>
      <c r="LJ26" s="1280"/>
      <c r="LK26" s="1280"/>
      <c r="LL26" s="1280"/>
      <c r="LM26" s="1280"/>
      <c r="LN26" s="1280"/>
      <c r="LO26" s="1280"/>
      <c r="LP26" s="1280"/>
      <c r="LQ26" s="1280"/>
      <c r="LR26" s="1280"/>
      <c r="LS26" s="1280"/>
      <c r="LT26" s="1280"/>
      <c r="LU26" s="1280"/>
      <c r="LV26" s="1280"/>
      <c r="LW26" s="1280"/>
      <c r="LX26" s="1280"/>
      <c r="LY26" s="1280"/>
      <c r="LZ26" s="1280"/>
      <c r="MA26" s="1280"/>
      <c r="MB26" s="1280"/>
      <c r="MC26" s="1280"/>
      <c r="MD26" s="1280"/>
      <c r="ME26" s="1280"/>
      <c r="MF26" s="1280"/>
      <c r="MG26" s="1280"/>
      <c r="MH26" s="1280"/>
      <c r="MI26" s="1280"/>
      <c r="MJ26" s="1280"/>
      <c r="MK26" s="1280"/>
      <c r="ML26" s="1280"/>
      <c r="MM26" s="1280"/>
      <c r="MN26" s="1280"/>
      <c r="MO26" s="1280"/>
      <c r="MP26" s="1280"/>
      <c r="MQ26" s="1280"/>
      <c r="MR26" s="1280"/>
      <c r="MS26" s="1280"/>
      <c r="MT26" s="1280"/>
      <c r="MU26" s="1280"/>
      <c r="MV26" s="1280"/>
      <c r="MW26" s="1280"/>
      <c r="MX26" s="1280"/>
      <c r="MY26" s="1280"/>
      <c r="MZ26" s="1280"/>
      <c r="NA26" s="1280"/>
      <c r="NB26" s="1280"/>
      <c r="NC26" s="1280"/>
      <c r="ND26" s="1280"/>
      <c r="NE26" s="1280"/>
      <c r="NF26" s="1280"/>
      <c r="NG26" s="1280"/>
      <c r="NH26" s="1280"/>
      <c r="NI26" s="1280"/>
      <c r="NJ26" s="1280"/>
      <c r="NK26" s="1280"/>
      <c r="NL26" s="1280"/>
      <c r="NM26" s="1280"/>
      <c r="NN26" s="1280"/>
      <c r="NO26" s="1280"/>
      <c r="NP26" s="1280"/>
      <c r="NQ26" s="1280"/>
      <c r="NR26" s="1280"/>
      <c r="NS26" s="1280"/>
      <c r="NT26" s="1280"/>
      <c r="NU26" s="1280"/>
      <c r="NV26" s="1280"/>
      <c r="NW26" s="1280"/>
      <c r="NX26" s="1280"/>
      <c r="NY26" s="1280"/>
      <c r="NZ26" s="1280"/>
      <c r="OA26" s="1280"/>
      <c r="OB26" s="1280"/>
      <c r="OC26" s="1280"/>
      <c r="OD26" s="1280"/>
      <c r="OE26" s="1280"/>
      <c r="OF26" s="1280"/>
      <c r="OG26" s="1280"/>
      <c r="OH26" s="1280"/>
      <c r="OI26" s="1280"/>
      <c r="OJ26" s="1280"/>
      <c r="OK26" s="1280"/>
      <c r="OL26" s="1280"/>
      <c r="OM26" s="1280"/>
      <c r="ON26" s="1280"/>
      <c r="OO26" s="1280"/>
      <c r="OP26" s="1280"/>
      <c r="OQ26" s="1280"/>
      <c r="OR26" s="1280"/>
      <c r="OS26" s="1280"/>
      <c r="OT26" s="1280"/>
      <c r="OU26" s="1280"/>
      <c r="OV26" s="1280"/>
      <c r="OW26" s="1280"/>
      <c r="OX26" s="1280"/>
      <c r="OY26" s="1280"/>
      <c r="OZ26" s="1280"/>
      <c r="PA26" s="1280"/>
      <c r="PB26" s="1280"/>
      <c r="PC26" s="1280"/>
      <c r="PD26" s="1280"/>
      <c r="PE26" s="1280"/>
      <c r="PF26" s="1280"/>
      <c r="PG26" s="1280"/>
      <c r="PH26" s="1280"/>
      <c r="PI26" s="1280"/>
      <c r="PJ26" s="1280"/>
      <c r="PK26" s="1280"/>
      <c r="PL26" s="1280"/>
      <c r="PM26" s="1280"/>
      <c r="PN26" s="1280"/>
      <c r="PO26" s="1280"/>
      <c r="PP26" s="1280"/>
      <c r="PQ26" s="1280"/>
      <c r="PR26" s="1280"/>
      <c r="PS26" s="1280"/>
      <c r="PT26" s="1280"/>
      <c r="PU26" s="1280"/>
      <c r="PV26" s="1280"/>
      <c r="PW26" s="1280"/>
      <c r="PX26" s="1280"/>
      <c r="PY26" s="1280"/>
      <c r="PZ26" s="1280"/>
      <c r="QA26" s="1280"/>
      <c r="QB26" s="1280"/>
      <c r="QC26" s="1280"/>
      <c r="QD26" s="1280"/>
      <c r="QE26" s="1280"/>
      <c r="QF26" s="1280"/>
      <c r="QG26" s="1280"/>
      <c r="QH26" s="1280"/>
      <c r="QI26" s="1280"/>
      <c r="QJ26" s="1280"/>
      <c r="QK26" s="1280"/>
      <c r="QL26" s="1280"/>
      <c r="QM26" s="1280"/>
      <c r="QN26" s="1280"/>
      <c r="QO26" s="1280"/>
      <c r="QP26" s="1280"/>
      <c r="QQ26" s="1280"/>
      <c r="QR26" s="1280"/>
      <c r="QS26" s="1280"/>
      <c r="QT26" s="1280"/>
      <c r="QU26" s="1280"/>
      <c r="QV26" s="1280"/>
      <c r="QW26" s="1280"/>
      <c r="QX26" s="1280"/>
      <c r="QY26" s="1280"/>
      <c r="QZ26" s="1280"/>
      <c r="RA26" s="1280"/>
      <c r="RB26" s="1280"/>
      <c r="RC26" s="1280"/>
      <c r="RD26" s="1280"/>
      <c r="RE26" s="1280"/>
      <c r="RF26" s="1280"/>
      <c r="RG26" s="1280"/>
      <c r="RH26" s="1280"/>
      <c r="RI26" s="1280"/>
      <c r="RJ26" s="1280"/>
      <c r="RK26" s="1280"/>
      <c r="RL26" s="1280"/>
      <c r="RM26" s="1280"/>
      <c r="RN26" s="1280"/>
      <c r="RO26" s="1280"/>
      <c r="RP26" s="1280"/>
      <c r="RQ26" s="1280"/>
      <c r="RR26" s="1280"/>
      <c r="RS26" s="1280"/>
      <c r="RT26" s="1280"/>
      <c r="RU26" s="1280"/>
      <c r="RV26" s="1280"/>
      <c r="RW26" s="1280"/>
      <c r="RX26" s="1280"/>
      <c r="RY26" s="1280"/>
      <c r="RZ26" s="1280"/>
      <c r="SA26" s="1280"/>
      <c r="SB26" s="1280"/>
      <c r="SC26" s="1280"/>
      <c r="SD26" s="1280"/>
      <c r="SE26" s="1280"/>
      <c r="SF26" s="1280"/>
      <c r="SG26" s="1280"/>
      <c r="SH26" s="1280"/>
      <c r="SI26" s="1280"/>
      <c r="SJ26" s="1280"/>
      <c r="SK26" s="1280"/>
      <c r="SL26" s="1280"/>
      <c r="SM26" s="1280"/>
      <c r="SN26" s="1280"/>
      <c r="SO26" s="1280"/>
      <c r="SP26" s="1280"/>
      <c r="SQ26" s="1280"/>
      <c r="SR26" s="1280"/>
      <c r="SS26" s="1280"/>
      <c r="ST26" s="1280"/>
      <c r="SU26" s="1280"/>
      <c r="SV26" s="1280"/>
      <c r="SW26" s="1280"/>
      <c r="SX26" s="1280"/>
      <c r="SY26" s="1280"/>
      <c r="SZ26" s="1280"/>
      <c r="TA26" s="1280"/>
      <c r="TB26" s="1280"/>
      <c r="TC26" s="1280"/>
      <c r="TD26" s="1280"/>
      <c r="TE26" s="1280"/>
      <c r="TF26" s="1280"/>
      <c r="TG26" s="1280"/>
      <c r="TH26" s="1280"/>
      <c r="TI26" s="1280"/>
      <c r="TJ26" s="1280"/>
      <c r="TK26" s="1280"/>
      <c r="TL26" s="1280"/>
      <c r="TM26" s="1280"/>
      <c r="TN26" s="1280"/>
      <c r="TO26" s="1280"/>
      <c r="TP26" s="1280"/>
      <c r="TQ26" s="1280"/>
      <c r="TR26" s="1280"/>
      <c r="TS26" s="1280"/>
      <c r="TT26" s="1280"/>
      <c r="TU26" s="1280"/>
      <c r="TV26" s="1280"/>
      <c r="TW26" s="1280"/>
      <c r="TX26" s="1280"/>
      <c r="TY26" s="1280"/>
      <c r="TZ26" s="1280"/>
      <c r="UA26" s="1280"/>
      <c r="UB26" s="1280"/>
      <c r="UC26" s="1280"/>
      <c r="UD26" s="1280"/>
      <c r="UE26" s="1280"/>
      <c r="UF26" s="1280"/>
      <c r="UG26" s="1280"/>
      <c r="UH26" s="1280"/>
      <c r="UI26" s="1280"/>
      <c r="UJ26" s="1280"/>
      <c r="UK26" s="1280"/>
      <c r="UL26" s="1280"/>
      <c r="UM26" s="1280"/>
      <c r="UN26" s="1280"/>
      <c r="UO26" s="1280"/>
      <c r="UP26" s="1280"/>
      <c r="UQ26" s="1280"/>
      <c r="UR26" s="1280"/>
      <c r="US26" s="1280"/>
      <c r="UT26" s="1280"/>
      <c r="UU26" s="1280"/>
      <c r="UV26" s="1280"/>
      <c r="UW26" s="1280"/>
      <c r="UX26" s="1280"/>
      <c r="UY26" s="1280"/>
      <c r="UZ26" s="1280"/>
      <c r="VA26" s="1280"/>
      <c r="VB26" s="1280"/>
      <c r="VC26" s="1280"/>
      <c r="VD26" s="1280"/>
      <c r="VE26" s="1280"/>
      <c r="VF26" s="1280"/>
      <c r="VG26" s="1280"/>
      <c r="VH26" s="1280"/>
      <c r="VI26" s="1280"/>
      <c r="VJ26" s="1280"/>
      <c r="VK26" s="1280"/>
      <c r="VL26" s="1280"/>
      <c r="VM26" s="1280"/>
      <c r="VN26" s="1280"/>
      <c r="VO26" s="1280"/>
      <c r="VP26" s="1280"/>
      <c r="VQ26" s="1280"/>
      <c r="VR26" s="1280"/>
      <c r="VS26" s="1280"/>
      <c r="VT26" s="1280"/>
      <c r="VU26" s="1280"/>
      <c r="VV26" s="1280"/>
      <c r="VW26" s="1280"/>
      <c r="VX26" s="1280"/>
      <c r="VY26" s="1280"/>
      <c r="VZ26" s="1280"/>
      <c r="WA26" s="1280"/>
      <c r="WB26" s="1280"/>
      <c r="WC26" s="1280"/>
      <c r="WD26" s="1280"/>
      <c r="WE26" s="1280"/>
      <c r="WF26" s="1280"/>
      <c r="WG26" s="1280"/>
      <c r="WH26" s="1280"/>
      <c r="WI26" s="1280"/>
      <c r="WJ26" s="1280"/>
      <c r="WK26" s="1280"/>
      <c r="WL26" s="1280"/>
      <c r="WM26" s="1280"/>
      <c r="WN26" s="1280"/>
      <c r="WO26" s="1280"/>
      <c r="WP26" s="1280"/>
      <c r="WQ26" s="1280"/>
      <c r="WR26" s="1280"/>
      <c r="WS26" s="1280"/>
      <c r="WT26" s="1280"/>
      <c r="WU26" s="1280"/>
      <c r="WV26" s="1280"/>
      <c r="WW26" s="1280"/>
      <c r="WX26" s="1280"/>
      <c r="WY26" s="1280"/>
      <c r="WZ26" s="1280"/>
      <c r="XA26" s="1280"/>
      <c r="XB26" s="1280"/>
      <c r="XC26" s="1280"/>
      <c r="XD26" s="1280"/>
      <c r="XE26" s="1280"/>
      <c r="XF26" s="1280"/>
      <c r="XG26" s="1280"/>
      <c r="XH26" s="1280"/>
      <c r="XI26" s="1280"/>
      <c r="XJ26" s="1280"/>
      <c r="XK26" s="1280"/>
      <c r="XL26" s="1280"/>
      <c r="XM26" s="1280"/>
      <c r="XN26" s="1280"/>
      <c r="XO26" s="1280"/>
      <c r="XP26" s="1280"/>
      <c r="XQ26" s="1280"/>
      <c r="XR26" s="1280"/>
      <c r="XS26" s="1280"/>
      <c r="XT26" s="1280"/>
      <c r="XU26" s="1280"/>
      <c r="XV26" s="1280"/>
      <c r="XW26" s="1280"/>
      <c r="XX26" s="1280"/>
      <c r="XY26" s="1280"/>
      <c r="XZ26" s="1280"/>
      <c r="YA26" s="1280"/>
      <c r="YB26" s="1280"/>
      <c r="YC26" s="1280"/>
      <c r="YD26" s="1280"/>
      <c r="YE26" s="1280"/>
      <c r="YF26" s="1280"/>
      <c r="YG26" s="1280"/>
      <c r="YH26" s="1280"/>
      <c r="YI26" s="1280"/>
      <c r="YJ26" s="1280"/>
      <c r="YK26" s="1280"/>
      <c r="YL26" s="1280"/>
      <c r="YM26" s="1280"/>
      <c r="YN26" s="1280"/>
      <c r="YO26" s="1280"/>
      <c r="YP26" s="1280"/>
      <c r="YQ26" s="1280"/>
      <c r="YR26" s="1280"/>
      <c r="YS26" s="1280"/>
      <c r="YT26" s="1280"/>
      <c r="YU26" s="1280"/>
      <c r="YV26" s="1280"/>
      <c r="YW26" s="1280"/>
      <c r="YX26" s="1280"/>
      <c r="YY26" s="1280"/>
      <c r="YZ26" s="1280"/>
      <c r="ZA26" s="1280"/>
      <c r="ZB26" s="1280"/>
      <c r="ZC26" s="1280"/>
      <c r="ZD26" s="1280"/>
      <c r="ZE26" s="1280"/>
      <c r="ZF26" s="1280"/>
      <c r="ZG26" s="1280"/>
      <c r="ZH26" s="1280"/>
      <c r="ZI26" s="1280"/>
      <c r="ZJ26" s="1280"/>
      <c r="ZK26" s="1280"/>
      <c r="ZL26" s="1280"/>
      <c r="ZM26" s="1280"/>
      <c r="ZN26" s="1280"/>
      <c r="ZO26" s="1280"/>
      <c r="ZP26" s="1280"/>
      <c r="ZQ26" s="1280"/>
      <c r="ZR26" s="1280"/>
      <c r="ZS26" s="1280"/>
      <c r="ZT26" s="1280"/>
      <c r="ZU26" s="1280"/>
      <c r="ZV26" s="1280"/>
      <c r="ZW26" s="1280"/>
      <c r="ZX26" s="1280"/>
      <c r="ZY26" s="1280"/>
      <c r="ZZ26" s="1280"/>
      <c r="AAA26" s="1280"/>
      <c r="AAB26" s="1280"/>
      <c r="AAC26" s="1280"/>
      <c r="AAD26" s="1280"/>
      <c r="AAE26" s="1280"/>
      <c r="AAF26" s="1280"/>
      <c r="AAG26" s="1280"/>
      <c r="AAH26" s="1280"/>
      <c r="AAI26" s="1280"/>
      <c r="AAJ26" s="1280"/>
      <c r="AAK26" s="1280"/>
      <c r="AAL26" s="1280"/>
      <c r="AAM26" s="1280"/>
      <c r="AAN26" s="1280"/>
      <c r="AAO26" s="1280"/>
      <c r="AAP26" s="1280"/>
      <c r="AAQ26" s="1280"/>
      <c r="AAR26" s="1280"/>
      <c r="AAS26" s="1280"/>
      <c r="AAT26" s="1280"/>
      <c r="AAU26" s="1280"/>
      <c r="AAV26" s="1280"/>
      <c r="AAW26" s="1280"/>
      <c r="AAX26" s="1280"/>
      <c r="AAY26" s="1280"/>
      <c r="AAZ26" s="1280"/>
      <c r="ABA26" s="1280"/>
      <c r="ABB26" s="1280"/>
      <c r="ABC26" s="1280"/>
      <c r="ABD26" s="1280"/>
      <c r="ABE26" s="1280"/>
      <c r="ABF26" s="1280"/>
      <c r="ABG26" s="1280"/>
      <c r="ABH26" s="1280"/>
      <c r="ABI26" s="1280"/>
      <c r="ABJ26" s="1280"/>
      <c r="ABK26" s="1280"/>
      <c r="ABL26" s="1280"/>
      <c r="ABM26" s="1280"/>
      <c r="ABN26" s="1280"/>
      <c r="ABO26" s="1280"/>
      <c r="ABP26" s="1280"/>
      <c r="ABQ26" s="1280"/>
      <c r="ABR26" s="1280"/>
      <c r="ABS26" s="1280"/>
      <c r="ABT26" s="1280"/>
      <c r="ABU26" s="1280"/>
      <c r="ABV26" s="1280"/>
      <c r="ABW26" s="1280"/>
      <c r="ABX26" s="1280"/>
      <c r="ABY26" s="1280"/>
      <c r="ABZ26" s="1280"/>
      <c r="ACA26" s="1280"/>
      <c r="ACB26" s="1280"/>
      <c r="ACC26" s="1280"/>
      <c r="ACD26" s="1280"/>
      <c r="ACE26" s="1280"/>
      <c r="ACF26" s="1280"/>
      <c r="ACG26" s="1280"/>
      <c r="ACH26" s="1280"/>
      <c r="ACI26" s="1280"/>
      <c r="ACJ26" s="1280"/>
      <c r="ACK26" s="1280"/>
      <c r="ACL26" s="1280"/>
      <c r="ACM26" s="1280"/>
      <c r="ACN26" s="1280"/>
      <c r="ACO26" s="1280"/>
      <c r="ACP26" s="1280"/>
      <c r="ACQ26" s="1280"/>
      <c r="ACR26" s="1280"/>
      <c r="ACS26" s="1280"/>
      <c r="ACT26" s="1280"/>
      <c r="ACU26" s="1280"/>
      <c r="ACV26" s="1280"/>
      <c r="ACW26" s="1280"/>
      <c r="ACX26" s="1280"/>
      <c r="ACY26" s="1280"/>
      <c r="ACZ26" s="1280"/>
      <c r="ADA26" s="1280"/>
      <c r="ADB26" s="1280"/>
      <c r="ADC26" s="1280"/>
      <c r="ADD26" s="1280"/>
      <c r="ADE26" s="1280"/>
      <c r="ADF26" s="1280"/>
      <c r="ADG26" s="1280"/>
      <c r="ADH26" s="1280"/>
      <c r="ADI26" s="1280"/>
      <c r="ADJ26" s="1280"/>
      <c r="ADK26" s="1280"/>
      <c r="ADL26" s="1280"/>
      <c r="ADM26" s="1280"/>
      <c r="ADN26" s="1280"/>
      <c r="ADO26" s="1280"/>
      <c r="ADP26" s="1280"/>
      <c r="ADQ26" s="1280"/>
      <c r="ADR26" s="1280"/>
      <c r="ADS26" s="1280"/>
      <c r="ADT26" s="1280"/>
      <c r="ADU26" s="1280"/>
      <c r="ADV26" s="1280"/>
      <c r="ADW26" s="1280"/>
      <c r="ADX26" s="1280"/>
      <c r="ADY26" s="1280"/>
      <c r="ADZ26" s="1280"/>
      <c r="AEA26" s="1280"/>
      <c r="AEB26" s="1280"/>
      <c r="AEC26" s="1280"/>
      <c r="AED26" s="1280"/>
      <c r="AEE26" s="1280"/>
      <c r="AEF26" s="1280"/>
      <c r="AEG26" s="1280"/>
      <c r="AEH26" s="1280"/>
      <c r="AEI26" s="1280"/>
      <c r="AEJ26" s="1280"/>
      <c r="AEK26" s="1280"/>
      <c r="AEL26" s="1280"/>
      <c r="AEM26" s="1280"/>
      <c r="AEN26" s="1280"/>
      <c r="AEO26" s="1280"/>
      <c r="AEP26" s="1280"/>
      <c r="AEQ26" s="1280"/>
      <c r="AER26" s="1280"/>
      <c r="AES26" s="1280"/>
      <c r="AET26" s="1280"/>
      <c r="AEU26" s="1280"/>
      <c r="AEV26" s="1280"/>
      <c r="AEW26" s="1280"/>
      <c r="AEX26" s="1280"/>
      <c r="AEY26" s="1280"/>
      <c r="AEZ26" s="1280"/>
      <c r="AFA26" s="1280"/>
      <c r="AFB26" s="1280"/>
      <c r="AFC26" s="1280"/>
      <c r="AFD26" s="1280"/>
      <c r="AFE26" s="1280"/>
      <c r="AFF26" s="1280"/>
      <c r="AFG26" s="1280"/>
      <c r="AFH26" s="1280"/>
      <c r="AFI26" s="1280"/>
      <c r="AFJ26" s="1280"/>
      <c r="AFK26" s="1280"/>
      <c r="AFL26" s="1280"/>
      <c r="AFM26" s="1280"/>
      <c r="AFN26" s="1280"/>
      <c r="AFO26" s="1280"/>
      <c r="AFP26" s="1280"/>
      <c r="AFQ26" s="1280"/>
      <c r="AFR26" s="1280"/>
      <c r="AFS26" s="1280"/>
      <c r="AFT26" s="1280"/>
      <c r="AFU26" s="1280"/>
      <c r="AFV26" s="1280"/>
      <c r="AFW26" s="1280"/>
      <c r="AFX26" s="1280"/>
      <c r="AFY26" s="1280"/>
      <c r="AFZ26" s="1280"/>
      <c r="AGA26" s="1280"/>
      <c r="AGB26" s="1280"/>
      <c r="AGC26" s="1280"/>
      <c r="AGD26" s="1280"/>
      <c r="AGE26" s="1280"/>
      <c r="AGF26" s="1280"/>
      <c r="AGG26" s="1280"/>
      <c r="AGH26" s="1280"/>
      <c r="AGI26" s="1280"/>
      <c r="AGJ26" s="1280"/>
      <c r="AGK26" s="1280"/>
      <c r="AGL26" s="1280"/>
      <c r="AGM26" s="1280"/>
      <c r="AGN26" s="1280"/>
      <c r="AGO26" s="1280"/>
      <c r="AGP26" s="1280"/>
      <c r="AGQ26" s="1280"/>
      <c r="AGR26" s="1280"/>
      <c r="AGS26" s="1280"/>
      <c r="AGT26" s="1280"/>
      <c r="AGU26" s="1280"/>
      <c r="AGV26" s="1280"/>
      <c r="AGW26" s="1280"/>
      <c r="AGX26" s="1280"/>
      <c r="AGY26" s="1280"/>
      <c r="AGZ26" s="1280"/>
      <c r="AHA26" s="1280"/>
      <c r="AHB26" s="1280"/>
      <c r="AHC26" s="1280"/>
      <c r="AHD26" s="1280"/>
      <c r="AHE26" s="1280"/>
      <c r="AHF26" s="1280"/>
      <c r="AHG26" s="1280"/>
      <c r="AHH26" s="1280"/>
      <c r="AHI26" s="1280"/>
      <c r="AHJ26" s="1280"/>
      <c r="AHK26" s="1280"/>
      <c r="AHL26" s="1280"/>
      <c r="AHM26" s="1280"/>
      <c r="AHN26" s="1280"/>
      <c r="AHO26" s="1280"/>
      <c r="AHP26" s="1280"/>
      <c r="AHQ26" s="1280"/>
      <c r="AHR26" s="1280"/>
      <c r="AHS26" s="1280"/>
      <c r="AHT26" s="1280"/>
      <c r="AHU26" s="1280"/>
      <c r="AHV26" s="1280"/>
      <c r="AHW26" s="1280"/>
      <c r="AHX26" s="1280"/>
      <c r="AHY26" s="1280"/>
      <c r="AHZ26" s="1280"/>
      <c r="AIA26" s="1280"/>
      <c r="AIB26" s="1280"/>
      <c r="AIC26" s="1280"/>
      <c r="AID26" s="1280"/>
      <c r="AIE26" s="1280"/>
      <c r="AIF26" s="1280"/>
      <c r="AIG26" s="1280"/>
      <c r="AIH26" s="1280"/>
      <c r="AII26" s="1280"/>
      <c r="AIJ26" s="1280"/>
      <c r="AIK26" s="1280"/>
      <c r="AIL26" s="1280"/>
      <c r="AIM26" s="1280"/>
      <c r="AIN26" s="1280"/>
      <c r="AIO26" s="1280"/>
      <c r="AIP26" s="1280"/>
      <c r="AIQ26" s="1280"/>
      <c r="AIR26" s="1280"/>
      <c r="AIS26" s="1280"/>
      <c r="AIT26" s="1280"/>
      <c r="AIU26" s="1280"/>
      <c r="AIV26" s="1280"/>
      <c r="AIW26" s="1280"/>
      <c r="AIX26" s="1280"/>
      <c r="AIY26" s="1280"/>
      <c r="AIZ26" s="1280"/>
      <c r="AJA26" s="1280"/>
      <c r="AJB26" s="1280"/>
      <c r="AJC26" s="1280"/>
      <c r="AJD26" s="1280"/>
      <c r="AJE26" s="1280"/>
      <c r="AJF26" s="1280"/>
      <c r="AJG26" s="1280"/>
      <c r="AJH26" s="1280"/>
      <c r="AJI26" s="1280"/>
      <c r="AJJ26" s="1280"/>
      <c r="AJK26" s="1280"/>
      <c r="AJL26" s="1280"/>
      <c r="AJM26" s="1280"/>
      <c r="AJN26" s="1280"/>
      <c r="AJO26" s="1280"/>
      <c r="AJP26" s="1280"/>
      <c r="AJQ26" s="1280"/>
      <c r="AJR26" s="1280"/>
      <c r="AJS26" s="1280"/>
      <c r="AJT26" s="1280"/>
      <c r="AJU26" s="1280"/>
      <c r="AJV26" s="1280"/>
      <c r="AJW26" s="1280"/>
      <c r="AJX26" s="1280"/>
      <c r="AJY26" s="1280"/>
      <c r="AJZ26" s="1280"/>
      <c r="AKA26" s="1280"/>
      <c r="AKB26" s="1280"/>
      <c r="AKC26" s="1280"/>
      <c r="AKD26" s="1280"/>
      <c r="AKE26" s="1280"/>
      <c r="AKF26" s="1280"/>
      <c r="AKG26" s="1280"/>
      <c r="AKH26" s="1280"/>
      <c r="AKI26" s="1280"/>
      <c r="AKJ26" s="1280"/>
      <c r="AKK26" s="1280"/>
      <c r="AKL26" s="1280"/>
      <c r="AKM26" s="1280"/>
      <c r="AKN26" s="1280"/>
      <c r="AKO26" s="1280"/>
      <c r="AKP26" s="1280"/>
      <c r="AKQ26" s="1280"/>
      <c r="AKR26" s="1280"/>
      <c r="AKS26" s="1280"/>
      <c r="AKT26" s="1280"/>
      <c r="AKU26" s="1280"/>
      <c r="AKV26" s="1280"/>
      <c r="AKW26" s="1280"/>
      <c r="AKX26" s="1280"/>
      <c r="AKY26" s="1280"/>
      <c r="AKZ26" s="1280"/>
      <c r="ALA26" s="1280"/>
      <c r="ALB26" s="1280"/>
      <c r="ALC26" s="1280"/>
      <c r="ALD26" s="1280"/>
      <c r="ALE26" s="1280"/>
      <c r="ALF26" s="1280"/>
      <c r="ALG26" s="1280"/>
      <c r="ALH26" s="1280"/>
      <c r="ALI26" s="1280"/>
      <c r="ALJ26" s="1280"/>
      <c r="ALK26" s="1280"/>
      <c r="ALL26" s="1280"/>
      <c r="ALM26" s="1280"/>
      <c r="ALN26" s="1280"/>
      <c r="ALO26" s="1280"/>
      <c r="ALP26" s="1280"/>
      <c r="ALQ26" s="1280"/>
      <c r="ALR26" s="1280"/>
      <c r="ALS26" s="1280"/>
      <c r="ALT26" s="1280"/>
      <c r="ALU26" s="1280"/>
      <c r="ALV26" s="1280"/>
      <c r="ALW26" s="1280"/>
      <c r="ALX26" s="1280"/>
      <c r="ALY26" s="1280"/>
      <c r="ALZ26" s="1280"/>
      <c r="AMA26" s="1280"/>
      <c r="AMB26" s="1280"/>
      <c r="AMC26" s="1280"/>
      <c r="AMD26" s="1280"/>
      <c r="AME26" s="1280"/>
      <c r="AMF26" s="1280"/>
      <c r="AMG26" s="1280"/>
      <c r="AMH26" s="1280"/>
      <c r="AMI26" s="1280"/>
      <c r="AMJ26" s="1280"/>
      <c r="AMK26" s="1280"/>
      <c r="AML26" s="1280"/>
      <c r="AMM26" s="1280"/>
      <c r="AMN26" s="1280"/>
      <c r="AMO26" s="1280"/>
      <c r="AMP26" s="1280"/>
      <c r="AMQ26" s="1280"/>
      <c r="AMR26" s="1280"/>
      <c r="AMS26" s="1280"/>
      <c r="AMT26" s="1280"/>
      <c r="AMU26" s="1280"/>
      <c r="AMV26" s="1280"/>
      <c r="AMW26" s="1280"/>
      <c r="AMX26" s="1280"/>
      <c r="AMY26" s="1280"/>
      <c r="AMZ26" s="1280"/>
      <c r="ANA26" s="1280"/>
      <c r="ANB26" s="1280"/>
      <c r="ANC26" s="1280"/>
      <c r="AND26" s="1280"/>
      <c r="ANE26" s="1280"/>
      <c r="ANF26" s="1280"/>
      <c r="ANG26" s="1280"/>
      <c r="ANH26" s="1280"/>
      <c r="ANI26" s="1280"/>
      <c r="ANJ26" s="1280"/>
      <c r="ANK26" s="1280"/>
      <c r="ANL26" s="1280"/>
      <c r="ANM26" s="1280"/>
      <c r="ANN26" s="1280"/>
      <c r="ANO26" s="1280"/>
      <c r="ANP26" s="1280"/>
      <c r="ANQ26" s="1280"/>
      <c r="ANR26" s="1280"/>
      <c r="ANS26" s="1280"/>
      <c r="ANT26" s="1280"/>
      <c r="ANU26" s="1280"/>
      <c r="ANV26" s="1280"/>
      <c r="ANW26" s="1280"/>
      <c r="ANX26" s="1280"/>
      <c r="ANY26" s="1280"/>
      <c r="ANZ26" s="1280"/>
      <c r="AOA26" s="1280"/>
      <c r="AOB26" s="1280"/>
      <c r="AOC26" s="1280"/>
      <c r="AOD26" s="1280"/>
      <c r="AOE26" s="1280"/>
      <c r="AOF26" s="1280"/>
      <c r="AOG26" s="1280"/>
      <c r="AOH26" s="1280"/>
      <c r="AOI26" s="1280"/>
      <c r="AOJ26" s="1280"/>
      <c r="AOK26" s="1280"/>
      <c r="AOL26" s="1280"/>
      <c r="AOM26" s="1280"/>
      <c r="AON26" s="1280"/>
      <c r="AOO26" s="1280"/>
      <c r="AOP26" s="1280"/>
      <c r="AOQ26" s="1280"/>
      <c r="AOR26" s="1280"/>
      <c r="AOS26" s="1280"/>
      <c r="AOT26" s="1280"/>
      <c r="AOU26" s="1280"/>
      <c r="AOV26" s="1280"/>
      <c r="AOW26" s="1280"/>
      <c r="AOX26" s="1280"/>
      <c r="AOY26" s="1280"/>
      <c r="AOZ26" s="1280"/>
      <c r="APA26" s="1280"/>
      <c r="APB26" s="1280"/>
      <c r="APC26" s="1280"/>
      <c r="APD26" s="1280"/>
      <c r="APE26" s="1280"/>
      <c r="APF26" s="1280"/>
      <c r="APG26" s="1280"/>
      <c r="APH26" s="1280"/>
      <c r="API26" s="1280"/>
      <c r="APJ26" s="1280"/>
      <c r="APK26" s="1280"/>
      <c r="APL26" s="1280"/>
      <c r="APM26" s="1280"/>
      <c r="APN26" s="1280"/>
      <c r="APO26" s="1280"/>
      <c r="APP26" s="1280"/>
      <c r="APQ26" s="1280"/>
      <c r="APR26" s="1280"/>
      <c r="APS26" s="1280"/>
      <c r="APT26" s="1280"/>
      <c r="APU26" s="1280"/>
      <c r="APV26" s="1280"/>
      <c r="APW26" s="1280"/>
      <c r="APX26" s="1280"/>
      <c r="APY26" s="1280"/>
      <c r="APZ26" s="1280"/>
      <c r="AQA26" s="1280"/>
      <c r="AQB26" s="1280"/>
      <c r="AQC26" s="1280"/>
      <c r="AQD26" s="1280"/>
      <c r="AQE26" s="1280"/>
      <c r="AQF26" s="1280"/>
      <c r="AQG26" s="1280"/>
      <c r="AQH26" s="1280"/>
      <c r="AQI26" s="1280"/>
      <c r="AQJ26" s="1280"/>
      <c r="AQK26" s="1280"/>
      <c r="AQL26" s="1280"/>
      <c r="AQM26" s="1280"/>
      <c r="AQN26" s="1280"/>
      <c r="AQO26" s="1280"/>
      <c r="AQP26" s="1280"/>
      <c r="AQQ26" s="1280"/>
      <c r="AQR26" s="1280"/>
      <c r="AQS26" s="1280"/>
      <c r="AQT26" s="1280"/>
      <c r="AQU26" s="1280"/>
      <c r="AQV26" s="1280"/>
      <c r="AQW26" s="1280"/>
      <c r="AQX26" s="1280"/>
      <c r="AQY26" s="1280"/>
      <c r="AQZ26" s="1280"/>
      <c r="ARA26" s="1280"/>
      <c r="ARB26" s="1280"/>
      <c r="ARC26" s="1280"/>
      <c r="ARD26" s="1280"/>
      <c r="ARE26" s="1280"/>
      <c r="ARF26" s="1280"/>
      <c r="ARG26" s="1280"/>
      <c r="ARH26" s="1280"/>
      <c r="ARI26" s="1280"/>
      <c r="ARJ26" s="1280"/>
      <c r="ARK26" s="1280"/>
      <c r="ARL26" s="1280"/>
      <c r="ARM26" s="1280"/>
      <c r="ARN26" s="1280"/>
      <c r="ARO26" s="1280"/>
      <c r="ARP26" s="1280"/>
      <c r="ARQ26" s="1280"/>
      <c r="ARR26" s="1280"/>
      <c r="ARS26" s="1280"/>
      <c r="ART26" s="1280"/>
      <c r="ARU26" s="1280"/>
      <c r="ARV26" s="1280"/>
      <c r="ARW26" s="1280"/>
      <c r="ARX26" s="1280"/>
      <c r="ARY26" s="1280"/>
      <c r="ARZ26" s="1280"/>
      <c r="ASA26" s="1280"/>
      <c r="ASB26" s="1280"/>
      <c r="ASC26" s="1280"/>
      <c r="ASD26" s="1280"/>
      <c r="ASE26" s="1280"/>
      <c r="ASF26" s="1280"/>
      <c r="ASG26" s="1280"/>
      <c r="ASH26" s="1280"/>
      <c r="ASI26" s="1280"/>
      <c r="ASJ26" s="1280"/>
      <c r="ASK26" s="1280"/>
      <c r="ASL26" s="1280"/>
      <c r="ASM26" s="1280"/>
      <c r="ASN26" s="1280"/>
      <c r="ASO26" s="1280"/>
      <c r="ASP26" s="1280"/>
      <c r="ASQ26" s="1280"/>
      <c r="ASR26" s="1280"/>
      <c r="ASS26" s="1280"/>
      <c r="AST26" s="1280"/>
      <c r="ASU26" s="1280"/>
      <c r="ASV26" s="1280"/>
      <c r="ASW26" s="1280"/>
      <c r="ASX26" s="1280"/>
      <c r="ASY26" s="1280"/>
      <c r="ASZ26" s="1280"/>
      <c r="ATA26" s="1280"/>
      <c r="ATB26" s="1280"/>
      <c r="ATC26" s="1280"/>
      <c r="ATD26" s="1280"/>
      <c r="ATE26" s="1280"/>
      <c r="ATF26" s="1280"/>
      <c r="ATG26" s="1280"/>
      <c r="ATH26" s="1280"/>
      <c r="ATI26" s="1280"/>
      <c r="ATJ26" s="1280"/>
      <c r="ATK26" s="1280"/>
      <c r="ATL26" s="1280"/>
      <c r="ATM26" s="1280"/>
      <c r="ATN26" s="1280"/>
      <c r="ATO26" s="1280"/>
      <c r="ATP26" s="1280"/>
      <c r="ATQ26" s="1280"/>
      <c r="ATR26" s="1280"/>
      <c r="ATS26" s="1280"/>
      <c r="ATT26" s="1280"/>
      <c r="ATU26" s="1280"/>
      <c r="ATV26" s="1280"/>
      <c r="ATW26" s="1280"/>
      <c r="ATX26" s="1280"/>
      <c r="ATY26" s="1280"/>
      <c r="ATZ26" s="1280"/>
      <c r="AUA26" s="1280"/>
      <c r="AUB26" s="1280"/>
      <c r="AUC26" s="1280"/>
      <c r="AUD26" s="1280"/>
      <c r="AUE26" s="1280"/>
      <c r="AUF26" s="1280"/>
      <c r="AUG26" s="1280"/>
      <c r="AUH26" s="1280"/>
      <c r="AUI26" s="1280"/>
      <c r="AUJ26" s="1280"/>
      <c r="AUK26" s="1280"/>
      <c r="AUL26" s="1280"/>
      <c r="AUM26" s="1280"/>
      <c r="AUN26" s="1280"/>
      <c r="AUO26" s="1280"/>
      <c r="AUP26" s="1280"/>
      <c r="AUQ26" s="1280"/>
      <c r="AUR26" s="1280"/>
      <c r="AUS26" s="1280"/>
      <c r="AUT26" s="1280"/>
      <c r="AUU26" s="1280"/>
      <c r="AUV26" s="1280"/>
      <c r="AUW26" s="1280"/>
      <c r="AUX26" s="1280"/>
      <c r="AUY26" s="1280"/>
      <c r="AUZ26" s="1280"/>
      <c r="AVA26" s="1280"/>
      <c r="AVB26" s="1280"/>
      <c r="AVC26" s="1280"/>
      <c r="AVD26" s="1280"/>
      <c r="AVE26" s="1280"/>
      <c r="AVF26" s="1280"/>
      <c r="AVG26" s="1280"/>
      <c r="AVH26" s="1280"/>
      <c r="AVI26" s="1280"/>
      <c r="AVJ26" s="1280"/>
      <c r="AVK26" s="1280"/>
      <c r="AVL26" s="1280"/>
      <c r="AVM26" s="1280"/>
      <c r="AVN26" s="1280"/>
      <c r="AVO26" s="1280"/>
      <c r="AVP26" s="1280"/>
      <c r="AVQ26" s="1280"/>
      <c r="AVR26" s="1280"/>
      <c r="AVS26" s="1280"/>
      <c r="AVT26" s="1280"/>
      <c r="AVU26" s="1280"/>
      <c r="AVV26" s="1280"/>
      <c r="AVW26" s="1280"/>
      <c r="AVX26" s="1280"/>
      <c r="AVY26" s="1280"/>
      <c r="AVZ26" s="1280"/>
      <c r="AWA26" s="1280"/>
      <c r="AWB26" s="1280"/>
      <c r="AWC26" s="1280"/>
      <c r="AWD26" s="1280"/>
      <c r="AWE26" s="1280"/>
      <c r="AWF26" s="1280"/>
      <c r="AWG26" s="1280"/>
      <c r="AWH26" s="1280"/>
      <c r="AWI26" s="1280"/>
      <c r="AWJ26" s="1280"/>
      <c r="AWK26" s="1280"/>
      <c r="AWL26" s="1280"/>
      <c r="AWM26" s="1280"/>
      <c r="AWN26" s="1280"/>
      <c r="AWO26" s="1280"/>
      <c r="AWP26" s="1280"/>
      <c r="AWQ26" s="1280"/>
      <c r="AWR26" s="1280"/>
      <c r="AWS26" s="1280"/>
      <c r="AWT26" s="1280"/>
      <c r="AWU26" s="1280"/>
      <c r="AWV26" s="1280"/>
      <c r="AWW26" s="1280"/>
      <c r="AWX26" s="1280"/>
      <c r="AWY26" s="1280"/>
      <c r="AWZ26" s="1280"/>
      <c r="AXA26" s="1280"/>
      <c r="AXB26" s="1280"/>
      <c r="AXC26" s="1280"/>
      <c r="AXD26" s="1280"/>
      <c r="AXE26" s="1280"/>
      <c r="AXF26" s="1280"/>
      <c r="AXG26" s="1280"/>
      <c r="AXH26" s="1280"/>
      <c r="AXI26" s="1280"/>
      <c r="AXJ26" s="1280"/>
      <c r="AXK26" s="1280"/>
      <c r="AXL26" s="1280"/>
      <c r="AXM26" s="1280"/>
      <c r="AXN26" s="1280"/>
      <c r="AXO26" s="1280"/>
      <c r="AXP26" s="1280"/>
      <c r="AXQ26" s="1280"/>
      <c r="AXR26" s="1280"/>
      <c r="AXS26" s="1280"/>
      <c r="AXT26" s="1280"/>
      <c r="AXU26" s="1280"/>
      <c r="AXV26" s="1280"/>
      <c r="AXW26" s="1280"/>
      <c r="AXX26" s="1280"/>
      <c r="AXY26" s="1280"/>
      <c r="AXZ26" s="1280"/>
      <c r="AYA26" s="1280"/>
      <c r="AYB26" s="1280"/>
      <c r="AYC26" s="1280"/>
      <c r="AYD26" s="1280"/>
      <c r="AYE26" s="1280"/>
      <c r="AYF26" s="1280"/>
      <c r="AYG26" s="1280"/>
      <c r="AYH26" s="1280"/>
      <c r="AYI26" s="1280"/>
      <c r="AYJ26" s="1280"/>
      <c r="AYK26" s="1280"/>
      <c r="AYL26" s="1280"/>
      <c r="AYM26" s="1280"/>
      <c r="AYN26" s="1280"/>
      <c r="AYO26" s="1280"/>
      <c r="AYP26" s="1280"/>
      <c r="AYQ26" s="1280"/>
      <c r="AYR26" s="1280"/>
      <c r="AYS26" s="1280"/>
      <c r="AYT26" s="1280"/>
      <c r="AYU26" s="1280"/>
      <c r="AYV26" s="1280"/>
      <c r="AYW26" s="1280"/>
      <c r="AYX26" s="1280"/>
      <c r="AYY26" s="1280"/>
      <c r="AYZ26" s="1280"/>
      <c r="AZA26" s="1280"/>
      <c r="AZB26" s="1280"/>
      <c r="AZC26" s="1280"/>
      <c r="AZD26" s="1280"/>
      <c r="AZE26" s="1280"/>
      <c r="AZF26" s="1280"/>
      <c r="AZG26" s="1280"/>
      <c r="AZH26" s="1280"/>
      <c r="AZI26" s="1280"/>
      <c r="AZJ26" s="1280"/>
      <c r="AZK26" s="1280"/>
      <c r="AZL26" s="1280"/>
      <c r="AZM26" s="1280"/>
      <c r="AZN26" s="1280"/>
      <c r="AZO26" s="1280"/>
      <c r="AZP26" s="1280"/>
      <c r="AZQ26" s="1280"/>
      <c r="AZR26" s="1280"/>
      <c r="AZS26" s="1280"/>
      <c r="AZT26" s="1280"/>
      <c r="AZU26" s="1280"/>
      <c r="AZV26" s="1280"/>
      <c r="AZW26" s="1280"/>
      <c r="AZX26" s="1280"/>
      <c r="AZY26" s="1280"/>
      <c r="AZZ26" s="1280"/>
      <c r="BAA26" s="1280"/>
      <c r="BAB26" s="1280"/>
      <c r="BAC26" s="1280"/>
      <c r="BAD26" s="1280"/>
      <c r="BAE26" s="1280"/>
      <c r="BAF26" s="1280"/>
      <c r="BAG26" s="1280"/>
      <c r="BAH26" s="1280"/>
      <c r="BAI26" s="1280"/>
      <c r="BAJ26" s="1280"/>
      <c r="BAK26" s="1280"/>
      <c r="BAL26" s="1280"/>
      <c r="BAM26" s="1280"/>
      <c r="BAN26" s="1280"/>
      <c r="BAO26" s="1280"/>
      <c r="BAP26" s="1280"/>
      <c r="BAQ26" s="1280"/>
      <c r="BAR26" s="1280"/>
      <c r="BAS26" s="1280"/>
      <c r="BAT26" s="1280"/>
      <c r="BAU26" s="1280"/>
      <c r="BAV26" s="1280"/>
      <c r="BAW26" s="1280"/>
      <c r="BAX26" s="1280"/>
      <c r="BAY26" s="1280"/>
      <c r="BAZ26" s="1280"/>
      <c r="BBA26" s="1280"/>
      <c r="BBB26" s="1280"/>
      <c r="BBC26" s="1280"/>
      <c r="BBD26" s="1280"/>
      <c r="BBE26" s="1280"/>
      <c r="BBF26" s="1280"/>
      <c r="BBG26" s="1280"/>
      <c r="BBH26" s="1280"/>
      <c r="BBI26" s="1280"/>
      <c r="BBJ26" s="1280"/>
      <c r="BBK26" s="1280"/>
      <c r="BBL26" s="1280"/>
      <c r="BBM26" s="1280"/>
      <c r="BBN26" s="1280"/>
      <c r="BBO26" s="1280"/>
      <c r="BBP26" s="1280"/>
      <c r="BBQ26" s="1280"/>
      <c r="BBR26" s="1280"/>
      <c r="BBS26" s="1280"/>
      <c r="BBT26" s="1280"/>
      <c r="BBU26" s="1280"/>
      <c r="BBV26" s="1280"/>
      <c r="BBW26" s="1280"/>
      <c r="BBX26" s="1280"/>
      <c r="BBY26" s="1280"/>
      <c r="BBZ26" s="1280"/>
      <c r="BCA26" s="1280"/>
      <c r="BCB26" s="1280"/>
      <c r="BCC26" s="1280"/>
      <c r="BCD26" s="1280"/>
      <c r="BCE26" s="1280"/>
      <c r="BCF26" s="1280"/>
      <c r="BCG26" s="1280"/>
      <c r="BCH26" s="1280"/>
      <c r="BCI26" s="1280"/>
      <c r="BCJ26" s="1280"/>
      <c r="BCK26" s="1280"/>
      <c r="BCL26" s="1280"/>
      <c r="BCM26" s="1280"/>
      <c r="BCN26" s="1280"/>
      <c r="BCO26" s="1280"/>
      <c r="BCP26" s="1280"/>
      <c r="BCQ26" s="1280"/>
      <c r="BCR26" s="1280"/>
      <c r="BCS26" s="1280"/>
      <c r="BCT26" s="1280"/>
      <c r="BCU26" s="1280"/>
      <c r="BCV26" s="1280"/>
      <c r="BCW26" s="1280"/>
      <c r="BCX26" s="1280"/>
      <c r="BCY26" s="1280"/>
      <c r="BCZ26" s="1280"/>
      <c r="BDA26" s="1280"/>
      <c r="BDB26" s="1280"/>
      <c r="BDC26" s="1280"/>
      <c r="BDD26" s="1280"/>
      <c r="BDE26" s="1280"/>
      <c r="BDF26" s="1280"/>
      <c r="BDG26" s="1280"/>
      <c r="BDH26" s="1280"/>
      <c r="BDI26" s="1280"/>
      <c r="BDJ26" s="1280"/>
      <c r="BDK26" s="1280"/>
      <c r="BDL26" s="1280"/>
      <c r="BDM26" s="1280"/>
      <c r="BDN26" s="1280"/>
      <c r="BDO26" s="1280"/>
      <c r="BDP26" s="1280"/>
      <c r="BDQ26" s="1280"/>
      <c r="BDR26" s="1280"/>
      <c r="BDS26" s="1280"/>
      <c r="BDT26" s="1280"/>
      <c r="BDU26" s="1280"/>
      <c r="BDV26" s="1280"/>
      <c r="BDW26" s="1280"/>
      <c r="BDX26" s="1280"/>
      <c r="BDY26" s="1280"/>
      <c r="BDZ26" s="1280"/>
      <c r="BEA26" s="1280"/>
      <c r="BEB26" s="1280"/>
      <c r="BEC26" s="1280"/>
      <c r="BED26" s="1280"/>
      <c r="BEE26" s="1280"/>
      <c r="BEF26" s="1280"/>
      <c r="BEG26" s="1280"/>
      <c r="BEH26" s="1280"/>
      <c r="BEI26" s="1280"/>
      <c r="BEJ26" s="1280"/>
      <c r="BEK26" s="1280"/>
      <c r="BEL26" s="1280"/>
      <c r="BEM26" s="1280"/>
      <c r="BEN26" s="1280"/>
      <c r="BEO26" s="1280"/>
      <c r="BEP26" s="1280"/>
      <c r="BEQ26" s="1280"/>
      <c r="BER26" s="1280"/>
      <c r="BES26" s="1280"/>
      <c r="BET26" s="1280"/>
      <c r="BEU26" s="1280"/>
      <c r="BEV26" s="1280"/>
      <c r="BEW26" s="1280"/>
      <c r="BEX26" s="1280"/>
      <c r="BEY26" s="1280"/>
      <c r="BEZ26" s="1280"/>
      <c r="BFA26" s="1280"/>
      <c r="BFB26" s="1280"/>
      <c r="BFC26" s="1280"/>
      <c r="BFD26" s="1280"/>
      <c r="BFE26" s="1280"/>
      <c r="BFF26" s="1280"/>
      <c r="BFG26" s="1280"/>
      <c r="BFH26" s="1280"/>
      <c r="BFI26" s="1280"/>
      <c r="BFJ26" s="1280"/>
      <c r="BFK26" s="1280"/>
      <c r="BFL26" s="1280"/>
      <c r="BFM26" s="1280"/>
      <c r="BFN26" s="1280"/>
      <c r="BFO26" s="1280"/>
      <c r="BFP26" s="1280"/>
      <c r="BFQ26" s="1280"/>
      <c r="BFR26" s="1280"/>
      <c r="BFS26" s="1280"/>
      <c r="BFT26" s="1280"/>
      <c r="BFU26" s="1280"/>
      <c r="BFV26" s="1280"/>
      <c r="BFW26" s="1280"/>
      <c r="BFX26" s="1280"/>
      <c r="BFY26" s="1280"/>
      <c r="BFZ26" s="1280"/>
      <c r="BGA26" s="1280"/>
      <c r="BGB26" s="1280"/>
      <c r="BGC26" s="1280"/>
      <c r="BGD26" s="1280"/>
      <c r="BGE26" s="1280"/>
      <c r="BGF26" s="1280"/>
      <c r="BGG26" s="1280"/>
      <c r="BGH26" s="1280"/>
      <c r="BGI26" s="1280"/>
      <c r="BGJ26" s="1280"/>
      <c r="BGK26" s="1280"/>
      <c r="BGL26" s="1280"/>
      <c r="BGM26" s="1280"/>
      <c r="BGN26" s="1280"/>
      <c r="BGO26" s="1280"/>
      <c r="BGP26" s="1280"/>
      <c r="BGQ26" s="1280"/>
      <c r="BGR26" s="1280"/>
      <c r="BGS26" s="1280"/>
      <c r="BGT26" s="1280"/>
      <c r="BGU26" s="1280"/>
      <c r="BGV26" s="1280"/>
      <c r="BGW26" s="1280"/>
      <c r="BGX26" s="1280"/>
      <c r="BGY26" s="1280"/>
      <c r="BGZ26" s="1280"/>
      <c r="BHA26" s="1280"/>
      <c r="BHB26" s="1280"/>
      <c r="BHC26" s="1280"/>
      <c r="BHD26" s="1280"/>
      <c r="BHE26" s="1280"/>
      <c r="BHF26" s="1280"/>
      <c r="BHG26" s="1280"/>
      <c r="BHH26" s="1280"/>
      <c r="BHI26" s="1280"/>
      <c r="BHJ26" s="1280"/>
      <c r="BHK26" s="1280"/>
      <c r="BHL26" s="1280"/>
      <c r="BHM26" s="1280"/>
      <c r="BHN26" s="1280"/>
      <c r="BHO26" s="1280"/>
      <c r="BHP26" s="1280"/>
      <c r="BHQ26" s="1280"/>
      <c r="BHR26" s="1280"/>
      <c r="BHS26" s="1280"/>
      <c r="BHT26" s="1280"/>
      <c r="BHU26" s="1280"/>
      <c r="BHV26" s="1280"/>
      <c r="BHW26" s="1280"/>
      <c r="BHX26" s="1280"/>
      <c r="BHY26" s="1280"/>
      <c r="BHZ26" s="1280"/>
      <c r="BIA26" s="1280"/>
      <c r="BIB26" s="1280"/>
      <c r="BIC26" s="1280"/>
      <c r="BID26" s="1280"/>
      <c r="BIE26" s="1280"/>
      <c r="BIF26" s="1280"/>
      <c r="BIG26" s="1280"/>
      <c r="BIH26" s="1280"/>
      <c r="BII26" s="1280"/>
      <c r="BIJ26" s="1280"/>
      <c r="BIK26" s="1280"/>
      <c r="BIL26" s="1280"/>
      <c r="BIM26" s="1280"/>
      <c r="BIN26" s="1280"/>
      <c r="BIO26" s="1280"/>
      <c r="BIP26" s="1280"/>
      <c r="BIQ26" s="1280"/>
      <c r="BIR26" s="1280"/>
      <c r="BIS26" s="1280"/>
      <c r="BIT26" s="1280"/>
      <c r="BIU26" s="1280"/>
      <c r="BIV26" s="1280"/>
      <c r="BIW26" s="1280"/>
      <c r="BIX26" s="1280"/>
      <c r="BIY26" s="1280"/>
      <c r="BIZ26" s="1280"/>
      <c r="BJA26" s="1280"/>
      <c r="BJB26" s="1280"/>
      <c r="BJC26" s="1280"/>
      <c r="BJD26" s="1280"/>
      <c r="BJE26" s="1280"/>
      <c r="BJF26" s="1280"/>
      <c r="BJG26" s="1280"/>
      <c r="BJH26" s="1280"/>
      <c r="BJI26" s="1280"/>
      <c r="BJJ26" s="1280"/>
      <c r="BJK26" s="1280"/>
      <c r="BJL26" s="1280"/>
      <c r="BJM26" s="1280"/>
      <c r="BJN26" s="1280"/>
      <c r="BJO26" s="1280"/>
      <c r="BJP26" s="1280"/>
      <c r="BJQ26" s="1280"/>
      <c r="BJR26" s="1280"/>
      <c r="BJS26" s="1280"/>
      <c r="BJT26" s="1280"/>
      <c r="BJU26" s="1280"/>
      <c r="BJV26" s="1280"/>
      <c r="BJW26" s="1280"/>
      <c r="BJX26" s="1280"/>
      <c r="BJY26" s="1280"/>
      <c r="BJZ26" s="1280"/>
      <c r="BKA26" s="1280"/>
      <c r="BKB26" s="1280"/>
      <c r="BKC26" s="1280"/>
      <c r="BKD26" s="1280"/>
      <c r="BKE26" s="1280"/>
      <c r="BKF26" s="1280"/>
      <c r="BKG26" s="1280"/>
      <c r="BKH26" s="1280"/>
      <c r="BKI26" s="1280"/>
      <c r="BKJ26" s="1280"/>
      <c r="BKK26" s="1280"/>
      <c r="BKL26" s="1280"/>
      <c r="BKM26" s="1280"/>
      <c r="BKN26" s="1280"/>
      <c r="BKO26" s="1280"/>
      <c r="BKP26" s="1280"/>
      <c r="BKQ26" s="1280"/>
      <c r="BKR26" s="1280"/>
      <c r="BKS26" s="1280"/>
      <c r="BKT26" s="1280"/>
      <c r="BKU26" s="1280"/>
      <c r="BKV26" s="1280"/>
      <c r="BKW26" s="1280"/>
      <c r="BKX26" s="1280"/>
      <c r="BKY26" s="1280"/>
      <c r="BKZ26" s="1280"/>
      <c r="BLA26" s="1280"/>
      <c r="BLB26" s="1280"/>
      <c r="BLC26" s="1280"/>
      <c r="BLD26" s="1280"/>
      <c r="BLE26" s="1280"/>
      <c r="BLF26" s="1280"/>
      <c r="BLG26" s="1280"/>
      <c r="BLH26" s="1280"/>
      <c r="BLI26" s="1280"/>
      <c r="BLJ26" s="1280"/>
      <c r="BLK26" s="1280"/>
      <c r="BLL26" s="1280"/>
      <c r="BLM26" s="1280"/>
      <c r="BLN26" s="1280"/>
      <c r="BLO26" s="1280"/>
      <c r="BLP26" s="1280"/>
      <c r="BLQ26" s="1280"/>
      <c r="BLR26" s="1280"/>
      <c r="BLS26" s="1280"/>
      <c r="BLT26" s="1280"/>
      <c r="BLU26" s="1280"/>
      <c r="BLV26" s="1280"/>
      <c r="BLW26" s="1280"/>
      <c r="BLX26" s="1280"/>
      <c r="BLY26" s="1280"/>
      <c r="BLZ26" s="1280"/>
      <c r="BMA26" s="1280"/>
      <c r="BMB26" s="1280"/>
      <c r="BMC26" s="1280"/>
      <c r="BMD26" s="1280"/>
      <c r="BME26" s="1280"/>
      <c r="BMF26" s="1280"/>
      <c r="BMG26" s="1280"/>
      <c r="BMH26" s="1280"/>
      <c r="BMI26" s="1280"/>
      <c r="BMJ26" s="1280"/>
      <c r="BMK26" s="1280"/>
      <c r="BML26" s="1280"/>
      <c r="BMM26" s="1280"/>
      <c r="BMN26" s="1280"/>
      <c r="BMO26" s="1280"/>
      <c r="BMP26" s="1280"/>
      <c r="BMQ26" s="1280"/>
      <c r="BMR26" s="1280"/>
      <c r="BMS26" s="1280"/>
      <c r="BMT26" s="1280"/>
      <c r="BMU26" s="1280"/>
      <c r="BMV26" s="1280"/>
      <c r="BMW26" s="1280"/>
      <c r="BMX26" s="1280"/>
      <c r="BMY26" s="1280"/>
      <c r="BMZ26" s="1280"/>
      <c r="BNA26" s="1280"/>
      <c r="BNB26" s="1280"/>
      <c r="BNC26" s="1280"/>
      <c r="BND26" s="1280"/>
      <c r="BNE26" s="1280"/>
      <c r="BNF26" s="1280"/>
      <c r="BNG26" s="1280"/>
      <c r="BNH26" s="1280"/>
      <c r="BNI26" s="1280"/>
      <c r="BNJ26" s="1280"/>
      <c r="BNK26" s="1280"/>
      <c r="BNL26" s="1280"/>
      <c r="BNM26" s="1280"/>
      <c r="BNN26" s="1280"/>
      <c r="BNO26" s="1280"/>
      <c r="BNP26" s="1280"/>
      <c r="BNQ26" s="1280"/>
      <c r="BNR26" s="1280"/>
      <c r="BNS26" s="1280"/>
      <c r="BNT26" s="1280"/>
      <c r="BNU26" s="1280"/>
      <c r="BNV26" s="1280"/>
      <c r="BNW26" s="1280"/>
      <c r="BNX26" s="1280"/>
      <c r="BNY26" s="1280"/>
      <c r="BNZ26" s="1280"/>
      <c r="BOA26" s="1280"/>
      <c r="BOB26" s="1280"/>
      <c r="BOC26" s="1280"/>
      <c r="BOD26" s="1280"/>
      <c r="BOE26" s="1280"/>
      <c r="BOF26" s="1280"/>
      <c r="BOG26" s="1280"/>
      <c r="BOH26" s="1280"/>
      <c r="BOI26" s="1280"/>
      <c r="BOJ26" s="1280"/>
      <c r="BOK26" s="1280"/>
      <c r="BOL26" s="1280"/>
      <c r="BOM26" s="1280"/>
      <c r="BON26" s="1280"/>
      <c r="BOO26" s="1280"/>
      <c r="BOP26" s="1280"/>
      <c r="BOQ26" s="1280"/>
      <c r="BOR26" s="1280"/>
      <c r="BOS26" s="1280"/>
      <c r="BOT26" s="1280"/>
      <c r="BOU26" s="1280"/>
      <c r="BOV26" s="1280"/>
      <c r="BOW26" s="1280"/>
      <c r="BOX26" s="1280"/>
      <c r="BOY26" s="1280"/>
      <c r="BOZ26" s="1280"/>
      <c r="BPA26" s="1280"/>
      <c r="BPB26" s="1280"/>
      <c r="BPC26" s="1280"/>
      <c r="BPD26" s="1280"/>
      <c r="BPE26" s="1280"/>
      <c r="BPF26" s="1280"/>
      <c r="BPG26" s="1280"/>
      <c r="BPH26" s="1280"/>
      <c r="BPI26" s="1280"/>
      <c r="BPJ26" s="1280"/>
      <c r="BPK26" s="1280"/>
      <c r="BPL26" s="1280"/>
      <c r="BPM26" s="1280"/>
      <c r="BPN26" s="1280"/>
      <c r="BPO26" s="1280"/>
      <c r="BPP26" s="1280"/>
      <c r="BPQ26" s="1280"/>
      <c r="BPR26" s="1280"/>
      <c r="BPS26" s="1280"/>
      <c r="BPT26" s="1280"/>
      <c r="BPU26" s="1280"/>
      <c r="BPV26" s="1280"/>
      <c r="BPW26" s="1280"/>
      <c r="BPX26" s="1280"/>
      <c r="BPY26" s="1280"/>
      <c r="BPZ26" s="1280"/>
      <c r="BQA26" s="1280"/>
      <c r="BQB26" s="1280"/>
      <c r="BQC26" s="1280"/>
      <c r="BQD26" s="1280"/>
      <c r="BQE26" s="1280"/>
      <c r="BQF26" s="1280"/>
      <c r="BQG26" s="1280"/>
      <c r="BQH26" s="1280"/>
      <c r="BQI26" s="1280"/>
      <c r="BQJ26" s="1280"/>
      <c r="BQK26" s="1280"/>
      <c r="BQL26" s="1280"/>
      <c r="BQM26" s="1280"/>
      <c r="BQN26" s="1280"/>
      <c r="BQO26" s="1280"/>
      <c r="BQP26" s="1280"/>
      <c r="BQQ26" s="1280"/>
      <c r="BQR26" s="1280"/>
      <c r="BQS26" s="1280"/>
      <c r="BQT26" s="1280"/>
      <c r="BQU26" s="1280"/>
      <c r="BQV26" s="1280"/>
      <c r="BQW26" s="1280"/>
      <c r="BQX26" s="1280"/>
      <c r="BQY26" s="1280"/>
      <c r="BQZ26" s="1280"/>
      <c r="BRA26" s="1280"/>
      <c r="BRB26" s="1280"/>
      <c r="BRC26" s="1280"/>
      <c r="BRD26" s="1280"/>
      <c r="BRE26" s="1280"/>
      <c r="BRF26" s="1280"/>
      <c r="BRG26" s="1280"/>
      <c r="BRH26" s="1280"/>
      <c r="BRI26" s="1280"/>
      <c r="BRJ26" s="1280"/>
      <c r="BRK26" s="1280"/>
      <c r="BRL26" s="1280"/>
      <c r="BRM26" s="1280"/>
      <c r="BRN26" s="1280"/>
      <c r="BRO26" s="1280"/>
      <c r="BRP26" s="1280"/>
      <c r="BRQ26" s="1280"/>
      <c r="BRR26" s="1280"/>
      <c r="BRS26" s="1280"/>
      <c r="BRT26" s="1280"/>
      <c r="BRU26" s="1280"/>
      <c r="BRV26" s="1280"/>
      <c r="BRW26" s="1280"/>
      <c r="BRX26" s="1280"/>
      <c r="BRY26" s="1280"/>
      <c r="BRZ26" s="1280"/>
      <c r="BSA26" s="1280"/>
      <c r="BSB26" s="1280"/>
      <c r="BSC26" s="1280"/>
      <c r="BSD26" s="1280"/>
      <c r="BSE26" s="1280"/>
      <c r="BSF26" s="1280"/>
      <c r="BSG26" s="1280"/>
      <c r="BSH26" s="1280"/>
      <c r="BSI26" s="1280"/>
      <c r="BSJ26" s="1280"/>
      <c r="BSK26" s="1280"/>
      <c r="BSL26" s="1280"/>
      <c r="BSM26" s="1280"/>
      <c r="BSN26" s="1280"/>
      <c r="BSO26" s="1280"/>
      <c r="BSP26" s="1280"/>
      <c r="BSQ26" s="1280"/>
      <c r="BSR26" s="1280"/>
      <c r="BSS26" s="1280"/>
      <c r="BST26" s="1280"/>
      <c r="BSU26" s="1280"/>
      <c r="BSV26" s="1280"/>
      <c r="BSW26" s="1280"/>
      <c r="BSX26" s="1280"/>
      <c r="BSY26" s="1280"/>
      <c r="BSZ26" s="1280"/>
      <c r="BTA26" s="1280"/>
      <c r="BTB26" s="1280"/>
      <c r="BTC26" s="1280"/>
      <c r="BTD26" s="1280"/>
      <c r="BTE26" s="1280"/>
      <c r="BTF26" s="1280"/>
      <c r="BTG26" s="1280"/>
      <c r="BTH26" s="1280"/>
      <c r="BTI26" s="1280"/>
      <c r="BTJ26" s="1280"/>
      <c r="BTK26" s="1280"/>
      <c r="BTL26" s="1280"/>
      <c r="BTM26" s="1280"/>
      <c r="BTN26" s="1280"/>
      <c r="BTO26" s="1280"/>
      <c r="BTP26" s="1280"/>
      <c r="BTQ26" s="1280"/>
      <c r="BTR26" s="1280"/>
      <c r="BTS26" s="1280"/>
      <c r="BTT26" s="1280"/>
      <c r="BTU26" s="1280"/>
      <c r="BTV26" s="1280"/>
      <c r="BTW26" s="1280"/>
      <c r="BTX26" s="1280"/>
      <c r="BTY26" s="1280"/>
      <c r="BTZ26" s="1280"/>
      <c r="BUA26" s="1280"/>
      <c r="BUB26" s="1280"/>
      <c r="BUC26" s="1280"/>
      <c r="BUD26" s="1280"/>
      <c r="BUE26" s="1280"/>
      <c r="BUF26" s="1280"/>
      <c r="BUG26" s="1280"/>
      <c r="BUH26" s="1280"/>
      <c r="BUI26" s="1280"/>
      <c r="BUJ26" s="1280"/>
      <c r="BUK26" s="1280"/>
      <c r="BUL26" s="1280"/>
      <c r="BUM26" s="1280"/>
      <c r="BUN26" s="1280"/>
      <c r="BUO26" s="1280"/>
      <c r="BUP26" s="1280"/>
      <c r="BUQ26" s="1280"/>
      <c r="BUR26" s="1280"/>
      <c r="BUS26" s="1280"/>
      <c r="BUT26" s="1280"/>
      <c r="BUU26" s="1280"/>
      <c r="BUV26" s="1280"/>
      <c r="BUW26" s="1280"/>
      <c r="BUX26" s="1280"/>
      <c r="BUY26" s="1280"/>
      <c r="BUZ26" s="1280"/>
      <c r="BVA26" s="1280"/>
      <c r="BVB26" s="1280"/>
      <c r="BVC26" s="1280"/>
      <c r="BVD26" s="1280"/>
      <c r="BVE26" s="1280"/>
      <c r="BVF26" s="1280"/>
      <c r="BVG26" s="1280"/>
      <c r="BVH26" s="1280"/>
      <c r="BVI26" s="1280"/>
      <c r="BVJ26" s="1280"/>
      <c r="BVK26" s="1280"/>
      <c r="BVL26" s="1280"/>
      <c r="BVM26" s="1280"/>
      <c r="BVN26" s="1280"/>
      <c r="BVO26" s="1280"/>
      <c r="BVP26" s="1280"/>
      <c r="BVQ26" s="1280"/>
      <c r="BVR26" s="1280"/>
      <c r="BVS26" s="1280"/>
      <c r="BVT26" s="1280"/>
      <c r="BVU26" s="1280"/>
      <c r="BVV26" s="1280"/>
      <c r="BVW26" s="1280"/>
      <c r="BVX26" s="1280"/>
      <c r="BVY26" s="1280"/>
      <c r="BVZ26" s="1280"/>
      <c r="BWA26" s="1280"/>
      <c r="BWB26" s="1280"/>
      <c r="BWC26" s="1280"/>
      <c r="BWD26" s="1280"/>
      <c r="BWE26" s="1280"/>
      <c r="BWF26" s="1280"/>
      <c r="BWG26" s="1280"/>
      <c r="BWH26" s="1280"/>
      <c r="BWI26" s="1280"/>
      <c r="BWJ26" s="1280"/>
      <c r="BWK26" s="1280"/>
      <c r="BWL26" s="1280"/>
      <c r="BWM26" s="1280"/>
      <c r="BWN26" s="1280"/>
      <c r="BWO26" s="1280"/>
      <c r="BWP26" s="1280"/>
      <c r="BWQ26" s="1280"/>
      <c r="BWR26" s="1280"/>
      <c r="BWS26" s="1280"/>
      <c r="BWT26" s="1280"/>
      <c r="BWU26" s="1280"/>
      <c r="BWV26" s="1280"/>
      <c r="BWW26" s="1280"/>
      <c r="BWX26" s="1280"/>
      <c r="BWY26" s="1280"/>
      <c r="BWZ26" s="1280"/>
      <c r="BXA26" s="1280"/>
      <c r="BXB26" s="1280"/>
      <c r="BXC26" s="1280"/>
      <c r="BXD26" s="1280"/>
      <c r="BXE26" s="1280"/>
      <c r="BXF26" s="1280"/>
      <c r="BXG26" s="1280"/>
      <c r="BXH26" s="1280"/>
      <c r="BXI26" s="1280"/>
      <c r="BXJ26" s="1280"/>
      <c r="BXK26" s="1280"/>
      <c r="BXL26" s="1280"/>
      <c r="BXM26" s="1280"/>
      <c r="BXN26" s="1280"/>
      <c r="BXO26" s="1280"/>
      <c r="BXP26" s="1280"/>
      <c r="BXQ26" s="1280"/>
      <c r="BXR26" s="1280"/>
      <c r="BXS26" s="1280"/>
      <c r="BXT26" s="1280"/>
      <c r="BXU26" s="1280"/>
      <c r="BXV26" s="1280"/>
      <c r="BXW26" s="1280"/>
      <c r="BXX26" s="1280"/>
      <c r="BXY26" s="1280"/>
      <c r="BXZ26" s="1280"/>
      <c r="BYA26" s="1280"/>
      <c r="BYB26" s="1280"/>
      <c r="BYC26" s="1280"/>
      <c r="BYD26" s="1280"/>
      <c r="BYE26" s="1280"/>
      <c r="BYF26" s="1280"/>
      <c r="BYG26" s="1280"/>
      <c r="BYH26" s="1280"/>
      <c r="BYI26" s="1280"/>
      <c r="BYJ26" s="1280"/>
      <c r="BYK26" s="1280"/>
      <c r="BYL26" s="1280"/>
      <c r="BYM26" s="1280"/>
      <c r="BYN26" s="1280"/>
      <c r="BYO26" s="1280"/>
      <c r="BYP26" s="1280"/>
      <c r="BYQ26" s="1280"/>
      <c r="BYR26" s="1280"/>
      <c r="BYS26" s="1280"/>
      <c r="BYT26" s="1280"/>
      <c r="BYU26" s="1280"/>
      <c r="BYV26" s="1280"/>
      <c r="BYW26" s="1280"/>
      <c r="BYX26" s="1280"/>
      <c r="BYY26" s="1280"/>
      <c r="BYZ26" s="1280"/>
      <c r="BZA26" s="1280"/>
      <c r="BZB26" s="1280"/>
      <c r="BZC26" s="1280"/>
      <c r="BZD26" s="1280"/>
      <c r="BZE26" s="1280"/>
      <c r="BZF26" s="1280"/>
      <c r="BZG26" s="1280"/>
      <c r="BZH26" s="1280"/>
      <c r="BZI26" s="1280"/>
      <c r="BZJ26" s="1280"/>
      <c r="BZK26" s="1280"/>
      <c r="BZL26" s="1280"/>
      <c r="BZM26" s="1280"/>
      <c r="BZN26" s="1280"/>
      <c r="BZO26" s="1280"/>
      <c r="BZP26" s="1280"/>
      <c r="BZQ26" s="1280"/>
      <c r="BZR26" s="1280"/>
      <c r="BZS26" s="1280"/>
      <c r="BZT26" s="1280"/>
      <c r="BZU26" s="1280"/>
      <c r="BZV26" s="1280"/>
      <c r="BZW26" s="1280"/>
      <c r="BZX26" s="1280"/>
      <c r="BZY26" s="1280"/>
      <c r="BZZ26" s="1280"/>
      <c r="CAA26" s="1280"/>
      <c r="CAB26" s="1280"/>
      <c r="CAC26" s="1280"/>
      <c r="CAD26" s="1280"/>
      <c r="CAE26" s="1280"/>
      <c r="CAF26" s="1280"/>
      <c r="CAG26" s="1280"/>
      <c r="CAH26" s="1280"/>
      <c r="CAI26" s="1280"/>
      <c r="CAJ26" s="1280"/>
      <c r="CAK26" s="1280"/>
      <c r="CAL26" s="1280"/>
      <c r="CAM26" s="1280"/>
      <c r="CAN26" s="1280"/>
      <c r="CAO26" s="1280"/>
      <c r="CAP26" s="1280"/>
      <c r="CAQ26" s="1280"/>
      <c r="CAR26" s="1280"/>
      <c r="CAS26" s="1280"/>
      <c r="CAT26" s="1280"/>
      <c r="CAU26" s="1280"/>
      <c r="CAV26" s="1280"/>
      <c r="CAW26" s="1280"/>
      <c r="CAX26" s="1280"/>
      <c r="CAY26" s="1280"/>
      <c r="CAZ26" s="1280"/>
      <c r="CBA26" s="1280"/>
      <c r="CBB26" s="1280"/>
      <c r="CBC26" s="1280"/>
      <c r="CBD26" s="1280"/>
      <c r="CBE26" s="1280"/>
      <c r="CBF26" s="1280"/>
      <c r="CBG26" s="1280"/>
      <c r="CBH26" s="1280"/>
      <c r="CBI26" s="1280"/>
      <c r="CBJ26" s="1280"/>
      <c r="CBK26" s="1280"/>
      <c r="CBL26" s="1280"/>
      <c r="CBM26" s="1280"/>
      <c r="CBN26" s="1280"/>
      <c r="CBO26" s="1280"/>
      <c r="CBP26" s="1280"/>
      <c r="CBQ26" s="1280"/>
      <c r="CBR26" s="1280"/>
      <c r="CBS26" s="1280"/>
      <c r="CBT26" s="1280"/>
      <c r="CBU26" s="1280"/>
      <c r="CBV26" s="1280"/>
      <c r="CBW26" s="1280"/>
      <c r="CBX26" s="1280"/>
      <c r="CBY26" s="1280"/>
      <c r="CBZ26" s="1280"/>
      <c r="CCA26" s="1280"/>
      <c r="CCB26" s="1280"/>
      <c r="CCC26" s="1280"/>
      <c r="CCD26" s="1280"/>
      <c r="CCE26" s="1280"/>
      <c r="CCF26" s="1280"/>
      <c r="CCG26" s="1280"/>
      <c r="CCH26" s="1280"/>
      <c r="CCI26" s="1280"/>
      <c r="CCJ26" s="1280"/>
      <c r="CCK26" s="1280"/>
      <c r="CCL26" s="1280"/>
      <c r="CCM26" s="1280"/>
      <c r="CCN26" s="1280"/>
      <c r="CCO26" s="1280"/>
      <c r="CCP26" s="1280"/>
      <c r="CCQ26" s="1280"/>
      <c r="CCR26" s="1280"/>
      <c r="CCS26" s="1280"/>
      <c r="CCT26" s="1280"/>
      <c r="CCU26" s="1280"/>
      <c r="CCV26" s="1280"/>
      <c r="CCW26" s="1280"/>
      <c r="CCX26" s="1280"/>
      <c r="CCY26" s="1280"/>
      <c r="CCZ26" s="1280"/>
      <c r="CDA26" s="1280"/>
      <c r="CDB26" s="1280"/>
      <c r="CDC26" s="1280"/>
      <c r="CDD26" s="1280"/>
      <c r="CDE26" s="1280"/>
      <c r="CDF26" s="1280"/>
      <c r="CDG26" s="1280"/>
      <c r="CDH26" s="1280"/>
      <c r="CDI26" s="1280"/>
      <c r="CDJ26" s="1280"/>
      <c r="CDK26" s="1280"/>
      <c r="CDL26" s="1280"/>
      <c r="CDM26" s="1280"/>
      <c r="CDN26" s="1280"/>
      <c r="CDO26" s="1280"/>
      <c r="CDP26" s="1280"/>
      <c r="CDQ26" s="1280"/>
      <c r="CDR26" s="1280"/>
      <c r="CDS26" s="1280"/>
      <c r="CDT26" s="1280"/>
      <c r="CDU26" s="1280"/>
      <c r="CDV26" s="1280"/>
      <c r="CDW26" s="1280"/>
      <c r="CDX26" s="1280"/>
      <c r="CDY26" s="1280"/>
      <c r="CDZ26" s="1280"/>
      <c r="CEA26" s="1280"/>
      <c r="CEB26" s="1280"/>
      <c r="CEC26" s="1280"/>
      <c r="CED26" s="1280"/>
      <c r="CEE26" s="1280"/>
      <c r="CEF26" s="1280"/>
      <c r="CEG26" s="1280"/>
      <c r="CEH26" s="1280"/>
      <c r="CEI26" s="1280"/>
      <c r="CEJ26" s="1280"/>
      <c r="CEK26" s="1280"/>
      <c r="CEL26" s="1280"/>
      <c r="CEM26" s="1280"/>
      <c r="CEN26" s="1280"/>
      <c r="CEO26" s="1280"/>
      <c r="CEP26" s="1280"/>
      <c r="CEQ26" s="1280"/>
      <c r="CER26" s="1280"/>
      <c r="CES26" s="1280"/>
      <c r="CET26" s="1280"/>
      <c r="CEU26" s="1280"/>
      <c r="CEV26" s="1280"/>
      <c r="CEW26" s="1280"/>
      <c r="CEX26" s="1280"/>
      <c r="CEY26" s="1280"/>
      <c r="CEZ26" s="1280"/>
      <c r="CFA26" s="1280"/>
      <c r="CFB26" s="1280"/>
      <c r="CFC26" s="1280"/>
      <c r="CFD26" s="1280"/>
      <c r="CFE26" s="1280"/>
      <c r="CFF26" s="1280"/>
      <c r="CFG26" s="1280"/>
      <c r="CFH26" s="1280"/>
      <c r="CFI26" s="1280"/>
      <c r="CFJ26" s="1280"/>
      <c r="CFK26" s="1280"/>
      <c r="CFL26" s="1280"/>
      <c r="CFM26" s="1280"/>
      <c r="CFN26" s="1280"/>
      <c r="CFO26" s="1280"/>
      <c r="CFP26" s="1280"/>
      <c r="CFQ26" s="1280"/>
      <c r="CFR26" s="1280"/>
      <c r="CFS26" s="1280"/>
      <c r="CFT26" s="1280"/>
      <c r="CFU26" s="1280"/>
      <c r="CFV26" s="1280"/>
      <c r="CFW26" s="1280"/>
      <c r="CFX26" s="1280"/>
      <c r="CFY26" s="1280"/>
      <c r="CFZ26" s="1280"/>
      <c r="CGA26" s="1280"/>
      <c r="CGB26" s="1280"/>
      <c r="CGC26" s="1280"/>
      <c r="CGD26" s="1280"/>
      <c r="CGE26" s="1280"/>
      <c r="CGF26" s="1280"/>
      <c r="CGG26" s="1280"/>
      <c r="CGH26" s="1280"/>
      <c r="CGI26" s="1280"/>
      <c r="CGJ26" s="1280"/>
      <c r="CGK26" s="1280"/>
      <c r="CGL26" s="1280"/>
      <c r="CGM26" s="1280"/>
      <c r="CGN26" s="1280"/>
      <c r="CGO26" s="1280"/>
      <c r="CGP26" s="1280"/>
      <c r="CGQ26" s="1280"/>
      <c r="CGR26" s="1280"/>
      <c r="CGS26" s="1280"/>
      <c r="CGT26" s="1280"/>
      <c r="CGU26" s="1280"/>
      <c r="CGV26" s="1280"/>
      <c r="CGW26" s="1280"/>
      <c r="CGX26" s="1280"/>
      <c r="CGY26" s="1280"/>
      <c r="CGZ26" s="1280"/>
      <c r="CHA26" s="1280"/>
      <c r="CHB26" s="1280"/>
      <c r="CHC26" s="1280"/>
      <c r="CHD26" s="1280"/>
      <c r="CHE26" s="1280"/>
      <c r="CHF26" s="1280"/>
      <c r="CHG26" s="1280"/>
      <c r="CHH26" s="1280"/>
      <c r="CHI26" s="1280"/>
      <c r="CHJ26" s="1280"/>
      <c r="CHK26" s="1280"/>
      <c r="CHL26" s="1280"/>
      <c r="CHM26" s="1280"/>
      <c r="CHN26" s="1280"/>
      <c r="CHO26" s="1280"/>
      <c r="CHP26" s="1280"/>
      <c r="CHQ26" s="1280"/>
      <c r="CHR26" s="1280"/>
      <c r="CHS26" s="1280"/>
      <c r="CHT26" s="1280"/>
      <c r="CHU26" s="1280"/>
      <c r="CHV26" s="1280"/>
      <c r="CHW26" s="1280"/>
      <c r="CHX26" s="1280"/>
      <c r="CHY26" s="1280"/>
      <c r="CHZ26" s="1280"/>
      <c r="CIA26" s="1280"/>
      <c r="CIB26" s="1280"/>
      <c r="CIC26" s="1280"/>
      <c r="CID26" s="1280"/>
      <c r="CIE26" s="1280"/>
      <c r="CIF26" s="1280"/>
      <c r="CIG26" s="1280"/>
      <c r="CIH26" s="1280"/>
      <c r="CII26" s="1280"/>
      <c r="CIJ26" s="1280"/>
      <c r="CIK26" s="1280"/>
      <c r="CIL26" s="1280"/>
      <c r="CIM26" s="1280"/>
      <c r="CIN26" s="1280"/>
      <c r="CIO26" s="1280"/>
      <c r="CIP26" s="1280"/>
      <c r="CIQ26" s="1280"/>
      <c r="CIR26" s="1280"/>
      <c r="CIS26" s="1280"/>
      <c r="CIT26" s="1280"/>
      <c r="CIU26" s="1280"/>
      <c r="CIV26" s="1280"/>
      <c r="CIW26" s="1280"/>
      <c r="CIX26" s="1280"/>
      <c r="CIY26" s="1280"/>
      <c r="CIZ26" s="1280"/>
      <c r="CJA26" s="1280"/>
      <c r="CJB26" s="1280"/>
      <c r="CJC26" s="1280"/>
      <c r="CJD26" s="1280"/>
      <c r="CJE26" s="1280"/>
      <c r="CJF26" s="1280"/>
      <c r="CJG26" s="1280"/>
      <c r="CJH26" s="1280"/>
      <c r="CJI26" s="1280"/>
      <c r="CJJ26" s="1280"/>
      <c r="CJK26" s="1280"/>
      <c r="CJL26" s="1280"/>
      <c r="CJM26" s="1280"/>
      <c r="CJN26" s="1280"/>
      <c r="CJO26" s="1280"/>
      <c r="CJP26" s="1280"/>
      <c r="CJQ26" s="1280"/>
      <c r="CJR26" s="1280"/>
      <c r="CJS26" s="1280"/>
      <c r="CJT26" s="1280"/>
      <c r="CJU26" s="1280"/>
      <c r="CJV26" s="1280"/>
      <c r="CJW26" s="1280"/>
      <c r="CJX26" s="1280"/>
      <c r="CJY26" s="1280"/>
      <c r="CJZ26" s="1280"/>
      <c r="CKA26" s="1280"/>
      <c r="CKB26" s="1280"/>
      <c r="CKC26" s="1280"/>
      <c r="CKD26" s="1280"/>
      <c r="CKE26" s="1280"/>
      <c r="CKF26" s="1280"/>
      <c r="CKG26" s="1280"/>
      <c r="CKH26" s="1280"/>
      <c r="CKI26" s="1280"/>
      <c r="CKJ26" s="1280"/>
      <c r="CKK26" s="1280"/>
      <c r="CKL26" s="1280"/>
      <c r="CKM26" s="1280"/>
      <c r="CKN26" s="1280"/>
      <c r="CKO26" s="1280"/>
      <c r="CKP26" s="1280"/>
      <c r="CKQ26" s="1280"/>
      <c r="CKR26" s="1280"/>
      <c r="CKS26" s="1280"/>
      <c r="CKT26" s="1280"/>
      <c r="CKU26" s="1280"/>
      <c r="CKV26" s="1280"/>
      <c r="CKW26" s="1280"/>
      <c r="CKX26" s="1280"/>
      <c r="CKY26" s="1280"/>
      <c r="CKZ26" s="1280"/>
      <c r="CLA26" s="1280"/>
      <c r="CLB26" s="1280"/>
      <c r="CLC26" s="1280"/>
      <c r="CLD26" s="1280"/>
      <c r="CLE26" s="1280"/>
      <c r="CLF26" s="1280"/>
      <c r="CLG26" s="1280"/>
      <c r="CLH26" s="1280"/>
      <c r="CLI26" s="1280"/>
      <c r="CLJ26" s="1280"/>
      <c r="CLK26" s="1280"/>
      <c r="CLL26" s="1280"/>
      <c r="CLM26" s="1280"/>
      <c r="CLN26" s="1280"/>
      <c r="CLO26" s="1280"/>
      <c r="CLP26" s="1280"/>
      <c r="CLQ26" s="1280"/>
      <c r="CLR26" s="1280"/>
      <c r="CLS26" s="1280"/>
      <c r="CLT26" s="1280"/>
      <c r="CLU26" s="1280"/>
      <c r="CLV26" s="1280"/>
      <c r="CLW26" s="1280"/>
      <c r="CLX26" s="1280"/>
      <c r="CLY26" s="1280"/>
      <c r="CLZ26" s="1280"/>
      <c r="CMA26" s="1280"/>
      <c r="CMB26" s="1280"/>
      <c r="CMC26" s="1280"/>
      <c r="CMD26" s="1280"/>
      <c r="CME26" s="1280"/>
      <c r="CMF26" s="1280"/>
      <c r="CMG26" s="1280"/>
      <c r="CMH26" s="1280"/>
      <c r="CMI26" s="1280"/>
      <c r="CMJ26" s="1280"/>
      <c r="CMK26" s="1280"/>
      <c r="CML26" s="1280"/>
      <c r="CMM26" s="1280"/>
      <c r="CMN26" s="1280"/>
      <c r="CMO26" s="1280"/>
      <c r="CMP26" s="1280"/>
      <c r="CMQ26" s="1280"/>
      <c r="CMR26" s="1280"/>
      <c r="CMS26" s="1280"/>
      <c r="CMT26" s="1280"/>
      <c r="CMU26" s="1280"/>
      <c r="CMV26" s="1280"/>
      <c r="CMW26" s="1280"/>
      <c r="CMX26" s="1280"/>
      <c r="CMY26" s="1280"/>
      <c r="CMZ26" s="1280"/>
      <c r="CNA26" s="1280"/>
      <c r="CNB26" s="1280"/>
      <c r="CNC26" s="1280"/>
      <c r="CND26" s="1280"/>
      <c r="CNE26" s="1280"/>
      <c r="CNF26" s="1280"/>
      <c r="CNG26" s="1280"/>
      <c r="CNH26" s="1280"/>
      <c r="CNI26" s="1280"/>
      <c r="CNJ26" s="1280"/>
      <c r="CNK26" s="1280"/>
      <c r="CNL26" s="1280"/>
      <c r="CNM26" s="1280"/>
      <c r="CNN26" s="1280"/>
      <c r="CNO26" s="1280"/>
      <c r="CNP26" s="1280"/>
      <c r="CNQ26" s="1280"/>
      <c r="CNR26" s="1280"/>
      <c r="CNS26" s="1280"/>
      <c r="CNT26" s="1280"/>
      <c r="CNU26" s="1280"/>
      <c r="CNV26" s="1280"/>
      <c r="CNW26" s="1280"/>
      <c r="CNX26" s="1280"/>
      <c r="CNY26" s="1280"/>
      <c r="CNZ26" s="1280"/>
      <c r="COA26" s="1280"/>
      <c r="COB26" s="1280"/>
      <c r="COC26" s="1280"/>
      <c r="COD26" s="1280"/>
      <c r="COE26" s="1280"/>
      <c r="COF26" s="1280"/>
      <c r="COG26" s="1280"/>
      <c r="COH26" s="1280"/>
      <c r="COI26" s="1280"/>
      <c r="COJ26" s="1280"/>
      <c r="COK26" s="1280"/>
      <c r="COL26" s="1280"/>
      <c r="COM26" s="1280"/>
      <c r="CON26" s="1280"/>
      <c r="COO26" s="1280"/>
      <c r="COP26" s="1280"/>
      <c r="COQ26" s="1280"/>
      <c r="COR26" s="1280"/>
      <c r="COS26" s="1280"/>
      <c r="COT26" s="1280"/>
      <c r="COU26" s="1280"/>
      <c r="COV26" s="1280"/>
      <c r="COW26" s="1280"/>
      <c r="COX26" s="1280"/>
      <c r="COY26" s="1280"/>
      <c r="COZ26" s="1280"/>
      <c r="CPA26" s="1280"/>
      <c r="CPB26" s="1280"/>
      <c r="CPC26" s="1280"/>
      <c r="CPD26" s="1280"/>
      <c r="CPE26" s="1280"/>
      <c r="CPF26" s="1280"/>
      <c r="CPG26" s="1280"/>
      <c r="CPH26" s="1280"/>
      <c r="CPI26" s="1280"/>
      <c r="CPJ26" s="1280"/>
      <c r="CPK26" s="1280"/>
      <c r="CPL26" s="1280"/>
      <c r="CPM26" s="1280"/>
      <c r="CPN26" s="1280"/>
      <c r="CPO26" s="1280"/>
      <c r="CPP26" s="1280"/>
      <c r="CPQ26" s="1280"/>
      <c r="CPR26" s="1280"/>
      <c r="CPS26" s="1280"/>
      <c r="CPT26" s="1280"/>
      <c r="CPU26" s="1280"/>
      <c r="CPV26" s="1280"/>
      <c r="CPW26" s="1280"/>
      <c r="CPX26" s="1280"/>
      <c r="CPY26" s="1280"/>
      <c r="CPZ26" s="1280"/>
      <c r="CQA26" s="1280"/>
      <c r="CQB26" s="1280"/>
      <c r="CQC26" s="1280"/>
      <c r="CQD26" s="1280"/>
      <c r="CQE26" s="1280"/>
      <c r="CQF26" s="1280"/>
      <c r="CQG26" s="1280"/>
      <c r="CQH26" s="1280"/>
      <c r="CQI26" s="1280"/>
      <c r="CQJ26" s="1280"/>
      <c r="CQK26" s="1280"/>
      <c r="CQL26" s="1280"/>
      <c r="CQM26" s="1280"/>
      <c r="CQN26" s="1280"/>
      <c r="CQO26" s="1280"/>
      <c r="CQP26" s="1280"/>
      <c r="CQQ26" s="1280"/>
      <c r="CQR26" s="1280"/>
      <c r="CQS26" s="1280"/>
      <c r="CQT26" s="1280"/>
      <c r="CQU26" s="1280"/>
      <c r="CQV26" s="1280"/>
      <c r="CQW26" s="1280"/>
      <c r="CQX26" s="1280"/>
      <c r="CQY26" s="1280"/>
      <c r="CQZ26" s="1280"/>
      <c r="CRA26" s="1280"/>
      <c r="CRB26" s="1280"/>
      <c r="CRC26" s="1280"/>
      <c r="CRD26" s="1280"/>
      <c r="CRE26" s="1280"/>
      <c r="CRF26" s="1280"/>
      <c r="CRG26" s="1280"/>
      <c r="CRH26" s="1280"/>
      <c r="CRI26" s="1280"/>
      <c r="CRJ26" s="1280"/>
      <c r="CRK26" s="1280"/>
      <c r="CRL26" s="1280"/>
      <c r="CRM26" s="1280"/>
      <c r="CRN26" s="1280"/>
      <c r="CRO26" s="1280"/>
      <c r="CRP26" s="1280"/>
      <c r="CRQ26" s="1280"/>
      <c r="CRR26" s="1280"/>
      <c r="CRS26" s="1280"/>
      <c r="CRT26" s="1280"/>
      <c r="CRU26" s="1280"/>
      <c r="CRV26" s="1280"/>
      <c r="CRW26" s="1280"/>
      <c r="CRX26" s="1280"/>
      <c r="CRY26" s="1280"/>
      <c r="CRZ26" s="1280"/>
      <c r="CSA26" s="1280"/>
      <c r="CSB26" s="1280"/>
      <c r="CSC26" s="1280"/>
      <c r="CSD26" s="1280"/>
      <c r="CSE26" s="1280"/>
      <c r="CSF26" s="1280"/>
      <c r="CSG26" s="1280"/>
      <c r="CSH26" s="1280"/>
      <c r="CSI26" s="1280"/>
      <c r="CSJ26" s="1280"/>
      <c r="CSK26" s="1280"/>
      <c r="CSL26" s="1280"/>
      <c r="CSM26" s="1280"/>
      <c r="CSN26" s="1280"/>
      <c r="CSO26" s="1280"/>
      <c r="CSP26" s="1280"/>
      <c r="CSQ26" s="1280"/>
      <c r="CSR26" s="1280"/>
      <c r="CSS26" s="1280"/>
      <c r="CST26" s="1280"/>
      <c r="CSU26" s="1280"/>
      <c r="CSV26" s="1280"/>
      <c r="CSW26" s="1280"/>
      <c r="CSX26" s="1280"/>
      <c r="CSY26" s="1280"/>
      <c r="CSZ26" s="1280"/>
      <c r="CTA26" s="1280"/>
      <c r="CTB26" s="1280"/>
      <c r="CTC26" s="1280"/>
      <c r="CTD26" s="1280"/>
      <c r="CTE26" s="1280"/>
      <c r="CTF26" s="1280"/>
      <c r="CTG26" s="1280"/>
      <c r="CTH26" s="1280"/>
      <c r="CTI26" s="1280"/>
      <c r="CTJ26" s="1280"/>
      <c r="CTK26" s="1280"/>
      <c r="CTL26" s="1280"/>
      <c r="CTM26" s="1280"/>
      <c r="CTN26" s="1280"/>
      <c r="CTO26" s="1280"/>
      <c r="CTP26" s="1280"/>
      <c r="CTQ26" s="1280"/>
      <c r="CTR26" s="1280"/>
      <c r="CTS26" s="1280"/>
      <c r="CTT26" s="1280"/>
      <c r="CTU26" s="1280"/>
      <c r="CTV26" s="1280"/>
      <c r="CTW26" s="1280"/>
      <c r="CTX26" s="1280"/>
      <c r="CTY26" s="1280"/>
      <c r="CTZ26" s="1280"/>
      <c r="CUA26" s="1280"/>
      <c r="CUB26" s="1280"/>
      <c r="CUC26" s="1280"/>
      <c r="CUD26" s="1280"/>
      <c r="CUE26" s="1280"/>
      <c r="CUF26" s="1280"/>
      <c r="CUG26" s="1280"/>
      <c r="CUH26" s="1280"/>
      <c r="CUI26" s="1280"/>
      <c r="CUJ26" s="1280"/>
      <c r="CUK26" s="1280"/>
      <c r="CUL26" s="1280"/>
      <c r="CUM26" s="1280"/>
      <c r="CUN26" s="1280"/>
      <c r="CUO26" s="1280"/>
      <c r="CUP26" s="1280"/>
      <c r="CUQ26" s="1280"/>
      <c r="CUR26" s="1280"/>
      <c r="CUS26" s="1280"/>
      <c r="CUT26" s="1280"/>
      <c r="CUU26" s="1280"/>
      <c r="CUV26" s="1280"/>
      <c r="CUW26" s="1280"/>
      <c r="CUX26" s="1280"/>
      <c r="CUY26" s="1280"/>
      <c r="CUZ26" s="1280"/>
      <c r="CVA26" s="1280"/>
      <c r="CVB26" s="1280"/>
      <c r="CVC26" s="1280"/>
      <c r="CVD26" s="1280"/>
      <c r="CVE26" s="1280"/>
      <c r="CVF26" s="1280"/>
      <c r="CVG26" s="1280"/>
      <c r="CVH26" s="1280"/>
      <c r="CVI26" s="1280"/>
      <c r="CVJ26" s="1280"/>
      <c r="CVK26" s="1280"/>
      <c r="CVL26" s="1280"/>
      <c r="CVM26" s="1280"/>
      <c r="CVN26" s="1280"/>
      <c r="CVO26" s="1280"/>
      <c r="CVP26" s="1280"/>
      <c r="CVQ26" s="1280"/>
      <c r="CVR26" s="1280"/>
      <c r="CVS26" s="1280"/>
      <c r="CVT26" s="1280"/>
      <c r="CVU26" s="1280"/>
      <c r="CVV26" s="1280"/>
      <c r="CVW26" s="1280"/>
      <c r="CVX26" s="1280"/>
      <c r="CVY26" s="1280"/>
      <c r="CVZ26" s="1280"/>
      <c r="CWA26" s="1280"/>
      <c r="CWB26" s="1280"/>
      <c r="CWC26" s="1280"/>
      <c r="CWD26" s="1280"/>
      <c r="CWE26" s="1280"/>
      <c r="CWF26" s="1280"/>
      <c r="CWG26" s="1280"/>
      <c r="CWH26" s="1280"/>
      <c r="CWI26" s="1280"/>
      <c r="CWJ26" s="1280"/>
      <c r="CWK26" s="1280"/>
      <c r="CWL26" s="1280"/>
      <c r="CWM26" s="1280"/>
      <c r="CWN26" s="1280"/>
      <c r="CWO26" s="1280"/>
      <c r="CWP26" s="1280"/>
      <c r="CWQ26" s="1280"/>
      <c r="CWR26" s="1280"/>
      <c r="CWS26" s="1280"/>
      <c r="CWT26" s="1280"/>
      <c r="CWU26" s="1280"/>
      <c r="CWV26" s="1280"/>
      <c r="CWW26" s="1280"/>
      <c r="CWX26" s="1280"/>
      <c r="CWY26" s="1280"/>
      <c r="CWZ26" s="1280"/>
      <c r="CXA26" s="1280"/>
      <c r="CXB26" s="1280"/>
      <c r="CXC26" s="1280"/>
      <c r="CXD26" s="1280"/>
      <c r="CXE26" s="1280"/>
      <c r="CXF26" s="1280"/>
      <c r="CXG26" s="1280"/>
      <c r="CXH26" s="1280"/>
      <c r="CXI26" s="1280"/>
      <c r="CXJ26" s="1280"/>
      <c r="CXK26" s="1280"/>
      <c r="CXL26" s="1280"/>
      <c r="CXM26" s="1280"/>
      <c r="CXN26" s="1280"/>
      <c r="CXO26" s="1280"/>
      <c r="CXP26" s="1280"/>
      <c r="CXQ26" s="1280"/>
      <c r="CXR26" s="1280"/>
      <c r="CXS26" s="1280"/>
      <c r="CXT26" s="1280"/>
      <c r="CXU26" s="1280"/>
      <c r="CXV26" s="1280"/>
      <c r="CXW26" s="1280"/>
      <c r="CXX26" s="1280"/>
      <c r="CXY26" s="1280"/>
      <c r="CXZ26" s="1280"/>
      <c r="CYA26" s="1280"/>
      <c r="CYB26" s="1280"/>
      <c r="CYC26" s="1280"/>
      <c r="CYD26" s="1280"/>
      <c r="CYE26" s="1280"/>
      <c r="CYF26" s="1280"/>
      <c r="CYG26" s="1280"/>
      <c r="CYH26" s="1280"/>
      <c r="CYI26" s="1280"/>
      <c r="CYJ26" s="1280"/>
      <c r="CYK26" s="1280"/>
      <c r="CYL26" s="1280"/>
      <c r="CYM26" s="1280"/>
      <c r="CYN26" s="1280"/>
      <c r="CYO26" s="1280"/>
      <c r="CYP26" s="1280"/>
      <c r="CYQ26" s="1280"/>
      <c r="CYR26" s="1280"/>
      <c r="CYS26" s="1280"/>
      <c r="CYT26" s="1280"/>
      <c r="CYU26" s="1280"/>
      <c r="CYV26" s="1280"/>
      <c r="CYW26" s="1280"/>
      <c r="CYX26" s="1280"/>
      <c r="CYY26" s="1280"/>
      <c r="CYZ26" s="1280"/>
      <c r="CZA26" s="1280"/>
      <c r="CZB26" s="1280"/>
      <c r="CZC26" s="1280"/>
      <c r="CZD26" s="1280"/>
      <c r="CZE26" s="1280"/>
      <c r="CZF26" s="1280"/>
      <c r="CZG26" s="1280"/>
      <c r="CZH26" s="1280"/>
      <c r="CZI26" s="1280"/>
      <c r="CZJ26" s="1280"/>
      <c r="CZK26" s="1280"/>
      <c r="CZL26" s="1280"/>
      <c r="CZM26" s="1280"/>
      <c r="CZN26" s="1280"/>
      <c r="CZO26" s="1280"/>
      <c r="CZP26" s="1280"/>
      <c r="CZQ26" s="1280"/>
      <c r="CZR26" s="1280"/>
      <c r="CZS26" s="1280"/>
      <c r="CZT26" s="1280"/>
      <c r="CZU26" s="1280"/>
      <c r="CZV26" s="1280"/>
      <c r="CZW26" s="1280"/>
      <c r="CZX26" s="1280"/>
      <c r="CZY26" s="1280"/>
      <c r="CZZ26" s="1280"/>
      <c r="DAA26" s="1280"/>
      <c r="DAB26" s="1280"/>
      <c r="DAC26" s="1280"/>
      <c r="DAD26" s="1280"/>
      <c r="DAE26" s="1280"/>
      <c r="DAF26" s="1280"/>
      <c r="DAG26" s="1280"/>
      <c r="DAH26" s="1280"/>
      <c r="DAI26" s="1280"/>
      <c r="DAJ26" s="1280"/>
      <c r="DAK26" s="1280"/>
      <c r="DAL26" s="1280"/>
      <c r="DAM26" s="1280"/>
      <c r="DAN26" s="1280"/>
      <c r="DAO26" s="1280"/>
      <c r="DAP26" s="1280"/>
      <c r="DAQ26" s="1280"/>
      <c r="DAR26" s="1280"/>
      <c r="DAS26" s="1280"/>
      <c r="DAT26" s="1280"/>
      <c r="DAU26" s="1280"/>
      <c r="DAV26" s="1280"/>
      <c r="DAW26" s="1280"/>
      <c r="DAX26" s="1280"/>
      <c r="DAY26" s="1280"/>
      <c r="DAZ26" s="1280"/>
      <c r="DBA26" s="1280"/>
      <c r="DBB26" s="1280"/>
      <c r="DBC26" s="1280"/>
      <c r="DBD26" s="1280"/>
      <c r="DBE26" s="1280"/>
      <c r="DBF26" s="1280"/>
      <c r="DBG26" s="1280"/>
      <c r="DBH26" s="1280"/>
      <c r="DBI26" s="1280"/>
      <c r="DBJ26" s="1280"/>
      <c r="DBK26" s="1280"/>
      <c r="DBL26" s="1280"/>
      <c r="DBM26" s="1280"/>
      <c r="DBN26" s="1280"/>
      <c r="DBO26" s="1280"/>
      <c r="DBP26" s="1280"/>
      <c r="DBQ26" s="1280"/>
      <c r="DBR26" s="1280"/>
      <c r="DBS26" s="1280"/>
      <c r="DBT26" s="1280"/>
      <c r="DBU26" s="1280"/>
      <c r="DBV26" s="1280"/>
      <c r="DBW26" s="1280"/>
      <c r="DBX26" s="1280"/>
      <c r="DBY26" s="1280"/>
      <c r="DBZ26" s="1280"/>
      <c r="DCA26" s="1280"/>
      <c r="DCB26" s="1280"/>
      <c r="DCC26" s="1280"/>
      <c r="DCD26" s="1280"/>
      <c r="DCE26" s="1280"/>
      <c r="DCF26" s="1280"/>
      <c r="DCG26" s="1280"/>
      <c r="DCH26" s="1280"/>
      <c r="DCI26" s="1280"/>
      <c r="DCJ26" s="1280"/>
      <c r="DCK26" s="1280"/>
      <c r="DCL26" s="1280"/>
      <c r="DCM26" s="1280"/>
      <c r="DCN26" s="1280"/>
      <c r="DCO26" s="1280"/>
      <c r="DCP26" s="1280"/>
      <c r="DCQ26" s="1280"/>
      <c r="DCR26" s="1280"/>
      <c r="DCS26" s="1280"/>
      <c r="DCT26" s="1280"/>
      <c r="DCU26" s="1280"/>
      <c r="DCV26" s="1280"/>
      <c r="DCW26" s="1280"/>
      <c r="DCX26" s="1280"/>
      <c r="DCY26" s="1280"/>
      <c r="DCZ26" s="1280"/>
      <c r="DDA26" s="1280"/>
      <c r="DDB26" s="1280"/>
      <c r="DDC26" s="1280"/>
      <c r="DDD26" s="1280"/>
      <c r="DDE26" s="1280"/>
      <c r="DDF26" s="1280"/>
      <c r="DDG26" s="1280"/>
      <c r="DDH26" s="1280"/>
      <c r="DDI26" s="1280"/>
      <c r="DDJ26" s="1280"/>
      <c r="DDK26" s="1280"/>
      <c r="DDL26" s="1280"/>
      <c r="DDM26" s="1280"/>
      <c r="DDN26" s="1280"/>
      <c r="DDO26" s="1280"/>
      <c r="DDP26" s="1280"/>
      <c r="DDQ26" s="1280"/>
      <c r="DDR26" s="1280"/>
      <c r="DDS26" s="1280"/>
      <c r="DDT26" s="1280"/>
      <c r="DDU26" s="1280"/>
      <c r="DDV26" s="1280"/>
      <c r="DDW26" s="1280"/>
      <c r="DDX26" s="1280"/>
      <c r="DDY26" s="1280"/>
      <c r="DDZ26" s="1280"/>
      <c r="DEA26" s="1280"/>
      <c r="DEB26" s="1280"/>
      <c r="DEC26" s="1280"/>
      <c r="DED26" s="1280"/>
      <c r="DEE26" s="1280"/>
      <c r="DEF26" s="1280"/>
      <c r="DEG26" s="1280"/>
      <c r="DEH26" s="1280"/>
      <c r="DEI26" s="1280"/>
      <c r="DEJ26" s="1280"/>
      <c r="DEK26" s="1280"/>
      <c r="DEL26" s="1280"/>
      <c r="DEM26" s="1280"/>
      <c r="DEN26" s="1280"/>
      <c r="DEO26" s="1280"/>
      <c r="DEP26" s="1280"/>
      <c r="DEQ26" s="1280"/>
      <c r="DER26" s="1280"/>
      <c r="DES26" s="1280"/>
      <c r="DET26" s="1280"/>
      <c r="DEU26" s="1280"/>
      <c r="DEV26" s="1280"/>
      <c r="DEW26" s="1280"/>
      <c r="DEX26" s="1280"/>
      <c r="DEY26" s="1280"/>
      <c r="DEZ26" s="1280"/>
      <c r="DFA26" s="1280"/>
      <c r="DFB26" s="1280"/>
      <c r="DFC26" s="1280"/>
      <c r="DFD26" s="1280"/>
      <c r="DFE26" s="1280"/>
      <c r="DFF26" s="1280"/>
      <c r="DFG26" s="1280"/>
      <c r="DFH26" s="1280"/>
      <c r="DFI26" s="1280"/>
      <c r="DFJ26" s="1280"/>
      <c r="DFK26" s="1280"/>
      <c r="DFL26" s="1280"/>
      <c r="DFM26" s="1280"/>
      <c r="DFN26" s="1280"/>
      <c r="DFO26" s="1280"/>
      <c r="DFP26" s="1280"/>
      <c r="DFQ26" s="1280"/>
      <c r="DFR26" s="1280"/>
      <c r="DFS26" s="1280"/>
      <c r="DFT26" s="1280"/>
      <c r="DFU26" s="1280"/>
      <c r="DFV26" s="1280"/>
      <c r="DFW26" s="1280"/>
      <c r="DFX26" s="1280"/>
      <c r="DFY26" s="1280"/>
      <c r="DFZ26" s="1280"/>
      <c r="DGA26" s="1280"/>
      <c r="DGB26" s="1280"/>
      <c r="DGC26" s="1280"/>
      <c r="DGD26" s="1280"/>
      <c r="DGE26" s="1280"/>
      <c r="DGF26" s="1280"/>
      <c r="DGG26" s="1280"/>
      <c r="DGH26" s="1280"/>
      <c r="DGI26" s="1280"/>
      <c r="DGJ26" s="1280"/>
      <c r="DGK26" s="1280"/>
      <c r="DGL26" s="1280"/>
      <c r="DGM26" s="1280"/>
      <c r="DGN26" s="1280"/>
      <c r="DGO26" s="1280"/>
      <c r="DGP26" s="1280"/>
      <c r="DGQ26" s="1280"/>
      <c r="DGR26" s="1280"/>
      <c r="DGS26" s="1280"/>
      <c r="DGT26" s="1280"/>
      <c r="DGU26" s="1280"/>
      <c r="DGV26" s="1280"/>
      <c r="DGW26" s="1280"/>
      <c r="DGX26" s="1280"/>
      <c r="DGY26" s="1280"/>
      <c r="DGZ26" s="1280"/>
      <c r="DHA26" s="1280"/>
      <c r="DHB26" s="1280"/>
      <c r="DHC26" s="1280"/>
      <c r="DHD26" s="1280"/>
      <c r="DHE26" s="1280"/>
      <c r="DHF26" s="1280"/>
      <c r="DHG26" s="1280"/>
      <c r="DHH26" s="1280"/>
      <c r="DHI26" s="1280"/>
      <c r="DHJ26" s="1280"/>
      <c r="DHK26" s="1280"/>
      <c r="DHL26" s="1280"/>
      <c r="DHM26" s="1280"/>
      <c r="DHN26" s="1280"/>
      <c r="DHO26" s="1280"/>
      <c r="DHP26" s="1280"/>
      <c r="DHQ26" s="1280"/>
      <c r="DHR26" s="1280"/>
      <c r="DHS26" s="1280"/>
      <c r="DHT26" s="1280"/>
      <c r="DHU26" s="1280"/>
      <c r="DHV26" s="1280"/>
      <c r="DHW26" s="1280"/>
      <c r="DHX26" s="1280"/>
      <c r="DHY26" s="1280"/>
      <c r="DHZ26" s="1280"/>
      <c r="DIA26" s="1280"/>
      <c r="DIB26" s="1280"/>
      <c r="DIC26" s="1280"/>
      <c r="DID26" s="1280"/>
      <c r="DIE26" s="1280"/>
      <c r="DIF26" s="1280"/>
      <c r="DIG26" s="1280"/>
      <c r="DIH26" s="1280"/>
      <c r="DII26" s="1280"/>
      <c r="DIJ26" s="1280"/>
      <c r="DIK26" s="1280"/>
      <c r="DIL26" s="1280"/>
      <c r="DIM26" s="1280"/>
      <c r="DIN26" s="1280"/>
      <c r="DIO26" s="1280"/>
      <c r="DIP26" s="1280"/>
      <c r="DIQ26" s="1280"/>
      <c r="DIR26" s="1280"/>
      <c r="DIS26" s="1280"/>
      <c r="DIT26" s="1280"/>
      <c r="DIU26" s="1280"/>
      <c r="DIV26" s="1280"/>
      <c r="DIW26" s="1280"/>
      <c r="DIX26" s="1280"/>
      <c r="DIY26" s="1280"/>
      <c r="DIZ26" s="1280"/>
      <c r="DJA26" s="1280"/>
      <c r="DJB26" s="1280"/>
      <c r="DJC26" s="1280"/>
      <c r="DJD26" s="1280"/>
      <c r="DJE26" s="1280"/>
      <c r="DJF26" s="1280"/>
      <c r="DJG26" s="1280"/>
      <c r="DJH26" s="1280"/>
      <c r="DJI26" s="1280"/>
      <c r="DJJ26" s="1280"/>
      <c r="DJK26" s="1280"/>
      <c r="DJL26" s="1280"/>
      <c r="DJM26" s="1280"/>
      <c r="DJN26" s="1280"/>
      <c r="DJO26" s="1280"/>
      <c r="DJP26" s="1280"/>
      <c r="DJQ26" s="1280"/>
      <c r="DJR26" s="1280"/>
      <c r="DJS26" s="1280"/>
      <c r="DJT26" s="1280"/>
      <c r="DJU26" s="1280"/>
      <c r="DJV26" s="1280"/>
      <c r="DJW26" s="1280"/>
      <c r="DJX26" s="1280"/>
      <c r="DJY26" s="1280"/>
      <c r="DJZ26" s="1280"/>
      <c r="DKA26" s="1280"/>
      <c r="DKB26" s="1280"/>
      <c r="DKC26" s="1280"/>
      <c r="DKD26" s="1280"/>
      <c r="DKE26" s="1280"/>
      <c r="DKF26" s="1280"/>
      <c r="DKG26" s="1280"/>
      <c r="DKH26" s="1280"/>
      <c r="DKI26" s="1280"/>
      <c r="DKJ26" s="1280"/>
      <c r="DKK26" s="1280"/>
      <c r="DKL26" s="1280"/>
      <c r="DKM26" s="1280"/>
      <c r="DKN26" s="1280"/>
      <c r="DKO26" s="1280"/>
      <c r="DKP26" s="1280"/>
      <c r="DKQ26" s="1280"/>
      <c r="DKR26" s="1280"/>
      <c r="DKS26" s="1280"/>
      <c r="DKT26" s="1280"/>
      <c r="DKU26" s="1280"/>
      <c r="DKV26" s="1280"/>
      <c r="DKW26" s="1280"/>
      <c r="DKX26" s="1280"/>
      <c r="DKY26" s="1280"/>
      <c r="DKZ26" s="1280"/>
      <c r="DLA26" s="1280"/>
      <c r="DLB26" s="1280"/>
      <c r="DLC26" s="1280"/>
      <c r="DLD26" s="1280"/>
      <c r="DLE26" s="1280"/>
      <c r="DLF26" s="1280"/>
      <c r="DLG26" s="1280"/>
      <c r="DLH26" s="1280"/>
      <c r="DLI26" s="1280"/>
      <c r="DLJ26" s="1280"/>
      <c r="DLK26" s="1280"/>
      <c r="DLL26" s="1280"/>
      <c r="DLM26" s="1280"/>
      <c r="DLN26" s="1280"/>
      <c r="DLO26" s="1280"/>
      <c r="DLP26" s="1280"/>
      <c r="DLQ26" s="1280"/>
      <c r="DLR26" s="1280"/>
      <c r="DLS26" s="1280"/>
      <c r="DLT26" s="1280"/>
      <c r="DLU26" s="1280"/>
      <c r="DLV26" s="1280"/>
      <c r="DLW26" s="1280"/>
      <c r="DLX26" s="1280"/>
      <c r="DLY26" s="1280"/>
      <c r="DLZ26" s="1280"/>
      <c r="DMA26" s="1280"/>
      <c r="DMB26" s="1280"/>
      <c r="DMC26" s="1280"/>
      <c r="DMD26" s="1280"/>
      <c r="DME26" s="1280"/>
      <c r="DMF26" s="1280"/>
      <c r="DMG26" s="1280"/>
      <c r="DMH26" s="1280"/>
      <c r="DMI26" s="1280"/>
      <c r="DMJ26" s="1280"/>
      <c r="DMK26" s="1280"/>
      <c r="DML26" s="1280"/>
      <c r="DMM26" s="1280"/>
      <c r="DMN26" s="1280"/>
      <c r="DMO26" s="1280"/>
      <c r="DMP26" s="1280"/>
      <c r="DMQ26" s="1280"/>
      <c r="DMR26" s="1280"/>
      <c r="DMS26" s="1280"/>
      <c r="DMT26" s="1280"/>
      <c r="DMU26" s="1280"/>
      <c r="DMV26" s="1280"/>
      <c r="DMW26" s="1280"/>
      <c r="DMX26" s="1280"/>
      <c r="DMY26" s="1280"/>
      <c r="DMZ26" s="1280"/>
      <c r="DNA26" s="1280"/>
      <c r="DNB26" s="1280"/>
      <c r="DNC26" s="1280"/>
      <c r="DND26" s="1280"/>
      <c r="DNE26" s="1280"/>
      <c r="DNF26" s="1280"/>
      <c r="DNG26" s="1280"/>
      <c r="DNH26" s="1280"/>
      <c r="DNI26" s="1280"/>
      <c r="DNJ26" s="1280"/>
      <c r="DNK26" s="1280"/>
      <c r="DNL26" s="1280"/>
      <c r="DNM26" s="1280"/>
      <c r="DNN26" s="1280"/>
      <c r="DNO26" s="1280"/>
      <c r="DNP26" s="1280"/>
      <c r="DNQ26" s="1280"/>
      <c r="DNR26" s="1280"/>
      <c r="DNS26" s="1280"/>
      <c r="DNT26" s="1280"/>
      <c r="DNU26" s="1280"/>
      <c r="DNV26" s="1280"/>
      <c r="DNW26" s="1280"/>
      <c r="DNX26" s="1280"/>
      <c r="DNY26" s="1280"/>
      <c r="DNZ26" s="1280"/>
      <c r="DOA26" s="1280"/>
      <c r="DOB26" s="1280"/>
      <c r="DOC26" s="1280"/>
      <c r="DOD26" s="1280"/>
      <c r="DOE26" s="1280"/>
      <c r="DOF26" s="1280"/>
      <c r="DOG26" s="1280"/>
      <c r="DOH26" s="1280"/>
      <c r="DOI26" s="1280"/>
      <c r="DOJ26" s="1280"/>
      <c r="DOK26" s="1280"/>
      <c r="DOL26" s="1280"/>
      <c r="DOM26" s="1280"/>
      <c r="DON26" s="1280"/>
      <c r="DOO26" s="1280"/>
      <c r="DOP26" s="1280"/>
      <c r="DOQ26" s="1280"/>
      <c r="DOR26" s="1280"/>
      <c r="DOS26" s="1280"/>
      <c r="DOT26" s="1280"/>
      <c r="DOU26" s="1280"/>
      <c r="DOV26" s="1280"/>
      <c r="DOW26" s="1280"/>
      <c r="DOX26" s="1280"/>
      <c r="DOY26" s="1280"/>
      <c r="DOZ26" s="1280"/>
      <c r="DPA26" s="1280"/>
      <c r="DPB26" s="1280"/>
      <c r="DPC26" s="1280"/>
      <c r="DPD26" s="1280"/>
      <c r="DPE26" s="1280"/>
      <c r="DPF26" s="1280"/>
      <c r="DPG26" s="1280"/>
      <c r="DPH26" s="1280"/>
      <c r="DPI26" s="1280"/>
      <c r="DPJ26" s="1280"/>
      <c r="DPK26" s="1280"/>
      <c r="DPL26" s="1280"/>
      <c r="DPM26" s="1280"/>
      <c r="DPN26" s="1280"/>
      <c r="DPO26" s="1280"/>
      <c r="DPP26" s="1280"/>
      <c r="DPQ26" s="1280"/>
      <c r="DPR26" s="1280"/>
      <c r="DPS26" s="1280"/>
      <c r="DPT26" s="1280"/>
      <c r="DPU26" s="1280"/>
      <c r="DPV26" s="1280"/>
      <c r="DPW26" s="1280"/>
      <c r="DPX26" s="1280"/>
      <c r="DPY26" s="1280"/>
      <c r="DPZ26" s="1280"/>
      <c r="DQA26" s="1280"/>
      <c r="DQB26" s="1280"/>
      <c r="DQC26" s="1280"/>
      <c r="DQD26" s="1280"/>
      <c r="DQE26" s="1280"/>
      <c r="DQF26" s="1280"/>
      <c r="DQG26" s="1280"/>
      <c r="DQH26" s="1280"/>
      <c r="DQI26" s="1280"/>
      <c r="DQJ26" s="1280"/>
      <c r="DQK26" s="1280"/>
      <c r="DQL26" s="1280"/>
      <c r="DQM26" s="1280"/>
      <c r="DQN26" s="1280"/>
      <c r="DQO26" s="1280"/>
      <c r="DQP26" s="1280"/>
      <c r="DQQ26" s="1280"/>
      <c r="DQR26" s="1280"/>
      <c r="DQS26" s="1280"/>
      <c r="DQT26" s="1280"/>
      <c r="DQU26" s="1280"/>
      <c r="DQV26" s="1280"/>
      <c r="DQW26" s="1280"/>
      <c r="DQX26" s="1280"/>
      <c r="DQY26" s="1280"/>
      <c r="DQZ26" s="1280"/>
      <c r="DRA26" s="1280"/>
      <c r="DRB26" s="1280"/>
      <c r="DRC26" s="1280"/>
      <c r="DRD26" s="1280"/>
      <c r="DRE26" s="1280"/>
      <c r="DRF26" s="1280"/>
      <c r="DRG26" s="1280"/>
      <c r="DRH26" s="1280"/>
      <c r="DRI26" s="1280"/>
      <c r="DRJ26" s="1280"/>
      <c r="DRK26" s="1280"/>
      <c r="DRL26" s="1280"/>
      <c r="DRM26" s="1280"/>
      <c r="DRN26" s="1280"/>
      <c r="DRO26" s="1280"/>
      <c r="DRP26" s="1280"/>
      <c r="DRQ26" s="1280"/>
      <c r="DRR26" s="1280"/>
      <c r="DRS26" s="1280"/>
      <c r="DRT26" s="1280"/>
      <c r="DRU26" s="1280"/>
      <c r="DRV26" s="1280"/>
      <c r="DRW26" s="1280"/>
      <c r="DRX26" s="1280"/>
      <c r="DRY26" s="1280"/>
      <c r="DRZ26" s="1280"/>
      <c r="DSA26" s="1280"/>
      <c r="DSB26" s="1280"/>
      <c r="DSC26" s="1280"/>
      <c r="DSD26" s="1280"/>
      <c r="DSE26" s="1280"/>
      <c r="DSF26" s="1280"/>
      <c r="DSG26" s="1280"/>
      <c r="DSH26" s="1280"/>
      <c r="DSI26" s="1280"/>
      <c r="DSJ26" s="1280"/>
      <c r="DSK26" s="1280"/>
      <c r="DSL26" s="1280"/>
      <c r="DSM26" s="1280"/>
      <c r="DSN26" s="1280"/>
      <c r="DSO26" s="1280"/>
      <c r="DSP26" s="1280"/>
      <c r="DSQ26" s="1280"/>
      <c r="DSR26" s="1280"/>
      <c r="DSS26" s="1280"/>
      <c r="DST26" s="1280"/>
      <c r="DSU26" s="1280"/>
      <c r="DSV26" s="1280"/>
      <c r="DSW26" s="1280"/>
      <c r="DSX26" s="1280"/>
      <c r="DSY26" s="1280"/>
      <c r="DSZ26" s="1280"/>
      <c r="DTA26" s="1280"/>
      <c r="DTB26" s="1280"/>
      <c r="DTC26" s="1280"/>
      <c r="DTD26" s="1280"/>
      <c r="DTE26" s="1280"/>
      <c r="DTF26" s="1280"/>
      <c r="DTG26" s="1280"/>
      <c r="DTH26" s="1280"/>
      <c r="DTI26" s="1280"/>
      <c r="DTJ26" s="1280"/>
      <c r="DTK26" s="1280"/>
      <c r="DTL26" s="1280"/>
      <c r="DTM26" s="1280"/>
      <c r="DTN26" s="1280"/>
      <c r="DTO26" s="1280"/>
      <c r="DTP26" s="1280"/>
      <c r="DTQ26" s="1280"/>
      <c r="DTR26" s="1280"/>
      <c r="DTS26" s="1280"/>
      <c r="DTT26" s="1280"/>
      <c r="DTU26" s="1280"/>
      <c r="DTV26" s="1280"/>
      <c r="DTW26" s="1280"/>
      <c r="DTX26" s="1280"/>
      <c r="DTY26" s="1280"/>
      <c r="DTZ26" s="1280"/>
      <c r="DUA26" s="1280"/>
      <c r="DUB26" s="1280"/>
      <c r="DUC26" s="1280"/>
      <c r="DUD26" s="1280"/>
      <c r="DUE26" s="1280"/>
      <c r="DUF26" s="1280"/>
      <c r="DUG26" s="1280"/>
      <c r="DUH26" s="1280"/>
      <c r="DUI26" s="1280"/>
      <c r="DUJ26" s="1280"/>
      <c r="DUK26" s="1280"/>
      <c r="DUL26" s="1280"/>
      <c r="DUM26" s="1280"/>
      <c r="DUN26" s="1280"/>
      <c r="DUO26" s="1280"/>
      <c r="DUP26" s="1280"/>
      <c r="DUQ26" s="1280"/>
      <c r="DUR26" s="1280"/>
      <c r="DUS26" s="1280"/>
      <c r="DUT26" s="1280"/>
      <c r="DUU26" s="1280"/>
      <c r="DUV26" s="1280"/>
      <c r="DUW26" s="1280"/>
      <c r="DUX26" s="1280"/>
      <c r="DUY26" s="1280"/>
      <c r="DUZ26" s="1280"/>
      <c r="DVA26" s="1280"/>
      <c r="DVB26" s="1280"/>
      <c r="DVC26" s="1280"/>
      <c r="DVD26" s="1280"/>
      <c r="DVE26" s="1280"/>
      <c r="DVF26" s="1280"/>
      <c r="DVG26" s="1280"/>
      <c r="DVH26" s="1280"/>
      <c r="DVI26" s="1280"/>
      <c r="DVJ26" s="1280"/>
      <c r="DVK26" s="1280"/>
      <c r="DVL26" s="1280"/>
      <c r="DVM26" s="1280"/>
      <c r="DVN26" s="1280"/>
      <c r="DVO26" s="1280"/>
      <c r="DVP26" s="1280"/>
      <c r="DVQ26" s="1280"/>
      <c r="DVR26" s="1280"/>
      <c r="DVS26" s="1280"/>
      <c r="DVT26" s="1280"/>
      <c r="DVU26" s="1280"/>
      <c r="DVV26" s="1280"/>
      <c r="DVW26" s="1280"/>
      <c r="DVX26" s="1280"/>
      <c r="DVY26" s="1280"/>
      <c r="DVZ26" s="1280"/>
      <c r="DWA26" s="1280"/>
      <c r="DWB26" s="1280"/>
      <c r="DWC26" s="1280"/>
      <c r="DWD26" s="1280"/>
      <c r="DWE26" s="1280"/>
      <c r="DWF26" s="1280"/>
      <c r="DWG26" s="1280"/>
      <c r="DWH26" s="1280"/>
      <c r="DWI26" s="1280"/>
      <c r="DWJ26" s="1280"/>
      <c r="DWK26" s="1280"/>
      <c r="DWL26" s="1280"/>
      <c r="DWM26" s="1280"/>
      <c r="DWN26" s="1280"/>
      <c r="DWO26" s="1280"/>
      <c r="DWP26" s="1280"/>
      <c r="DWQ26" s="1280"/>
      <c r="DWR26" s="1280"/>
      <c r="DWS26" s="1280"/>
      <c r="DWT26" s="1280"/>
      <c r="DWU26" s="1280"/>
      <c r="DWV26" s="1280"/>
      <c r="DWW26" s="1280"/>
      <c r="DWX26" s="1280"/>
      <c r="DWY26" s="1280"/>
      <c r="DWZ26" s="1280"/>
      <c r="DXA26" s="1280"/>
      <c r="DXB26" s="1280"/>
      <c r="DXC26" s="1280"/>
      <c r="DXD26" s="1280"/>
      <c r="DXE26" s="1280"/>
      <c r="DXF26" s="1280"/>
      <c r="DXG26" s="1280"/>
      <c r="DXH26" s="1280"/>
      <c r="DXI26" s="1280"/>
      <c r="DXJ26" s="1280"/>
      <c r="DXK26" s="1280"/>
      <c r="DXL26" s="1280"/>
      <c r="DXM26" s="1280"/>
      <c r="DXN26" s="1280"/>
      <c r="DXO26" s="1280"/>
      <c r="DXP26" s="1280"/>
      <c r="DXQ26" s="1280"/>
      <c r="DXR26" s="1280"/>
      <c r="DXS26" s="1280"/>
      <c r="DXT26" s="1280"/>
      <c r="DXU26" s="1280"/>
      <c r="DXV26" s="1280"/>
      <c r="DXW26" s="1280"/>
      <c r="DXX26" s="1280"/>
      <c r="DXY26" s="1280"/>
      <c r="DXZ26" s="1280"/>
      <c r="DYA26" s="1280"/>
      <c r="DYB26" s="1280"/>
      <c r="DYC26" s="1280"/>
      <c r="DYD26" s="1280"/>
      <c r="DYE26" s="1280"/>
      <c r="DYF26" s="1280"/>
      <c r="DYG26" s="1280"/>
      <c r="DYH26" s="1280"/>
      <c r="DYI26" s="1280"/>
      <c r="DYJ26" s="1280"/>
      <c r="DYK26" s="1280"/>
      <c r="DYL26" s="1280"/>
      <c r="DYM26" s="1280"/>
      <c r="DYN26" s="1280"/>
      <c r="DYO26" s="1280"/>
      <c r="DYP26" s="1280"/>
      <c r="DYQ26" s="1280"/>
      <c r="DYR26" s="1280"/>
      <c r="DYS26" s="1280"/>
      <c r="DYT26" s="1280"/>
      <c r="DYU26" s="1280"/>
      <c r="DYV26" s="1280"/>
      <c r="DYW26" s="1280"/>
      <c r="DYX26" s="1280"/>
      <c r="DYY26" s="1280"/>
      <c r="DYZ26" s="1280"/>
      <c r="DZA26" s="1280"/>
      <c r="DZB26" s="1280"/>
      <c r="DZC26" s="1280"/>
      <c r="DZD26" s="1280"/>
      <c r="DZE26" s="1280"/>
      <c r="DZF26" s="1280"/>
      <c r="DZG26" s="1280"/>
      <c r="DZH26" s="1280"/>
      <c r="DZI26" s="1280"/>
      <c r="DZJ26" s="1280"/>
      <c r="DZK26" s="1280"/>
      <c r="DZL26" s="1280"/>
      <c r="DZM26" s="1280"/>
      <c r="DZN26" s="1280"/>
      <c r="DZO26" s="1280"/>
      <c r="DZP26" s="1280"/>
      <c r="DZQ26" s="1280"/>
      <c r="DZR26" s="1280"/>
      <c r="DZS26" s="1280"/>
      <c r="DZT26" s="1280"/>
      <c r="DZU26" s="1280"/>
      <c r="DZV26" s="1280"/>
      <c r="DZW26" s="1280"/>
      <c r="DZX26" s="1280"/>
      <c r="DZY26" s="1280"/>
      <c r="DZZ26" s="1280"/>
      <c r="EAA26" s="1280"/>
      <c r="EAB26" s="1280"/>
      <c r="EAC26" s="1280"/>
      <c r="EAD26" s="1280"/>
      <c r="EAE26" s="1280"/>
      <c r="EAF26" s="1280"/>
      <c r="EAG26" s="1280"/>
      <c r="EAH26" s="1280"/>
      <c r="EAI26" s="1280"/>
      <c r="EAJ26" s="1280"/>
      <c r="EAK26" s="1280"/>
      <c r="EAL26" s="1280"/>
      <c r="EAM26" s="1280"/>
      <c r="EAN26" s="1280"/>
      <c r="EAO26" s="1280"/>
      <c r="EAP26" s="1280"/>
      <c r="EAQ26" s="1280"/>
      <c r="EAR26" s="1280"/>
      <c r="EAS26" s="1280"/>
      <c r="EAT26" s="1280"/>
      <c r="EAU26" s="1280"/>
      <c r="EAV26" s="1280"/>
      <c r="EAW26" s="1280"/>
      <c r="EAX26" s="1280"/>
      <c r="EAY26" s="1280"/>
      <c r="EAZ26" s="1280"/>
      <c r="EBA26" s="1280"/>
      <c r="EBB26" s="1280"/>
      <c r="EBC26" s="1280"/>
      <c r="EBD26" s="1280"/>
      <c r="EBE26" s="1280"/>
      <c r="EBF26" s="1280"/>
      <c r="EBG26" s="1280"/>
      <c r="EBH26" s="1280"/>
      <c r="EBI26" s="1280"/>
      <c r="EBJ26" s="1280"/>
      <c r="EBK26" s="1280"/>
      <c r="EBL26" s="1280"/>
      <c r="EBM26" s="1280"/>
      <c r="EBN26" s="1280"/>
      <c r="EBO26" s="1280"/>
      <c r="EBP26" s="1280"/>
      <c r="EBQ26" s="1280"/>
      <c r="EBR26" s="1280"/>
      <c r="EBS26" s="1280"/>
      <c r="EBT26" s="1280"/>
      <c r="EBU26" s="1280"/>
      <c r="EBV26" s="1280"/>
      <c r="EBW26" s="1280"/>
      <c r="EBX26" s="1280"/>
      <c r="EBY26" s="1280"/>
      <c r="EBZ26" s="1280"/>
      <c r="ECA26" s="1280"/>
      <c r="ECB26" s="1280"/>
      <c r="ECC26" s="1280"/>
      <c r="ECD26" s="1280"/>
      <c r="ECE26" s="1280"/>
      <c r="ECF26" s="1280"/>
      <c r="ECG26" s="1280"/>
      <c r="ECH26" s="1280"/>
      <c r="ECI26" s="1280"/>
      <c r="ECJ26" s="1280"/>
      <c r="ECK26" s="1280"/>
      <c r="ECL26" s="1280"/>
      <c r="ECM26" s="1280"/>
      <c r="ECN26" s="1280"/>
      <c r="ECO26" s="1280"/>
      <c r="ECP26" s="1280"/>
      <c r="ECQ26" s="1280"/>
      <c r="ECR26" s="1280"/>
      <c r="ECS26" s="1280"/>
      <c r="ECT26" s="1280"/>
      <c r="ECU26" s="1280"/>
      <c r="ECV26" s="1280"/>
      <c r="ECW26" s="1280"/>
      <c r="ECX26" s="1280"/>
      <c r="ECY26" s="1280"/>
      <c r="ECZ26" s="1280"/>
      <c r="EDA26" s="1280"/>
      <c r="EDB26" s="1280"/>
      <c r="EDC26" s="1280"/>
      <c r="EDD26" s="1280"/>
      <c r="EDE26" s="1280"/>
      <c r="EDF26" s="1280"/>
      <c r="EDG26" s="1280"/>
      <c r="EDH26" s="1280"/>
      <c r="EDI26" s="1280"/>
      <c r="EDJ26" s="1280"/>
      <c r="EDK26" s="1280"/>
      <c r="EDL26" s="1280"/>
      <c r="EDM26" s="1280"/>
      <c r="EDN26" s="1280"/>
      <c r="EDO26" s="1280"/>
      <c r="EDP26" s="1280"/>
      <c r="EDQ26" s="1280"/>
      <c r="EDR26" s="1280"/>
      <c r="EDS26" s="1280"/>
      <c r="EDT26" s="1280"/>
      <c r="EDU26" s="1280"/>
      <c r="EDV26" s="1280"/>
      <c r="EDW26" s="1280"/>
      <c r="EDX26" s="1280"/>
      <c r="EDY26" s="1280"/>
      <c r="EDZ26" s="1280"/>
      <c r="EEA26" s="1280"/>
      <c r="EEB26" s="1280"/>
      <c r="EEC26" s="1280"/>
      <c r="EED26" s="1280"/>
      <c r="EEE26" s="1280"/>
      <c r="EEF26" s="1280"/>
      <c r="EEG26" s="1280"/>
      <c r="EEH26" s="1280"/>
      <c r="EEI26" s="1280"/>
      <c r="EEJ26" s="1280"/>
      <c r="EEK26" s="1280"/>
      <c r="EEL26" s="1280"/>
      <c r="EEM26" s="1280"/>
      <c r="EEN26" s="1280"/>
      <c r="EEO26" s="1280"/>
      <c r="EEP26" s="1280"/>
      <c r="EEQ26" s="1280"/>
      <c r="EER26" s="1280"/>
      <c r="EES26" s="1280"/>
      <c r="EET26" s="1280"/>
      <c r="EEU26" s="1280"/>
      <c r="EEV26" s="1280"/>
      <c r="EEW26" s="1280"/>
      <c r="EEX26" s="1280"/>
      <c r="EEY26" s="1280"/>
      <c r="EEZ26" s="1280"/>
      <c r="EFA26" s="1280"/>
      <c r="EFB26" s="1280"/>
      <c r="EFC26" s="1280"/>
      <c r="EFD26" s="1280"/>
      <c r="EFE26" s="1280"/>
      <c r="EFF26" s="1280"/>
      <c r="EFG26" s="1280"/>
      <c r="EFH26" s="1280"/>
      <c r="EFI26" s="1280"/>
      <c r="EFJ26" s="1280"/>
      <c r="EFK26" s="1280"/>
      <c r="EFL26" s="1280"/>
      <c r="EFM26" s="1280"/>
      <c r="EFN26" s="1280"/>
      <c r="EFO26" s="1280"/>
      <c r="EFP26" s="1280"/>
      <c r="EFQ26" s="1280"/>
      <c r="EFR26" s="1280"/>
      <c r="EFS26" s="1280"/>
      <c r="EFT26" s="1280"/>
      <c r="EFU26" s="1280"/>
      <c r="EFV26" s="1280"/>
      <c r="EFW26" s="1280"/>
      <c r="EFX26" s="1280"/>
      <c r="EFY26" s="1280"/>
      <c r="EFZ26" s="1280"/>
      <c r="EGA26" s="1280"/>
      <c r="EGB26" s="1280"/>
      <c r="EGC26" s="1280"/>
      <c r="EGD26" s="1280"/>
      <c r="EGE26" s="1280"/>
      <c r="EGF26" s="1280"/>
      <c r="EGG26" s="1280"/>
      <c r="EGH26" s="1280"/>
      <c r="EGI26" s="1280"/>
      <c r="EGJ26" s="1280"/>
      <c r="EGK26" s="1280"/>
      <c r="EGL26" s="1280"/>
      <c r="EGM26" s="1280"/>
      <c r="EGN26" s="1280"/>
      <c r="EGO26" s="1280"/>
      <c r="EGP26" s="1280"/>
      <c r="EGQ26" s="1280"/>
      <c r="EGR26" s="1280"/>
      <c r="EGS26" s="1280"/>
      <c r="EGT26" s="1280"/>
      <c r="EGU26" s="1280"/>
      <c r="EGV26" s="1280"/>
      <c r="EGW26" s="1280"/>
      <c r="EGX26" s="1280"/>
      <c r="EGY26" s="1280"/>
      <c r="EGZ26" s="1280"/>
      <c r="EHA26" s="1280"/>
      <c r="EHB26" s="1280"/>
      <c r="EHC26" s="1280"/>
      <c r="EHD26" s="1280"/>
      <c r="EHE26" s="1280"/>
      <c r="EHF26" s="1280"/>
      <c r="EHG26" s="1280"/>
      <c r="EHH26" s="1280"/>
      <c r="EHI26" s="1280"/>
      <c r="EHJ26" s="1280"/>
      <c r="EHK26" s="1280"/>
      <c r="EHL26" s="1280"/>
      <c r="EHM26" s="1280"/>
      <c r="EHN26" s="1280"/>
      <c r="EHO26" s="1280"/>
      <c r="EHP26" s="1280"/>
      <c r="EHQ26" s="1280"/>
      <c r="EHR26" s="1280"/>
      <c r="EHS26" s="1280"/>
      <c r="EHT26" s="1280"/>
      <c r="EHU26" s="1280"/>
      <c r="EHV26" s="1280"/>
      <c r="EHW26" s="1280"/>
      <c r="EHX26" s="1280"/>
      <c r="EHY26" s="1280"/>
      <c r="EHZ26" s="1280"/>
      <c r="EIA26" s="1280"/>
      <c r="EIB26" s="1280"/>
      <c r="EIC26" s="1280"/>
      <c r="EID26" s="1280"/>
      <c r="EIE26" s="1280"/>
      <c r="EIF26" s="1280"/>
      <c r="EIG26" s="1280"/>
      <c r="EIH26" s="1280"/>
      <c r="EII26" s="1280"/>
      <c r="EIJ26" s="1280"/>
      <c r="EIK26" s="1280"/>
      <c r="EIL26" s="1280"/>
      <c r="EIM26" s="1280"/>
      <c r="EIN26" s="1280"/>
      <c r="EIO26" s="1280"/>
      <c r="EIP26" s="1280"/>
      <c r="EIQ26" s="1280"/>
      <c r="EIR26" s="1280"/>
      <c r="EIS26" s="1280"/>
      <c r="EIT26" s="1280"/>
      <c r="EIU26" s="1280"/>
      <c r="EIV26" s="1280"/>
      <c r="EIW26" s="1280"/>
      <c r="EIX26" s="1280"/>
      <c r="EIY26" s="1280"/>
      <c r="EIZ26" s="1280"/>
      <c r="EJA26" s="1280"/>
      <c r="EJB26" s="1280"/>
      <c r="EJC26" s="1280"/>
      <c r="EJD26" s="1280"/>
      <c r="EJE26" s="1280"/>
      <c r="EJF26" s="1280"/>
      <c r="EJG26" s="1280"/>
      <c r="EJH26" s="1280"/>
      <c r="EJI26" s="1280"/>
      <c r="EJJ26" s="1280"/>
      <c r="EJK26" s="1280"/>
      <c r="EJL26" s="1280"/>
      <c r="EJM26" s="1280"/>
      <c r="EJN26" s="1280"/>
      <c r="EJO26" s="1280"/>
      <c r="EJP26" s="1280"/>
      <c r="EJQ26" s="1280"/>
      <c r="EJR26" s="1280"/>
      <c r="EJS26" s="1280"/>
      <c r="EJT26" s="1280"/>
      <c r="EJU26" s="1280"/>
      <c r="EJV26" s="1280"/>
      <c r="EJW26" s="1280"/>
      <c r="EJX26" s="1280"/>
      <c r="EJY26" s="1280"/>
      <c r="EJZ26" s="1280"/>
      <c r="EKA26" s="1280"/>
      <c r="EKB26" s="1280"/>
      <c r="EKC26" s="1280"/>
      <c r="EKD26" s="1280"/>
      <c r="EKE26" s="1280"/>
      <c r="EKF26" s="1280"/>
      <c r="EKG26" s="1280"/>
      <c r="EKH26" s="1280"/>
      <c r="EKI26" s="1280"/>
      <c r="EKJ26" s="1280"/>
      <c r="EKK26" s="1280"/>
      <c r="EKL26" s="1280"/>
      <c r="EKM26" s="1280"/>
      <c r="EKN26" s="1280"/>
      <c r="EKO26" s="1280"/>
      <c r="EKP26" s="1280"/>
      <c r="EKQ26" s="1280"/>
      <c r="EKR26" s="1280"/>
      <c r="EKS26" s="1280"/>
      <c r="EKT26" s="1280"/>
      <c r="EKU26" s="1280"/>
      <c r="EKV26" s="1280"/>
      <c r="EKW26" s="1280"/>
      <c r="EKX26" s="1280"/>
      <c r="EKY26" s="1280"/>
      <c r="EKZ26" s="1280"/>
      <c r="ELA26" s="1280"/>
      <c r="ELB26" s="1280"/>
      <c r="ELC26" s="1280"/>
      <c r="ELD26" s="1280"/>
      <c r="ELE26" s="1280"/>
      <c r="ELF26" s="1280"/>
      <c r="ELG26" s="1280"/>
      <c r="ELH26" s="1280"/>
      <c r="ELI26" s="1280"/>
      <c r="ELJ26" s="1280"/>
      <c r="ELK26" s="1280"/>
      <c r="ELL26" s="1280"/>
      <c r="ELM26" s="1280"/>
      <c r="ELN26" s="1280"/>
      <c r="ELO26" s="1280"/>
      <c r="ELP26" s="1280"/>
      <c r="ELQ26" s="1280"/>
      <c r="ELR26" s="1280"/>
      <c r="ELS26" s="1280"/>
      <c r="ELT26" s="1280"/>
      <c r="ELU26" s="1280"/>
      <c r="ELV26" s="1280"/>
      <c r="ELW26" s="1280"/>
      <c r="ELX26" s="1280"/>
      <c r="ELY26" s="1280"/>
      <c r="ELZ26" s="1280"/>
      <c r="EMA26" s="1280"/>
      <c r="EMB26" s="1280"/>
      <c r="EMC26" s="1280"/>
      <c r="EMD26" s="1280"/>
      <c r="EME26" s="1280"/>
      <c r="EMF26" s="1280"/>
      <c r="EMG26" s="1280"/>
      <c r="EMH26" s="1280"/>
      <c r="EMI26" s="1280"/>
      <c r="EMJ26" s="1280"/>
      <c r="EMK26" s="1280"/>
      <c r="EML26" s="1280"/>
      <c r="EMM26" s="1280"/>
      <c r="EMN26" s="1280"/>
      <c r="EMO26" s="1280"/>
      <c r="EMP26" s="1280"/>
      <c r="EMQ26" s="1280"/>
      <c r="EMR26" s="1280"/>
      <c r="EMS26" s="1280"/>
      <c r="EMT26" s="1280"/>
      <c r="EMU26" s="1280"/>
      <c r="EMV26" s="1280"/>
      <c r="EMW26" s="1280"/>
      <c r="EMX26" s="1280"/>
      <c r="EMY26" s="1280"/>
      <c r="EMZ26" s="1280"/>
      <c r="ENA26" s="1280"/>
      <c r="ENB26" s="1280"/>
      <c r="ENC26" s="1280"/>
      <c r="END26" s="1280"/>
      <c r="ENE26" s="1280"/>
      <c r="ENF26" s="1280"/>
      <c r="ENG26" s="1280"/>
      <c r="ENH26" s="1280"/>
      <c r="ENI26" s="1280"/>
      <c r="ENJ26" s="1280"/>
      <c r="ENK26" s="1280"/>
      <c r="ENL26" s="1280"/>
      <c r="ENM26" s="1280"/>
      <c r="ENN26" s="1280"/>
      <c r="ENO26" s="1280"/>
      <c r="ENP26" s="1280"/>
      <c r="ENQ26" s="1280"/>
      <c r="ENR26" s="1280"/>
      <c r="ENS26" s="1280"/>
      <c r="ENT26" s="1280"/>
      <c r="ENU26" s="1280"/>
      <c r="ENV26" s="1280"/>
      <c r="ENW26" s="1280"/>
      <c r="ENX26" s="1280"/>
      <c r="ENY26" s="1280"/>
      <c r="ENZ26" s="1280"/>
      <c r="EOA26" s="1280"/>
      <c r="EOB26" s="1280"/>
      <c r="EOC26" s="1280"/>
      <c r="EOD26" s="1280"/>
      <c r="EOE26" s="1280"/>
      <c r="EOF26" s="1280"/>
      <c r="EOG26" s="1280"/>
      <c r="EOH26" s="1280"/>
      <c r="EOI26" s="1280"/>
      <c r="EOJ26" s="1280"/>
      <c r="EOK26" s="1280"/>
      <c r="EOL26" s="1280"/>
      <c r="EOM26" s="1280"/>
      <c r="EON26" s="1280"/>
      <c r="EOO26" s="1280"/>
      <c r="EOP26" s="1280"/>
      <c r="EOQ26" s="1280"/>
      <c r="EOR26" s="1280"/>
      <c r="EOS26" s="1280"/>
      <c r="EOT26" s="1280"/>
      <c r="EOU26" s="1280"/>
      <c r="EOV26" s="1280"/>
      <c r="EOW26" s="1280"/>
      <c r="EOX26" s="1280"/>
      <c r="EOY26" s="1280"/>
      <c r="EOZ26" s="1280"/>
      <c r="EPA26" s="1280"/>
      <c r="EPB26" s="1280"/>
      <c r="EPC26" s="1280"/>
      <c r="EPD26" s="1280"/>
      <c r="EPE26" s="1280"/>
      <c r="EPF26" s="1280"/>
      <c r="EPG26" s="1280"/>
      <c r="EPH26" s="1280"/>
      <c r="EPI26" s="1280"/>
      <c r="EPJ26" s="1280"/>
      <c r="EPK26" s="1280"/>
      <c r="EPL26" s="1280"/>
      <c r="EPM26" s="1280"/>
      <c r="EPN26" s="1280"/>
      <c r="EPO26" s="1280"/>
      <c r="EPP26" s="1280"/>
      <c r="EPQ26" s="1280"/>
      <c r="EPR26" s="1280"/>
      <c r="EPS26" s="1280"/>
      <c r="EPT26" s="1280"/>
      <c r="EPU26" s="1280"/>
      <c r="EPV26" s="1280"/>
      <c r="EPW26" s="1280"/>
      <c r="EPX26" s="1280"/>
      <c r="EPY26" s="1280"/>
      <c r="EPZ26" s="1280"/>
      <c r="EQA26" s="1280"/>
      <c r="EQB26" s="1280"/>
      <c r="EQC26" s="1280"/>
      <c r="EQD26" s="1280"/>
      <c r="EQE26" s="1280"/>
      <c r="EQF26" s="1280"/>
      <c r="EQG26" s="1280"/>
      <c r="EQH26" s="1280"/>
      <c r="EQI26" s="1280"/>
      <c r="EQJ26" s="1280"/>
      <c r="EQK26" s="1280"/>
      <c r="EQL26" s="1280"/>
      <c r="EQM26" s="1280"/>
      <c r="EQN26" s="1280"/>
      <c r="EQO26" s="1280"/>
      <c r="EQP26" s="1280"/>
      <c r="EQQ26" s="1280"/>
      <c r="EQR26" s="1280"/>
      <c r="EQS26" s="1280"/>
      <c r="EQT26" s="1280"/>
      <c r="EQU26" s="1280"/>
      <c r="EQV26" s="1280"/>
      <c r="EQW26" s="1280"/>
      <c r="EQX26" s="1280"/>
      <c r="EQY26" s="1280"/>
      <c r="EQZ26" s="1280"/>
      <c r="ERA26" s="1280"/>
      <c r="ERB26" s="1280"/>
      <c r="ERC26" s="1280"/>
      <c r="ERD26" s="1280"/>
      <c r="ERE26" s="1280"/>
      <c r="ERF26" s="1280"/>
      <c r="ERG26" s="1280"/>
      <c r="ERH26" s="1280"/>
      <c r="ERI26" s="1280"/>
      <c r="ERJ26" s="1280"/>
      <c r="ERK26" s="1280"/>
      <c r="ERL26" s="1280"/>
      <c r="ERM26" s="1280"/>
      <c r="ERN26" s="1280"/>
      <c r="ERO26" s="1280"/>
      <c r="ERP26" s="1280"/>
      <c r="ERQ26" s="1280"/>
      <c r="ERR26" s="1280"/>
      <c r="ERS26" s="1280"/>
      <c r="ERT26" s="1280"/>
      <c r="ERU26" s="1280"/>
      <c r="ERV26" s="1280"/>
      <c r="ERW26" s="1280"/>
      <c r="ERX26" s="1280"/>
      <c r="ERY26" s="1280"/>
      <c r="ERZ26" s="1280"/>
      <c r="ESA26" s="1280"/>
      <c r="ESB26" s="1280"/>
      <c r="ESC26" s="1280"/>
      <c r="ESD26" s="1280"/>
      <c r="ESE26" s="1280"/>
      <c r="ESF26" s="1280"/>
      <c r="ESG26" s="1280"/>
      <c r="ESH26" s="1280"/>
      <c r="ESI26" s="1280"/>
      <c r="ESJ26" s="1280"/>
      <c r="ESK26" s="1280"/>
      <c r="ESL26" s="1280"/>
      <c r="ESM26" s="1280"/>
      <c r="ESN26" s="1280"/>
      <c r="ESO26" s="1280"/>
      <c r="ESP26" s="1280"/>
      <c r="ESQ26" s="1280"/>
      <c r="ESR26" s="1280"/>
      <c r="ESS26" s="1280"/>
      <c r="EST26" s="1280"/>
      <c r="ESU26" s="1280"/>
      <c r="ESV26" s="1280"/>
      <c r="ESW26" s="1280"/>
      <c r="ESX26" s="1280"/>
      <c r="ESY26" s="1280"/>
      <c r="ESZ26" s="1280"/>
      <c r="ETA26" s="1280"/>
      <c r="ETB26" s="1280"/>
      <c r="ETC26" s="1280"/>
      <c r="ETD26" s="1280"/>
      <c r="ETE26" s="1280"/>
      <c r="ETF26" s="1280"/>
      <c r="ETG26" s="1280"/>
      <c r="ETH26" s="1280"/>
      <c r="ETI26" s="1280"/>
      <c r="ETJ26" s="1280"/>
      <c r="ETK26" s="1280"/>
      <c r="ETL26" s="1280"/>
      <c r="ETM26" s="1280"/>
      <c r="ETN26" s="1280"/>
      <c r="ETO26" s="1280"/>
      <c r="ETP26" s="1280"/>
      <c r="ETQ26" s="1280"/>
      <c r="ETR26" s="1280"/>
      <c r="ETS26" s="1280"/>
      <c r="ETT26" s="1280"/>
      <c r="ETU26" s="1280"/>
      <c r="ETV26" s="1280"/>
      <c r="ETW26" s="1280"/>
      <c r="ETX26" s="1280"/>
      <c r="ETY26" s="1280"/>
      <c r="ETZ26" s="1280"/>
      <c r="EUA26" s="1280"/>
      <c r="EUB26" s="1280"/>
      <c r="EUC26" s="1280"/>
      <c r="EUD26" s="1280"/>
      <c r="EUE26" s="1280"/>
      <c r="EUF26" s="1280"/>
      <c r="EUG26" s="1280"/>
      <c r="EUH26" s="1280"/>
      <c r="EUI26" s="1280"/>
      <c r="EUJ26" s="1280"/>
      <c r="EUK26" s="1280"/>
      <c r="EUL26" s="1280"/>
      <c r="EUM26" s="1280"/>
      <c r="EUN26" s="1280"/>
      <c r="EUO26" s="1280"/>
      <c r="EUP26" s="1280"/>
      <c r="EUQ26" s="1280"/>
      <c r="EUR26" s="1280"/>
      <c r="EUS26" s="1280"/>
      <c r="EUT26" s="1280"/>
      <c r="EUU26" s="1280"/>
      <c r="EUV26" s="1280"/>
      <c r="EUW26" s="1280"/>
      <c r="EUX26" s="1280"/>
      <c r="EUY26" s="1280"/>
      <c r="EUZ26" s="1280"/>
      <c r="EVA26" s="1280"/>
      <c r="EVB26" s="1280"/>
      <c r="EVC26" s="1280"/>
      <c r="EVD26" s="1280"/>
      <c r="EVE26" s="1280"/>
      <c r="EVF26" s="1280"/>
      <c r="EVG26" s="1280"/>
      <c r="EVH26" s="1280"/>
      <c r="EVI26" s="1280"/>
      <c r="EVJ26" s="1280"/>
      <c r="EVK26" s="1280"/>
      <c r="EVL26" s="1280"/>
      <c r="EVM26" s="1280"/>
      <c r="EVN26" s="1280"/>
      <c r="EVO26" s="1280"/>
      <c r="EVP26" s="1280"/>
      <c r="EVQ26" s="1280"/>
      <c r="EVR26" s="1280"/>
      <c r="EVS26" s="1280"/>
      <c r="EVT26" s="1280"/>
      <c r="EVU26" s="1280"/>
      <c r="EVV26" s="1280"/>
      <c r="EVW26" s="1280"/>
      <c r="EVX26" s="1280"/>
      <c r="EVY26" s="1280"/>
      <c r="EVZ26" s="1280"/>
      <c r="EWA26" s="1280"/>
      <c r="EWB26" s="1280"/>
      <c r="EWC26" s="1280"/>
      <c r="EWD26" s="1280"/>
      <c r="EWE26" s="1280"/>
      <c r="EWF26" s="1280"/>
      <c r="EWG26" s="1280"/>
      <c r="EWH26" s="1280"/>
      <c r="EWI26" s="1280"/>
      <c r="EWJ26" s="1280"/>
      <c r="EWK26" s="1280"/>
      <c r="EWL26" s="1280"/>
      <c r="EWM26" s="1280"/>
      <c r="EWN26" s="1280"/>
      <c r="EWO26" s="1280"/>
      <c r="EWP26" s="1280"/>
      <c r="EWQ26" s="1280"/>
      <c r="EWR26" s="1280"/>
      <c r="EWS26" s="1280"/>
      <c r="EWT26" s="1280"/>
      <c r="EWU26" s="1280"/>
      <c r="EWV26" s="1280"/>
      <c r="EWW26" s="1280"/>
      <c r="EWX26" s="1280"/>
      <c r="EWY26" s="1280"/>
      <c r="EWZ26" s="1280"/>
      <c r="EXA26" s="1280"/>
      <c r="EXB26" s="1280"/>
      <c r="EXC26" s="1280"/>
      <c r="EXD26" s="1280"/>
      <c r="EXE26" s="1280"/>
      <c r="EXF26" s="1280"/>
      <c r="EXG26" s="1280"/>
      <c r="EXH26" s="1280"/>
      <c r="EXI26" s="1280"/>
      <c r="EXJ26" s="1280"/>
      <c r="EXK26" s="1280"/>
      <c r="EXL26" s="1280"/>
      <c r="EXM26" s="1280"/>
      <c r="EXN26" s="1280"/>
      <c r="EXO26" s="1280"/>
      <c r="EXP26" s="1280"/>
      <c r="EXQ26" s="1280"/>
      <c r="EXR26" s="1280"/>
      <c r="EXS26" s="1280"/>
      <c r="EXT26" s="1280"/>
      <c r="EXU26" s="1280"/>
      <c r="EXV26" s="1280"/>
      <c r="EXW26" s="1280"/>
      <c r="EXX26" s="1280"/>
      <c r="EXY26" s="1280"/>
      <c r="EXZ26" s="1280"/>
      <c r="EYA26" s="1280"/>
      <c r="EYB26" s="1280"/>
      <c r="EYC26" s="1280"/>
      <c r="EYD26" s="1280"/>
      <c r="EYE26" s="1280"/>
      <c r="EYF26" s="1280"/>
      <c r="EYG26" s="1280"/>
      <c r="EYH26" s="1280"/>
      <c r="EYI26" s="1280"/>
      <c r="EYJ26" s="1280"/>
      <c r="EYK26" s="1280"/>
      <c r="EYL26" s="1280"/>
      <c r="EYM26" s="1280"/>
      <c r="EYN26" s="1280"/>
      <c r="EYO26" s="1280"/>
      <c r="EYP26" s="1280"/>
      <c r="EYQ26" s="1280"/>
      <c r="EYR26" s="1280"/>
      <c r="EYS26" s="1280"/>
      <c r="EYT26" s="1280"/>
      <c r="EYU26" s="1280"/>
      <c r="EYV26" s="1280"/>
      <c r="EYW26" s="1280"/>
      <c r="EYX26" s="1280"/>
      <c r="EYY26" s="1280"/>
      <c r="EYZ26" s="1280"/>
      <c r="EZA26" s="1280"/>
      <c r="EZB26" s="1280"/>
      <c r="EZC26" s="1280"/>
      <c r="EZD26" s="1280"/>
      <c r="EZE26" s="1280"/>
      <c r="EZF26" s="1280"/>
      <c r="EZG26" s="1280"/>
      <c r="EZH26" s="1280"/>
      <c r="EZI26" s="1280"/>
      <c r="EZJ26" s="1280"/>
      <c r="EZK26" s="1280"/>
      <c r="EZL26" s="1280"/>
      <c r="EZM26" s="1280"/>
      <c r="EZN26" s="1280"/>
      <c r="EZO26" s="1280"/>
      <c r="EZP26" s="1280"/>
      <c r="EZQ26" s="1280"/>
      <c r="EZR26" s="1280"/>
      <c r="EZS26" s="1280"/>
      <c r="EZT26" s="1280"/>
      <c r="EZU26" s="1280"/>
      <c r="EZV26" s="1280"/>
      <c r="EZW26" s="1280"/>
      <c r="EZX26" s="1280"/>
      <c r="EZY26" s="1280"/>
      <c r="EZZ26" s="1280"/>
      <c r="FAA26" s="1280"/>
      <c r="FAB26" s="1280"/>
      <c r="FAC26" s="1280"/>
      <c r="FAD26" s="1280"/>
      <c r="FAE26" s="1280"/>
      <c r="FAF26" s="1280"/>
      <c r="FAG26" s="1280"/>
      <c r="FAH26" s="1280"/>
      <c r="FAI26" s="1280"/>
      <c r="FAJ26" s="1280"/>
      <c r="FAK26" s="1280"/>
      <c r="FAL26" s="1280"/>
      <c r="FAM26" s="1280"/>
      <c r="FAN26" s="1280"/>
      <c r="FAO26" s="1280"/>
      <c r="FAP26" s="1280"/>
      <c r="FAQ26" s="1280"/>
      <c r="FAR26" s="1280"/>
      <c r="FAS26" s="1280"/>
      <c r="FAT26" s="1280"/>
      <c r="FAU26" s="1280"/>
      <c r="FAV26" s="1280"/>
      <c r="FAW26" s="1280"/>
      <c r="FAX26" s="1280"/>
      <c r="FAY26" s="1280"/>
      <c r="FAZ26" s="1280"/>
      <c r="FBA26" s="1280"/>
      <c r="FBB26" s="1280"/>
      <c r="FBC26" s="1280"/>
      <c r="FBD26" s="1280"/>
      <c r="FBE26" s="1280"/>
      <c r="FBF26" s="1280"/>
      <c r="FBG26" s="1280"/>
      <c r="FBH26" s="1280"/>
      <c r="FBI26" s="1280"/>
      <c r="FBJ26" s="1280"/>
      <c r="FBK26" s="1280"/>
      <c r="FBL26" s="1280"/>
      <c r="FBM26" s="1280"/>
      <c r="FBN26" s="1280"/>
      <c r="FBO26" s="1280"/>
      <c r="FBP26" s="1280"/>
      <c r="FBQ26" s="1280"/>
      <c r="FBR26" s="1280"/>
      <c r="FBS26" s="1280"/>
      <c r="FBT26" s="1280"/>
      <c r="FBU26" s="1280"/>
      <c r="FBV26" s="1280"/>
      <c r="FBW26" s="1280"/>
      <c r="FBX26" s="1280"/>
      <c r="FBY26" s="1280"/>
      <c r="FBZ26" s="1280"/>
      <c r="FCA26" s="1280"/>
      <c r="FCB26" s="1280"/>
      <c r="FCC26" s="1280"/>
      <c r="FCD26" s="1280"/>
      <c r="FCE26" s="1280"/>
      <c r="FCF26" s="1280"/>
      <c r="FCG26" s="1280"/>
      <c r="FCH26" s="1280"/>
      <c r="FCI26" s="1280"/>
      <c r="FCJ26" s="1280"/>
      <c r="FCK26" s="1280"/>
      <c r="FCL26" s="1280"/>
      <c r="FCM26" s="1280"/>
      <c r="FCN26" s="1280"/>
      <c r="FCO26" s="1280"/>
      <c r="FCP26" s="1280"/>
      <c r="FCQ26" s="1280"/>
      <c r="FCR26" s="1280"/>
      <c r="FCS26" s="1280"/>
      <c r="FCT26" s="1280"/>
      <c r="FCU26" s="1280"/>
      <c r="FCV26" s="1280"/>
      <c r="FCW26" s="1280"/>
      <c r="FCX26" s="1280"/>
      <c r="FCY26" s="1280"/>
      <c r="FCZ26" s="1280"/>
      <c r="FDA26" s="1280"/>
      <c r="FDB26" s="1280"/>
      <c r="FDC26" s="1280"/>
      <c r="FDD26" s="1280"/>
      <c r="FDE26" s="1280"/>
      <c r="FDF26" s="1280"/>
      <c r="FDG26" s="1280"/>
      <c r="FDH26" s="1280"/>
      <c r="FDI26" s="1280"/>
      <c r="FDJ26" s="1280"/>
      <c r="FDK26" s="1280"/>
      <c r="FDL26" s="1280"/>
      <c r="FDM26" s="1280"/>
      <c r="FDN26" s="1280"/>
      <c r="FDO26" s="1280"/>
      <c r="FDP26" s="1280"/>
      <c r="FDQ26" s="1280"/>
      <c r="FDR26" s="1280"/>
      <c r="FDS26" s="1280"/>
      <c r="FDT26" s="1280"/>
      <c r="FDU26" s="1280"/>
      <c r="FDV26" s="1280"/>
      <c r="FDW26" s="1280"/>
      <c r="FDX26" s="1280"/>
      <c r="FDY26" s="1280"/>
      <c r="FDZ26" s="1280"/>
      <c r="FEA26" s="1280"/>
      <c r="FEB26" s="1280"/>
      <c r="FEC26" s="1280"/>
      <c r="FED26" s="1280"/>
      <c r="FEE26" s="1280"/>
      <c r="FEF26" s="1280"/>
      <c r="FEG26" s="1280"/>
      <c r="FEH26" s="1280"/>
      <c r="FEI26" s="1280"/>
      <c r="FEJ26" s="1280"/>
      <c r="FEK26" s="1280"/>
      <c r="FEL26" s="1280"/>
      <c r="FEM26" s="1280"/>
      <c r="FEN26" s="1280"/>
      <c r="FEO26" s="1280"/>
      <c r="FEP26" s="1280"/>
      <c r="FEQ26" s="1280"/>
      <c r="FER26" s="1280"/>
      <c r="FES26" s="1280"/>
      <c r="FET26" s="1280"/>
      <c r="FEU26" s="1280"/>
      <c r="FEV26" s="1280"/>
      <c r="FEW26" s="1280"/>
      <c r="FEX26" s="1280"/>
      <c r="FEY26" s="1280"/>
      <c r="FEZ26" s="1280"/>
      <c r="FFA26" s="1280"/>
      <c r="FFB26" s="1280"/>
      <c r="FFC26" s="1280"/>
      <c r="FFD26" s="1280"/>
      <c r="FFE26" s="1280"/>
      <c r="FFF26" s="1280"/>
      <c r="FFG26" s="1280"/>
      <c r="FFH26" s="1280"/>
      <c r="FFI26" s="1280"/>
      <c r="FFJ26" s="1280"/>
      <c r="FFK26" s="1280"/>
      <c r="FFL26" s="1280"/>
      <c r="FFM26" s="1280"/>
      <c r="FFN26" s="1280"/>
      <c r="FFO26" s="1280"/>
      <c r="FFP26" s="1280"/>
      <c r="FFQ26" s="1280"/>
      <c r="FFR26" s="1280"/>
      <c r="FFS26" s="1280"/>
      <c r="FFT26" s="1280"/>
      <c r="FFU26" s="1280"/>
      <c r="FFV26" s="1280"/>
      <c r="FFW26" s="1280"/>
      <c r="FFX26" s="1280"/>
      <c r="FFY26" s="1280"/>
      <c r="FFZ26" s="1280"/>
      <c r="FGA26" s="1280"/>
      <c r="FGB26" s="1280"/>
      <c r="FGC26" s="1280"/>
      <c r="FGD26" s="1280"/>
      <c r="FGE26" s="1280"/>
      <c r="FGF26" s="1280"/>
      <c r="FGG26" s="1280"/>
      <c r="FGH26" s="1280"/>
      <c r="FGI26" s="1280"/>
      <c r="FGJ26" s="1280"/>
      <c r="FGK26" s="1280"/>
      <c r="FGL26" s="1280"/>
      <c r="FGM26" s="1280"/>
      <c r="FGN26" s="1280"/>
      <c r="FGO26" s="1280"/>
      <c r="FGP26" s="1280"/>
      <c r="FGQ26" s="1280"/>
      <c r="FGR26" s="1280"/>
      <c r="FGS26" s="1280"/>
      <c r="FGT26" s="1280"/>
      <c r="FGU26" s="1280"/>
      <c r="FGV26" s="1280"/>
      <c r="FGW26" s="1280"/>
      <c r="FGX26" s="1280"/>
      <c r="FGY26" s="1280"/>
      <c r="FGZ26" s="1280"/>
      <c r="FHA26" s="1280"/>
      <c r="FHB26" s="1280"/>
      <c r="FHC26" s="1280"/>
      <c r="FHD26" s="1280"/>
      <c r="FHE26" s="1280"/>
      <c r="FHF26" s="1280"/>
      <c r="FHG26" s="1280"/>
      <c r="FHH26" s="1280"/>
      <c r="FHI26" s="1280"/>
      <c r="FHJ26" s="1280"/>
      <c r="FHK26" s="1280"/>
      <c r="FHL26" s="1280"/>
      <c r="FHM26" s="1280"/>
      <c r="FHN26" s="1280"/>
      <c r="FHO26" s="1280"/>
      <c r="FHP26" s="1280"/>
      <c r="FHQ26" s="1280"/>
      <c r="FHR26" s="1280"/>
      <c r="FHS26" s="1280"/>
      <c r="FHT26" s="1280"/>
      <c r="FHU26" s="1280"/>
      <c r="FHV26" s="1280"/>
      <c r="FHW26" s="1280"/>
      <c r="FHX26" s="1280"/>
      <c r="FHY26" s="1280"/>
      <c r="FHZ26" s="1280"/>
      <c r="FIA26" s="1280"/>
      <c r="FIB26" s="1280"/>
      <c r="FIC26" s="1280"/>
      <c r="FID26" s="1280"/>
      <c r="FIE26" s="1280"/>
      <c r="FIF26" s="1280"/>
      <c r="FIG26" s="1280"/>
      <c r="FIH26" s="1280"/>
      <c r="FII26" s="1280"/>
      <c r="FIJ26" s="1280"/>
      <c r="FIK26" s="1280"/>
      <c r="FIL26" s="1280"/>
      <c r="FIM26" s="1280"/>
      <c r="FIN26" s="1280"/>
      <c r="FIO26" s="1280"/>
      <c r="FIP26" s="1280"/>
      <c r="FIQ26" s="1280"/>
      <c r="FIR26" s="1280"/>
      <c r="FIS26" s="1280"/>
      <c r="FIT26" s="1280"/>
      <c r="FIU26" s="1280"/>
      <c r="FIV26" s="1280"/>
      <c r="FIW26" s="1280"/>
      <c r="FIX26" s="1280"/>
      <c r="FIY26" s="1280"/>
      <c r="FIZ26" s="1280"/>
      <c r="FJA26" s="1280"/>
      <c r="FJB26" s="1280"/>
      <c r="FJC26" s="1280"/>
      <c r="FJD26" s="1280"/>
      <c r="FJE26" s="1280"/>
      <c r="FJF26" s="1280"/>
      <c r="FJG26" s="1280"/>
      <c r="FJH26" s="1280"/>
      <c r="FJI26" s="1280"/>
      <c r="FJJ26" s="1280"/>
      <c r="FJK26" s="1280"/>
      <c r="FJL26" s="1280"/>
      <c r="FJM26" s="1280"/>
      <c r="FJN26" s="1280"/>
      <c r="FJO26" s="1280"/>
      <c r="FJP26" s="1280"/>
      <c r="FJQ26" s="1280"/>
      <c r="FJR26" s="1280"/>
      <c r="FJS26" s="1280"/>
      <c r="FJT26" s="1280"/>
      <c r="FJU26" s="1280"/>
      <c r="FJV26" s="1280"/>
      <c r="FJW26" s="1280"/>
      <c r="FJX26" s="1280"/>
      <c r="FJY26" s="1280"/>
      <c r="FJZ26" s="1280"/>
      <c r="FKA26" s="1280"/>
      <c r="FKB26" s="1280"/>
      <c r="FKC26" s="1280"/>
      <c r="FKD26" s="1280"/>
      <c r="FKE26" s="1280"/>
      <c r="FKF26" s="1280"/>
      <c r="FKG26" s="1280"/>
      <c r="FKH26" s="1280"/>
      <c r="FKI26" s="1280"/>
      <c r="FKJ26" s="1280"/>
      <c r="FKK26" s="1280"/>
      <c r="FKL26" s="1280"/>
      <c r="FKM26" s="1280"/>
      <c r="FKN26" s="1280"/>
      <c r="FKO26" s="1280"/>
      <c r="FKP26" s="1280"/>
      <c r="FKQ26" s="1280"/>
      <c r="FKR26" s="1280"/>
      <c r="FKS26" s="1280"/>
      <c r="FKT26" s="1280"/>
      <c r="FKU26" s="1280"/>
      <c r="FKV26" s="1280"/>
      <c r="FKW26" s="1280"/>
      <c r="FKX26" s="1280"/>
      <c r="FKY26" s="1280"/>
      <c r="FKZ26" s="1280"/>
      <c r="FLA26" s="1280"/>
      <c r="FLB26" s="1280"/>
      <c r="FLC26" s="1280"/>
      <c r="FLD26" s="1280"/>
      <c r="FLE26" s="1280"/>
      <c r="FLF26" s="1280"/>
      <c r="FLG26" s="1280"/>
      <c r="FLH26" s="1280"/>
      <c r="FLI26" s="1280"/>
      <c r="FLJ26" s="1280"/>
      <c r="FLK26" s="1280"/>
      <c r="FLL26" s="1280"/>
      <c r="FLM26" s="1280"/>
      <c r="FLN26" s="1280"/>
      <c r="FLO26" s="1280"/>
      <c r="FLP26" s="1280"/>
      <c r="FLQ26" s="1280"/>
      <c r="FLR26" s="1280"/>
      <c r="FLS26" s="1280"/>
      <c r="FLT26" s="1280"/>
      <c r="FLU26" s="1280"/>
      <c r="FLV26" s="1280"/>
      <c r="FLW26" s="1280"/>
      <c r="FLX26" s="1280"/>
      <c r="FLY26" s="1280"/>
      <c r="FLZ26" s="1280"/>
      <c r="FMA26" s="1280"/>
      <c r="FMB26" s="1280"/>
      <c r="FMC26" s="1280"/>
      <c r="FMD26" s="1280"/>
      <c r="FME26" s="1280"/>
      <c r="FMF26" s="1280"/>
      <c r="FMG26" s="1280"/>
      <c r="FMH26" s="1280"/>
      <c r="FMI26" s="1280"/>
      <c r="FMJ26" s="1280"/>
      <c r="FMK26" s="1280"/>
      <c r="FML26" s="1280"/>
      <c r="FMM26" s="1280"/>
      <c r="FMN26" s="1280"/>
      <c r="FMO26" s="1280"/>
      <c r="FMP26" s="1280"/>
      <c r="FMQ26" s="1280"/>
      <c r="FMR26" s="1280"/>
      <c r="FMS26" s="1280"/>
      <c r="FMT26" s="1280"/>
      <c r="FMU26" s="1280"/>
      <c r="FMV26" s="1280"/>
      <c r="FMW26" s="1280"/>
      <c r="FMX26" s="1280"/>
      <c r="FMY26" s="1280"/>
      <c r="FMZ26" s="1280"/>
      <c r="FNA26" s="1280"/>
      <c r="FNB26" s="1280"/>
      <c r="FNC26" s="1280"/>
      <c r="FND26" s="1280"/>
      <c r="FNE26" s="1280"/>
      <c r="FNF26" s="1280"/>
      <c r="FNG26" s="1280"/>
      <c r="FNH26" s="1280"/>
      <c r="FNI26" s="1280"/>
      <c r="FNJ26" s="1280"/>
      <c r="FNK26" s="1280"/>
      <c r="FNL26" s="1280"/>
      <c r="FNM26" s="1280"/>
      <c r="FNN26" s="1280"/>
      <c r="FNO26" s="1280"/>
      <c r="FNP26" s="1280"/>
      <c r="FNQ26" s="1280"/>
      <c r="FNR26" s="1280"/>
      <c r="FNS26" s="1280"/>
      <c r="FNT26" s="1280"/>
      <c r="FNU26" s="1280"/>
      <c r="FNV26" s="1280"/>
      <c r="FNW26" s="1280"/>
      <c r="FNX26" s="1280"/>
      <c r="FNY26" s="1280"/>
      <c r="FNZ26" s="1280"/>
      <c r="FOA26" s="1280"/>
      <c r="FOB26" s="1280"/>
      <c r="FOC26" s="1280"/>
      <c r="FOD26" s="1280"/>
      <c r="FOE26" s="1280"/>
      <c r="FOF26" s="1280"/>
      <c r="FOG26" s="1280"/>
      <c r="FOH26" s="1280"/>
      <c r="FOI26" s="1280"/>
      <c r="FOJ26" s="1280"/>
      <c r="FOK26" s="1280"/>
      <c r="FOL26" s="1280"/>
      <c r="FOM26" s="1280"/>
      <c r="FON26" s="1280"/>
      <c r="FOO26" s="1280"/>
      <c r="FOP26" s="1280"/>
      <c r="FOQ26" s="1280"/>
      <c r="FOR26" s="1280"/>
      <c r="FOS26" s="1280"/>
      <c r="FOT26" s="1280"/>
      <c r="FOU26" s="1280"/>
      <c r="FOV26" s="1280"/>
      <c r="FOW26" s="1280"/>
      <c r="FOX26" s="1280"/>
      <c r="FOY26" s="1280"/>
      <c r="FOZ26" s="1280"/>
      <c r="FPA26" s="1280"/>
      <c r="FPB26" s="1280"/>
      <c r="FPC26" s="1280"/>
      <c r="FPD26" s="1280"/>
      <c r="FPE26" s="1280"/>
      <c r="FPF26" s="1280"/>
      <c r="FPG26" s="1280"/>
      <c r="FPH26" s="1280"/>
      <c r="FPI26" s="1280"/>
      <c r="FPJ26" s="1280"/>
      <c r="FPK26" s="1280"/>
      <c r="FPL26" s="1280"/>
      <c r="FPM26" s="1280"/>
      <c r="FPN26" s="1280"/>
      <c r="FPO26" s="1280"/>
      <c r="FPP26" s="1280"/>
      <c r="FPQ26" s="1280"/>
      <c r="FPR26" s="1280"/>
      <c r="FPS26" s="1280"/>
      <c r="FPT26" s="1280"/>
      <c r="FPU26" s="1280"/>
      <c r="FPV26" s="1280"/>
      <c r="FPW26" s="1280"/>
      <c r="FPX26" s="1280"/>
      <c r="FPY26" s="1280"/>
      <c r="FPZ26" s="1280"/>
      <c r="FQA26" s="1280"/>
      <c r="FQB26" s="1280"/>
      <c r="FQC26" s="1280"/>
      <c r="FQD26" s="1280"/>
      <c r="FQE26" s="1280"/>
      <c r="FQF26" s="1280"/>
      <c r="FQG26" s="1280"/>
      <c r="FQH26" s="1280"/>
      <c r="FQI26" s="1280"/>
      <c r="FQJ26" s="1280"/>
      <c r="FQK26" s="1280"/>
      <c r="FQL26" s="1280"/>
      <c r="FQM26" s="1280"/>
      <c r="FQN26" s="1280"/>
      <c r="FQO26" s="1280"/>
      <c r="FQP26" s="1280"/>
      <c r="FQQ26" s="1280"/>
      <c r="FQR26" s="1280"/>
      <c r="FQS26" s="1280"/>
      <c r="FQT26" s="1280"/>
      <c r="FQU26" s="1280"/>
      <c r="FQV26" s="1280"/>
      <c r="FQW26" s="1280"/>
      <c r="FQX26" s="1280"/>
      <c r="FQY26" s="1280"/>
      <c r="FQZ26" s="1280"/>
      <c r="FRA26" s="1280"/>
      <c r="FRB26" s="1280"/>
      <c r="FRC26" s="1280"/>
      <c r="FRD26" s="1280"/>
      <c r="FRE26" s="1280"/>
      <c r="FRF26" s="1280"/>
      <c r="FRG26" s="1280"/>
      <c r="FRH26" s="1280"/>
      <c r="FRI26" s="1280"/>
      <c r="FRJ26" s="1280"/>
      <c r="FRK26" s="1280"/>
      <c r="FRL26" s="1280"/>
      <c r="FRM26" s="1280"/>
      <c r="FRN26" s="1280"/>
      <c r="FRO26" s="1280"/>
      <c r="FRP26" s="1280"/>
      <c r="FRQ26" s="1280"/>
      <c r="FRR26" s="1280"/>
      <c r="FRS26" s="1280"/>
      <c r="FRT26" s="1280"/>
      <c r="FRU26" s="1280"/>
      <c r="FRV26" s="1280"/>
      <c r="FRW26" s="1280"/>
      <c r="FRX26" s="1280"/>
      <c r="FRY26" s="1280"/>
      <c r="FRZ26" s="1280"/>
      <c r="FSA26" s="1280"/>
      <c r="FSB26" s="1280"/>
      <c r="FSC26" s="1280"/>
      <c r="FSD26" s="1280"/>
      <c r="FSE26" s="1280"/>
      <c r="FSF26" s="1280"/>
      <c r="FSG26" s="1280"/>
      <c r="FSH26" s="1280"/>
      <c r="FSI26" s="1280"/>
      <c r="FSJ26" s="1280"/>
      <c r="FSK26" s="1280"/>
      <c r="FSL26" s="1280"/>
      <c r="FSM26" s="1280"/>
      <c r="FSN26" s="1280"/>
      <c r="FSO26" s="1280"/>
      <c r="FSP26" s="1280"/>
      <c r="FSQ26" s="1280"/>
      <c r="FSR26" s="1280"/>
      <c r="FSS26" s="1280"/>
      <c r="FST26" s="1280"/>
      <c r="FSU26" s="1280"/>
      <c r="FSV26" s="1280"/>
      <c r="FSW26" s="1280"/>
      <c r="FSX26" s="1280"/>
      <c r="FSY26" s="1280"/>
      <c r="FSZ26" s="1280"/>
      <c r="FTA26" s="1280"/>
      <c r="FTB26" s="1280"/>
      <c r="FTC26" s="1280"/>
      <c r="FTD26" s="1280"/>
      <c r="FTE26" s="1280"/>
      <c r="FTF26" s="1280"/>
      <c r="FTG26" s="1280"/>
      <c r="FTH26" s="1280"/>
      <c r="FTI26" s="1280"/>
      <c r="FTJ26" s="1280"/>
      <c r="FTK26" s="1280"/>
      <c r="FTL26" s="1280"/>
      <c r="FTM26" s="1280"/>
      <c r="FTN26" s="1280"/>
      <c r="FTO26" s="1280"/>
      <c r="FTP26" s="1280"/>
      <c r="FTQ26" s="1280"/>
      <c r="FTR26" s="1280"/>
      <c r="FTS26" s="1280"/>
      <c r="FTT26" s="1280"/>
      <c r="FTU26" s="1280"/>
      <c r="FTV26" s="1280"/>
      <c r="FTW26" s="1280"/>
      <c r="FTX26" s="1280"/>
      <c r="FTY26" s="1280"/>
      <c r="FTZ26" s="1280"/>
      <c r="FUA26" s="1280"/>
      <c r="FUB26" s="1280"/>
      <c r="FUC26" s="1280"/>
      <c r="FUD26" s="1280"/>
      <c r="FUE26" s="1280"/>
      <c r="FUF26" s="1280"/>
      <c r="FUG26" s="1280"/>
      <c r="FUH26" s="1280"/>
      <c r="FUI26" s="1280"/>
      <c r="FUJ26" s="1280"/>
      <c r="FUK26" s="1280"/>
      <c r="FUL26" s="1280"/>
      <c r="FUM26" s="1280"/>
      <c r="FUN26" s="1280"/>
      <c r="FUO26" s="1280"/>
      <c r="FUP26" s="1280"/>
      <c r="FUQ26" s="1280"/>
      <c r="FUR26" s="1280"/>
      <c r="FUS26" s="1280"/>
      <c r="FUT26" s="1280"/>
      <c r="FUU26" s="1280"/>
      <c r="FUV26" s="1280"/>
      <c r="FUW26" s="1280"/>
      <c r="FUX26" s="1280"/>
      <c r="FUY26" s="1280"/>
      <c r="FUZ26" s="1280"/>
      <c r="FVA26" s="1280"/>
      <c r="FVB26" s="1280"/>
      <c r="FVC26" s="1280"/>
      <c r="FVD26" s="1280"/>
      <c r="FVE26" s="1280"/>
      <c r="FVF26" s="1280"/>
      <c r="FVG26" s="1280"/>
      <c r="FVH26" s="1280"/>
      <c r="FVI26" s="1280"/>
      <c r="FVJ26" s="1280"/>
      <c r="FVK26" s="1280"/>
      <c r="FVL26" s="1280"/>
      <c r="FVM26" s="1280"/>
      <c r="FVN26" s="1280"/>
      <c r="FVO26" s="1280"/>
      <c r="FVP26" s="1280"/>
      <c r="FVQ26" s="1280"/>
      <c r="FVR26" s="1280"/>
      <c r="FVS26" s="1280"/>
      <c r="FVT26" s="1280"/>
      <c r="FVU26" s="1280"/>
      <c r="FVV26" s="1280"/>
      <c r="FVW26" s="1280"/>
      <c r="FVX26" s="1280"/>
      <c r="FVY26" s="1280"/>
      <c r="FVZ26" s="1280"/>
      <c r="FWA26" s="1280"/>
      <c r="FWB26" s="1280"/>
      <c r="FWC26" s="1280"/>
      <c r="FWD26" s="1280"/>
      <c r="FWE26" s="1280"/>
      <c r="FWF26" s="1280"/>
      <c r="FWG26" s="1280"/>
      <c r="FWH26" s="1280"/>
      <c r="FWI26" s="1280"/>
      <c r="FWJ26" s="1280"/>
      <c r="FWK26" s="1280"/>
      <c r="FWL26" s="1280"/>
      <c r="FWM26" s="1280"/>
      <c r="FWN26" s="1280"/>
      <c r="FWO26" s="1280"/>
      <c r="FWP26" s="1280"/>
      <c r="FWQ26" s="1280"/>
      <c r="FWR26" s="1280"/>
      <c r="FWS26" s="1280"/>
      <c r="FWT26" s="1280"/>
      <c r="FWU26" s="1280"/>
      <c r="FWV26" s="1280"/>
      <c r="FWW26" s="1280"/>
      <c r="FWX26" s="1280"/>
      <c r="FWY26" s="1280"/>
      <c r="FWZ26" s="1280"/>
      <c r="FXA26" s="1280"/>
      <c r="FXB26" s="1280"/>
      <c r="FXC26" s="1280"/>
      <c r="FXD26" s="1280"/>
      <c r="FXE26" s="1280"/>
      <c r="FXF26" s="1280"/>
      <c r="FXG26" s="1280"/>
      <c r="FXH26" s="1280"/>
      <c r="FXI26" s="1280"/>
      <c r="FXJ26" s="1280"/>
      <c r="FXK26" s="1280"/>
      <c r="FXL26" s="1280"/>
      <c r="FXM26" s="1280"/>
      <c r="FXN26" s="1280"/>
      <c r="FXO26" s="1280"/>
      <c r="FXP26" s="1280"/>
      <c r="FXQ26" s="1280"/>
      <c r="FXR26" s="1280"/>
      <c r="FXS26" s="1280"/>
      <c r="FXT26" s="1280"/>
      <c r="FXU26" s="1280"/>
      <c r="FXV26" s="1280"/>
      <c r="FXW26" s="1280"/>
      <c r="FXX26" s="1280"/>
      <c r="FXY26" s="1280"/>
      <c r="FXZ26" s="1280"/>
      <c r="FYA26" s="1280"/>
      <c r="FYB26" s="1280"/>
      <c r="FYC26" s="1280"/>
      <c r="FYD26" s="1280"/>
      <c r="FYE26" s="1280"/>
      <c r="FYF26" s="1280"/>
      <c r="FYG26" s="1280"/>
      <c r="FYH26" s="1280"/>
      <c r="FYI26" s="1280"/>
      <c r="FYJ26" s="1280"/>
      <c r="FYK26" s="1280"/>
      <c r="FYL26" s="1280"/>
      <c r="FYM26" s="1280"/>
      <c r="FYN26" s="1280"/>
      <c r="FYO26" s="1280"/>
      <c r="FYP26" s="1280"/>
      <c r="FYQ26" s="1280"/>
      <c r="FYR26" s="1280"/>
      <c r="FYS26" s="1280"/>
      <c r="FYT26" s="1280"/>
      <c r="FYU26" s="1280"/>
      <c r="FYV26" s="1280"/>
      <c r="FYW26" s="1280"/>
      <c r="FYX26" s="1280"/>
      <c r="FYY26" s="1280"/>
      <c r="FYZ26" s="1280"/>
      <c r="FZA26" s="1280"/>
      <c r="FZB26" s="1280"/>
      <c r="FZC26" s="1280"/>
      <c r="FZD26" s="1280"/>
      <c r="FZE26" s="1280"/>
      <c r="FZF26" s="1280"/>
      <c r="FZG26" s="1280"/>
      <c r="FZH26" s="1280"/>
      <c r="FZI26" s="1280"/>
      <c r="FZJ26" s="1280"/>
      <c r="FZK26" s="1280"/>
      <c r="FZL26" s="1280"/>
      <c r="FZM26" s="1280"/>
      <c r="FZN26" s="1280"/>
      <c r="FZO26" s="1280"/>
      <c r="FZP26" s="1280"/>
      <c r="FZQ26" s="1280"/>
      <c r="FZR26" s="1280"/>
      <c r="FZS26" s="1280"/>
      <c r="FZT26" s="1280"/>
      <c r="FZU26" s="1280"/>
      <c r="FZV26" s="1280"/>
      <c r="FZW26" s="1280"/>
      <c r="FZX26" s="1280"/>
      <c r="FZY26" s="1280"/>
      <c r="FZZ26" s="1280"/>
      <c r="GAA26" s="1280"/>
      <c r="GAB26" s="1280"/>
      <c r="GAC26" s="1280"/>
      <c r="GAD26" s="1280"/>
      <c r="GAE26" s="1280"/>
      <c r="GAF26" s="1280"/>
      <c r="GAG26" s="1280"/>
      <c r="GAH26" s="1280"/>
      <c r="GAI26" s="1280"/>
      <c r="GAJ26" s="1280"/>
      <c r="GAK26" s="1280"/>
      <c r="GAL26" s="1280"/>
      <c r="GAM26" s="1280"/>
      <c r="GAN26" s="1280"/>
      <c r="GAO26" s="1280"/>
      <c r="GAP26" s="1280"/>
      <c r="GAQ26" s="1280"/>
      <c r="GAR26" s="1280"/>
      <c r="GAS26" s="1280"/>
      <c r="GAT26" s="1280"/>
      <c r="GAU26" s="1280"/>
      <c r="GAV26" s="1280"/>
      <c r="GAW26" s="1280"/>
      <c r="GAX26" s="1280"/>
      <c r="GAY26" s="1280"/>
      <c r="GAZ26" s="1280"/>
      <c r="GBA26" s="1280"/>
      <c r="GBB26" s="1280"/>
      <c r="GBC26" s="1280"/>
      <c r="GBD26" s="1280"/>
      <c r="GBE26" s="1280"/>
      <c r="GBF26" s="1280"/>
      <c r="GBG26" s="1280"/>
      <c r="GBH26" s="1280"/>
      <c r="GBI26" s="1280"/>
      <c r="GBJ26" s="1280"/>
      <c r="GBK26" s="1280"/>
      <c r="GBL26" s="1280"/>
      <c r="GBM26" s="1280"/>
      <c r="GBN26" s="1280"/>
      <c r="GBO26" s="1280"/>
      <c r="GBP26" s="1280"/>
      <c r="GBQ26" s="1280"/>
      <c r="GBR26" s="1280"/>
      <c r="GBS26" s="1280"/>
      <c r="GBT26" s="1280"/>
      <c r="GBU26" s="1280"/>
      <c r="GBV26" s="1280"/>
      <c r="GBW26" s="1280"/>
      <c r="GBX26" s="1280"/>
      <c r="GBY26" s="1280"/>
      <c r="GBZ26" s="1280"/>
      <c r="GCA26" s="1280"/>
      <c r="GCB26" s="1280"/>
      <c r="GCC26" s="1280"/>
      <c r="GCD26" s="1280"/>
      <c r="GCE26" s="1280"/>
      <c r="GCF26" s="1280"/>
      <c r="GCG26" s="1280"/>
      <c r="GCH26" s="1280"/>
      <c r="GCI26" s="1280"/>
      <c r="GCJ26" s="1280"/>
      <c r="GCK26" s="1280"/>
      <c r="GCL26" s="1280"/>
      <c r="GCM26" s="1280"/>
      <c r="GCN26" s="1280"/>
      <c r="GCO26" s="1280"/>
      <c r="GCP26" s="1280"/>
      <c r="GCQ26" s="1280"/>
      <c r="GCR26" s="1280"/>
      <c r="GCS26" s="1280"/>
      <c r="GCT26" s="1280"/>
      <c r="GCU26" s="1280"/>
      <c r="GCV26" s="1280"/>
      <c r="GCW26" s="1280"/>
      <c r="GCX26" s="1280"/>
      <c r="GCY26" s="1280"/>
      <c r="GCZ26" s="1280"/>
      <c r="GDA26" s="1280"/>
      <c r="GDB26" s="1280"/>
      <c r="GDC26" s="1280"/>
      <c r="GDD26" s="1280"/>
      <c r="GDE26" s="1280"/>
      <c r="GDF26" s="1280"/>
      <c r="GDG26" s="1280"/>
      <c r="GDH26" s="1280"/>
      <c r="GDI26" s="1280"/>
      <c r="GDJ26" s="1280"/>
      <c r="GDK26" s="1280"/>
      <c r="GDL26" s="1280"/>
      <c r="GDM26" s="1280"/>
      <c r="GDN26" s="1280"/>
      <c r="GDO26" s="1280"/>
      <c r="GDP26" s="1280"/>
      <c r="GDQ26" s="1280"/>
      <c r="GDR26" s="1280"/>
      <c r="GDS26" s="1280"/>
      <c r="GDT26" s="1280"/>
      <c r="GDU26" s="1280"/>
      <c r="GDV26" s="1280"/>
      <c r="GDW26" s="1280"/>
      <c r="GDX26" s="1280"/>
      <c r="GDY26" s="1280"/>
      <c r="GDZ26" s="1280"/>
      <c r="GEA26" s="1280"/>
      <c r="GEB26" s="1280"/>
      <c r="GEC26" s="1280"/>
      <c r="GED26" s="1280"/>
      <c r="GEE26" s="1280"/>
      <c r="GEF26" s="1280"/>
      <c r="GEG26" s="1280"/>
      <c r="GEH26" s="1280"/>
      <c r="GEI26" s="1280"/>
      <c r="GEJ26" s="1280"/>
      <c r="GEK26" s="1280"/>
      <c r="GEL26" s="1280"/>
      <c r="GEM26" s="1280"/>
      <c r="GEN26" s="1280"/>
      <c r="GEO26" s="1280"/>
      <c r="GEP26" s="1280"/>
      <c r="GEQ26" s="1280"/>
      <c r="GER26" s="1280"/>
      <c r="GES26" s="1280"/>
      <c r="GET26" s="1280"/>
      <c r="GEU26" s="1280"/>
      <c r="GEV26" s="1280"/>
      <c r="GEW26" s="1280"/>
      <c r="GEX26" s="1280"/>
      <c r="GEY26" s="1280"/>
      <c r="GEZ26" s="1280"/>
      <c r="GFA26" s="1280"/>
      <c r="GFB26" s="1280"/>
      <c r="GFC26" s="1280"/>
      <c r="GFD26" s="1280"/>
      <c r="GFE26" s="1280"/>
      <c r="GFF26" s="1280"/>
      <c r="GFG26" s="1280"/>
      <c r="GFH26" s="1280"/>
      <c r="GFI26" s="1280"/>
      <c r="GFJ26" s="1280"/>
      <c r="GFK26" s="1280"/>
      <c r="GFL26" s="1280"/>
      <c r="GFM26" s="1280"/>
      <c r="GFN26" s="1280"/>
      <c r="GFO26" s="1280"/>
      <c r="GFP26" s="1280"/>
      <c r="GFQ26" s="1280"/>
      <c r="GFR26" s="1280"/>
      <c r="GFS26" s="1280"/>
      <c r="GFT26" s="1280"/>
      <c r="GFU26" s="1280"/>
      <c r="GFV26" s="1280"/>
      <c r="GFW26" s="1280"/>
      <c r="GFX26" s="1280"/>
      <c r="GFY26" s="1280"/>
      <c r="GFZ26" s="1280"/>
      <c r="GGA26" s="1280"/>
      <c r="GGB26" s="1280"/>
      <c r="GGC26" s="1280"/>
      <c r="GGD26" s="1280"/>
      <c r="GGE26" s="1280"/>
      <c r="GGF26" s="1280"/>
      <c r="GGG26" s="1280"/>
      <c r="GGH26" s="1280"/>
      <c r="GGI26" s="1280"/>
      <c r="GGJ26" s="1280"/>
      <c r="GGK26" s="1280"/>
      <c r="GGL26" s="1280"/>
      <c r="GGM26" s="1280"/>
      <c r="GGN26" s="1280"/>
      <c r="GGO26" s="1280"/>
      <c r="GGP26" s="1280"/>
      <c r="GGQ26" s="1280"/>
      <c r="GGR26" s="1280"/>
      <c r="GGS26" s="1280"/>
      <c r="GGT26" s="1280"/>
      <c r="GGU26" s="1280"/>
      <c r="GGV26" s="1280"/>
      <c r="GGW26" s="1280"/>
      <c r="GGX26" s="1280"/>
      <c r="GGY26" s="1280"/>
      <c r="GGZ26" s="1280"/>
      <c r="GHA26" s="1280"/>
      <c r="GHB26" s="1280"/>
      <c r="GHC26" s="1280"/>
      <c r="GHD26" s="1280"/>
      <c r="GHE26" s="1280"/>
      <c r="GHF26" s="1280"/>
      <c r="GHG26" s="1280"/>
      <c r="GHH26" s="1280"/>
      <c r="GHI26" s="1280"/>
      <c r="GHJ26" s="1280"/>
      <c r="GHK26" s="1280"/>
      <c r="GHL26" s="1280"/>
      <c r="GHM26" s="1280"/>
      <c r="GHN26" s="1280"/>
      <c r="GHO26" s="1280"/>
      <c r="GHP26" s="1280"/>
      <c r="GHQ26" s="1280"/>
      <c r="GHR26" s="1280"/>
      <c r="GHS26" s="1280"/>
      <c r="GHT26" s="1280"/>
      <c r="GHU26" s="1280"/>
      <c r="GHV26" s="1280"/>
      <c r="GHW26" s="1280"/>
      <c r="GHX26" s="1280"/>
      <c r="GHY26" s="1280"/>
      <c r="GHZ26" s="1280"/>
      <c r="GIA26" s="1280"/>
      <c r="GIB26" s="1280"/>
      <c r="GIC26" s="1280"/>
      <c r="GID26" s="1280"/>
      <c r="GIE26" s="1280"/>
      <c r="GIF26" s="1280"/>
      <c r="GIG26" s="1280"/>
      <c r="GIH26" s="1280"/>
      <c r="GII26" s="1280"/>
      <c r="GIJ26" s="1280"/>
      <c r="GIK26" s="1280"/>
      <c r="GIL26" s="1280"/>
      <c r="GIM26" s="1280"/>
      <c r="GIN26" s="1280"/>
      <c r="GIO26" s="1280"/>
      <c r="GIP26" s="1280"/>
      <c r="GIQ26" s="1280"/>
      <c r="GIR26" s="1280"/>
      <c r="GIS26" s="1280"/>
      <c r="GIT26" s="1280"/>
      <c r="GIU26" s="1280"/>
      <c r="GIV26" s="1280"/>
      <c r="GIW26" s="1280"/>
      <c r="GIX26" s="1280"/>
      <c r="GIY26" s="1280"/>
      <c r="GIZ26" s="1280"/>
      <c r="GJA26" s="1280"/>
      <c r="GJB26" s="1280"/>
      <c r="GJC26" s="1280"/>
      <c r="GJD26" s="1280"/>
      <c r="GJE26" s="1280"/>
      <c r="GJF26" s="1280"/>
      <c r="GJG26" s="1280"/>
      <c r="GJH26" s="1280"/>
      <c r="GJI26" s="1280"/>
      <c r="GJJ26" s="1280"/>
      <c r="GJK26" s="1280"/>
      <c r="GJL26" s="1280"/>
      <c r="GJM26" s="1280"/>
      <c r="GJN26" s="1280"/>
      <c r="GJO26" s="1280"/>
      <c r="GJP26" s="1280"/>
      <c r="GJQ26" s="1280"/>
      <c r="GJR26" s="1280"/>
      <c r="GJS26" s="1280"/>
      <c r="GJT26" s="1280"/>
      <c r="GJU26" s="1280"/>
      <c r="GJV26" s="1280"/>
      <c r="GJW26" s="1280"/>
      <c r="GJX26" s="1280"/>
      <c r="GJY26" s="1280"/>
      <c r="GJZ26" s="1280"/>
      <c r="GKA26" s="1280"/>
      <c r="GKB26" s="1280"/>
      <c r="GKC26" s="1280"/>
      <c r="GKD26" s="1280"/>
      <c r="GKE26" s="1280"/>
      <c r="GKF26" s="1280"/>
      <c r="GKG26" s="1280"/>
      <c r="GKH26" s="1280"/>
      <c r="GKI26" s="1280"/>
      <c r="GKJ26" s="1280"/>
      <c r="GKK26" s="1280"/>
      <c r="GKL26" s="1280"/>
      <c r="GKM26" s="1280"/>
      <c r="GKN26" s="1280"/>
      <c r="GKO26" s="1280"/>
      <c r="GKP26" s="1280"/>
      <c r="GKQ26" s="1280"/>
      <c r="GKR26" s="1280"/>
      <c r="GKS26" s="1280"/>
      <c r="GKT26" s="1280"/>
      <c r="GKU26" s="1280"/>
      <c r="GKV26" s="1280"/>
      <c r="GKW26" s="1280"/>
      <c r="GKX26" s="1280"/>
      <c r="GKY26" s="1280"/>
      <c r="GKZ26" s="1280"/>
      <c r="GLA26" s="1280"/>
      <c r="GLB26" s="1280"/>
      <c r="GLC26" s="1280"/>
      <c r="GLD26" s="1280"/>
      <c r="GLE26" s="1280"/>
      <c r="GLF26" s="1280"/>
      <c r="GLG26" s="1280"/>
      <c r="GLH26" s="1280"/>
      <c r="GLI26" s="1280"/>
      <c r="GLJ26" s="1280"/>
      <c r="GLK26" s="1280"/>
      <c r="GLL26" s="1280"/>
      <c r="GLM26" s="1280"/>
      <c r="GLN26" s="1280"/>
      <c r="GLO26" s="1280"/>
      <c r="GLP26" s="1280"/>
      <c r="GLQ26" s="1280"/>
      <c r="GLR26" s="1280"/>
      <c r="GLS26" s="1280"/>
      <c r="GLT26" s="1280"/>
      <c r="GLU26" s="1280"/>
      <c r="GLV26" s="1280"/>
      <c r="GLW26" s="1280"/>
      <c r="GLX26" s="1280"/>
      <c r="GLY26" s="1280"/>
      <c r="GLZ26" s="1280"/>
      <c r="GMA26" s="1280"/>
      <c r="GMB26" s="1280"/>
      <c r="GMC26" s="1280"/>
      <c r="GMD26" s="1280"/>
      <c r="GME26" s="1280"/>
      <c r="GMF26" s="1280"/>
      <c r="GMG26" s="1280"/>
      <c r="GMH26" s="1280"/>
      <c r="GMI26" s="1280"/>
      <c r="GMJ26" s="1280"/>
      <c r="GMK26" s="1280"/>
      <c r="GML26" s="1280"/>
      <c r="GMM26" s="1280"/>
      <c r="GMN26" s="1280"/>
      <c r="GMO26" s="1280"/>
      <c r="GMP26" s="1280"/>
      <c r="GMQ26" s="1280"/>
      <c r="GMR26" s="1280"/>
      <c r="GMS26" s="1280"/>
      <c r="GMT26" s="1280"/>
      <c r="GMU26" s="1280"/>
      <c r="GMV26" s="1280"/>
      <c r="GMW26" s="1280"/>
      <c r="GMX26" s="1280"/>
      <c r="GMY26" s="1280"/>
      <c r="GMZ26" s="1280"/>
      <c r="GNA26" s="1280"/>
      <c r="GNB26" s="1280"/>
      <c r="GNC26" s="1280"/>
      <c r="GND26" s="1280"/>
      <c r="GNE26" s="1280"/>
      <c r="GNF26" s="1280"/>
      <c r="GNG26" s="1280"/>
      <c r="GNH26" s="1280"/>
      <c r="GNI26" s="1280"/>
      <c r="GNJ26" s="1280"/>
      <c r="GNK26" s="1280"/>
      <c r="GNL26" s="1280"/>
      <c r="GNM26" s="1280"/>
      <c r="GNN26" s="1280"/>
      <c r="GNO26" s="1280"/>
      <c r="GNP26" s="1280"/>
      <c r="GNQ26" s="1280"/>
      <c r="GNR26" s="1280"/>
      <c r="GNS26" s="1280"/>
      <c r="GNT26" s="1280"/>
      <c r="GNU26" s="1280"/>
      <c r="GNV26" s="1280"/>
      <c r="GNW26" s="1280"/>
      <c r="GNX26" s="1280"/>
      <c r="GNY26" s="1280"/>
      <c r="GNZ26" s="1280"/>
      <c r="GOA26" s="1280"/>
      <c r="GOB26" s="1280"/>
      <c r="GOC26" s="1280"/>
      <c r="GOD26" s="1280"/>
      <c r="GOE26" s="1280"/>
      <c r="GOF26" s="1280"/>
      <c r="GOG26" s="1280"/>
      <c r="GOH26" s="1280"/>
      <c r="GOI26" s="1280"/>
      <c r="GOJ26" s="1280"/>
      <c r="GOK26" s="1280"/>
      <c r="GOL26" s="1280"/>
      <c r="GOM26" s="1280"/>
      <c r="GON26" s="1280"/>
      <c r="GOO26" s="1280"/>
      <c r="GOP26" s="1280"/>
      <c r="GOQ26" s="1280"/>
      <c r="GOR26" s="1280"/>
      <c r="GOS26" s="1280"/>
      <c r="GOT26" s="1280"/>
      <c r="GOU26" s="1280"/>
      <c r="GOV26" s="1280"/>
      <c r="GOW26" s="1280"/>
      <c r="GOX26" s="1280"/>
      <c r="GOY26" s="1280"/>
      <c r="GOZ26" s="1280"/>
      <c r="GPA26" s="1280"/>
      <c r="GPB26" s="1280"/>
      <c r="GPC26" s="1280"/>
      <c r="GPD26" s="1280"/>
      <c r="GPE26" s="1280"/>
      <c r="GPF26" s="1280"/>
      <c r="GPG26" s="1280"/>
      <c r="GPH26" s="1280"/>
      <c r="GPI26" s="1280"/>
      <c r="GPJ26" s="1280"/>
      <c r="GPK26" s="1280"/>
      <c r="GPL26" s="1280"/>
      <c r="GPM26" s="1280"/>
      <c r="GPN26" s="1280"/>
      <c r="GPO26" s="1280"/>
      <c r="GPP26" s="1280"/>
      <c r="GPQ26" s="1280"/>
      <c r="GPR26" s="1280"/>
      <c r="GPS26" s="1280"/>
      <c r="GPT26" s="1280"/>
      <c r="GPU26" s="1280"/>
      <c r="GPV26" s="1280"/>
      <c r="GPW26" s="1280"/>
      <c r="GPX26" s="1280"/>
      <c r="GPY26" s="1280"/>
      <c r="GPZ26" s="1280"/>
      <c r="GQA26" s="1280"/>
      <c r="GQB26" s="1280"/>
      <c r="GQC26" s="1280"/>
      <c r="GQD26" s="1280"/>
      <c r="GQE26" s="1280"/>
      <c r="GQF26" s="1280"/>
      <c r="GQG26" s="1280"/>
      <c r="GQH26" s="1280"/>
      <c r="GQI26" s="1280"/>
      <c r="GQJ26" s="1280"/>
      <c r="GQK26" s="1280"/>
      <c r="GQL26" s="1280"/>
      <c r="GQM26" s="1280"/>
      <c r="GQN26" s="1280"/>
      <c r="GQO26" s="1280"/>
      <c r="GQP26" s="1280"/>
      <c r="GQQ26" s="1280"/>
      <c r="GQR26" s="1280"/>
      <c r="GQS26" s="1280"/>
      <c r="GQT26" s="1280"/>
      <c r="GQU26" s="1280"/>
      <c r="GQV26" s="1280"/>
      <c r="GQW26" s="1280"/>
      <c r="GQX26" s="1280"/>
      <c r="GQY26" s="1280"/>
      <c r="GQZ26" s="1280"/>
      <c r="GRA26" s="1280"/>
      <c r="GRB26" s="1280"/>
      <c r="GRC26" s="1280"/>
      <c r="GRD26" s="1280"/>
      <c r="GRE26" s="1280"/>
      <c r="GRF26" s="1280"/>
      <c r="GRG26" s="1280"/>
      <c r="GRH26" s="1280"/>
      <c r="GRI26" s="1280"/>
      <c r="GRJ26" s="1280"/>
      <c r="GRK26" s="1280"/>
      <c r="GRL26" s="1280"/>
      <c r="GRM26" s="1280"/>
      <c r="GRN26" s="1280"/>
      <c r="GRO26" s="1280"/>
      <c r="GRP26" s="1280"/>
      <c r="GRQ26" s="1280"/>
      <c r="GRR26" s="1280"/>
      <c r="GRS26" s="1280"/>
      <c r="GRT26" s="1280"/>
      <c r="GRU26" s="1280"/>
      <c r="GRV26" s="1280"/>
      <c r="GRW26" s="1280"/>
      <c r="GRX26" s="1280"/>
      <c r="GRY26" s="1280"/>
      <c r="GRZ26" s="1280"/>
      <c r="GSA26" s="1280"/>
      <c r="GSB26" s="1280"/>
      <c r="GSC26" s="1280"/>
      <c r="GSD26" s="1280"/>
      <c r="GSE26" s="1280"/>
      <c r="GSF26" s="1280"/>
      <c r="GSG26" s="1280"/>
      <c r="GSH26" s="1280"/>
      <c r="GSI26" s="1280"/>
      <c r="GSJ26" s="1280"/>
      <c r="GSK26" s="1280"/>
      <c r="GSL26" s="1280"/>
      <c r="GSM26" s="1280"/>
      <c r="GSN26" s="1280"/>
      <c r="GSO26" s="1280"/>
      <c r="GSP26" s="1280"/>
      <c r="GSQ26" s="1280"/>
      <c r="GSR26" s="1280"/>
      <c r="GSS26" s="1280"/>
      <c r="GST26" s="1280"/>
      <c r="GSU26" s="1280"/>
      <c r="GSV26" s="1280"/>
      <c r="GSW26" s="1280"/>
      <c r="GSX26" s="1280"/>
      <c r="GSY26" s="1280"/>
      <c r="GSZ26" s="1280"/>
      <c r="GTA26" s="1280"/>
      <c r="GTB26" s="1280"/>
      <c r="GTC26" s="1280"/>
      <c r="GTD26" s="1280"/>
      <c r="GTE26" s="1280"/>
      <c r="GTF26" s="1280"/>
      <c r="GTG26" s="1280"/>
      <c r="GTH26" s="1280"/>
      <c r="GTI26" s="1280"/>
      <c r="GTJ26" s="1280"/>
      <c r="GTK26" s="1280"/>
      <c r="GTL26" s="1280"/>
      <c r="GTM26" s="1280"/>
      <c r="GTN26" s="1280"/>
      <c r="GTO26" s="1280"/>
      <c r="GTP26" s="1280"/>
      <c r="GTQ26" s="1280"/>
      <c r="GTR26" s="1280"/>
      <c r="GTS26" s="1280"/>
      <c r="GTT26" s="1280"/>
      <c r="GTU26" s="1280"/>
      <c r="GTV26" s="1280"/>
      <c r="GTW26" s="1280"/>
      <c r="GTX26" s="1280"/>
      <c r="GTY26" s="1280"/>
      <c r="GTZ26" s="1280"/>
      <c r="GUA26" s="1280"/>
      <c r="GUB26" s="1280"/>
      <c r="GUC26" s="1280"/>
      <c r="GUD26" s="1280"/>
      <c r="GUE26" s="1280"/>
      <c r="GUF26" s="1280"/>
      <c r="GUG26" s="1280"/>
      <c r="GUH26" s="1280"/>
      <c r="GUI26" s="1280"/>
      <c r="GUJ26" s="1280"/>
      <c r="GUK26" s="1280"/>
      <c r="GUL26" s="1280"/>
      <c r="GUM26" s="1280"/>
      <c r="GUN26" s="1280"/>
      <c r="GUO26" s="1280"/>
      <c r="GUP26" s="1280"/>
      <c r="GUQ26" s="1280"/>
      <c r="GUR26" s="1280"/>
      <c r="GUS26" s="1280"/>
      <c r="GUT26" s="1280"/>
      <c r="GUU26" s="1280"/>
      <c r="GUV26" s="1280"/>
      <c r="GUW26" s="1280"/>
      <c r="GUX26" s="1280"/>
      <c r="GUY26" s="1280"/>
      <c r="GUZ26" s="1280"/>
      <c r="GVA26" s="1280"/>
      <c r="GVB26" s="1280"/>
      <c r="GVC26" s="1280"/>
      <c r="GVD26" s="1280"/>
      <c r="GVE26" s="1280"/>
      <c r="GVF26" s="1280"/>
      <c r="GVG26" s="1280"/>
      <c r="GVH26" s="1280"/>
      <c r="GVI26" s="1280"/>
      <c r="GVJ26" s="1280"/>
      <c r="GVK26" s="1280"/>
      <c r="GVL26" s="1280"/>
      <c r="GVM26" s="1280"/>
      <c r="GVN26" s="1280"/>
      <c r="GVO26" s="1280"/>
      <c r="GVP26" s="1280"/>
      <c r="GVQ26" s="1280"/>
      <c r="GVR26" s="1280"/>
      <c r="GVS26" s="1280"/>
      <c r="GVT26" s="1280"/>
      <c r="GVU26" s="1280"/>
      <c r="GVV26" s="1280"/>
      <c r="GVW26" s="1280"/>
      <c r="GVX26" s="1280"/>
      <c r="GVY26" s="1280"/>
      <c r="GVZ26" s="1280"/>
      <c r="GWA26" s="1280"/>
      <c r="GWB26" s="1280"/>
      <c r="GWC26" s="1280"/>
      <c r="GWD26" s="1280"/>
      <c r="GWE26" s="1280"/>
      <c r="GWF26" s="1280"/>
      <c r="GWG26" s="1280"/>
      <c r="GWH26" s="1280"/>
      <c r="GWI26" s="1280"/>
      <c r="GWJ26" s="1280"/>
      <c r="GWK26" s="1280"/>
      <c r="GWL26" s="1280"/>
      <c r="GWM26" s="1280"/>
      <c r="GWN26" s="1280"/>
      <c r="GWO26" s="1280"/>
      <c r="GWP26" s="1280"/>
      <c r="GWQ26" s="1280"/>
      <c r="GWR26" s="1280"/>
      <c r="GWS26" s="1280"/>
      <c r="GWT26" s="1280"/>
      <c r="GWU26" s="1280"/>
      <c r="GWV26" s="1280"/>
      <c r="GWW26" s="1280"/>
      <c r="GWX26" s="1280"/>
      <c r="GWY26" s="1280"/>
      <c r="GWZ26" s="1280"/>
      <c r="GXA26" s="1280"/>
      <c r="GXB26" s="1280"/>
      <c r="GXC26" s="1280"/>
      <c r="GXD26" s="1280"/>
      <c r="GXE26" s="1280"/>
      <c r="GXF26" s="1280"/>
      <c r="GXG26" s="1280"/>
      <c r="GXH26" s="1280"/>
      <c r="GXI26" s="1280"/>
      <c r="GXJ26" s="1280"/>
      <c r="GXK26" s="1280"/>
      <c r="GXL26" s="1280"/>
      <c r="GXM26" s="1280"/>
      <c r="GXN26" s="1280"/>
      <c r="GXO26" s="1280"/>
      <c r="GXP26" s="1280"/>
      <c r="GXQ26" s="1280"/>
      <c r="GXR26" s="1280"/>
      <c r="GXS26" s="1280"/>
      <c r="GXT26" s="1280"/>
      <c r="GXU26" s="1280"/>
      <c r="GXV26" s="1280"/>
      <c r="GXW26" s="1280"/>
      <c r="GXX26" s="1280"/>
      <c r="GXY26" s="1280"/>
      <c r="GXZ26" s="1280"/>
      <c r="GYA26" s="1280"/>
      <c r="GYB26" s="1280"/>
      <c r="GYC26" s="1280"/>
      <c r="GYD26" s="1280"/>
      <c r="GYE26" s="1280"/>
      <c r="GYF26" s="1280"/>
      <c r="GYG26" s="1280"/>
      <c r="GYH26" s="1280"/>
      <c r="GYI26" s="1280"/>
      <c r="GYJ26" s="1280"/>
      <c r="GYK26" s="1280"/>
      <c r="GYL26" s="1280"/>
      <c r="GYM26" s="1280"/>
      <c r="GYN26" s="1280"/>
      <c r="GYO26" s="1280"/>
      <c r="GYP26" s="1280"/>
      <c r="GYQ26" s="1280"/>
      <c r="GYR26" s="1280"/>
      <c r="GYS26" s="1280"/>
      <c r="GYT26" s="1280"/>
      <c r="GYU26" s="1280"/>
      <c r="GYV26" s="1280"/>
      <c r="GYW26" s="1280"/>
      <c r="GYX26" s="1280"/>
      <c r="GYY26" s="1280"/>
      <c r="GYZ26" s="1280"/>
      <c r="GZA26" s="1280"/>
      <c r="GZB26" s="1280"/>
      <c r="GZC26" s="1280"/>
      <c r="GZD26" s="1280"/>
      <c r="GZE26" s="1280"/>
      <c r="GZF26" s="1280"/>
      <c r="GZG26" s="1280"/>
      <c r="GZH26" s="1280"/>
      <c r="GZI26" s="1280"/>
      <c r="GZJ26" s="1280"/>
      <c r="GZK26" s="1280"/>
      <c r="GZL26" s="1280"/>
      <c r="GZM26" s="1280"/>
      <c r="GZN26" s="1280"/>
      <c r="GZO26" s="1280"/>
      <c r="GZP26" s="1280"/>
      <c r="GZQ26" s="1280"/>
      <c r="GZR26" s="1280"/>
      <c r="GZS26" s="1280"/>
      <c r="GZT26" s="1280"/>
      <c r="GZU26" s="1280"/>
      <c r="GZV26" s="1280"/>
      <c r="GZW26" s="1280"/>
      <c r="GZX26" s="1280"/>
      <c r="GZY26" s="1280"/>
      <c r="GZZ26" s="1280"/>
      <c r="HAA26" s="1280"/>
      <c r="HAB26" s="1280"/>
      <c r="HAC26" s="1280"/>
      <c r="HAD26" s="1280"/>
      <c r="HAE26" s="1280"/>
      <c r="HAF26" s="1280"/>
      <c r="HAG26" s="1280"/>
      <c r="HAH26" s="1280"/>
      <c r="HAI26" s="1280"/>
      <c r="HAJ26" s="1280"/>
      <c r="HAK26" s="1280"/>
      <c r="HAL26" s="1280"/>
      <c r="HAM26" s="1280"/>
      <c r="HAN26" s="1280"/>
      <c r="HAO26" s="1280"/>
      <c r="HAP26" s="1280"/>
      <c r="HAQ26" s="1280"/>
      <c r="HAR26" s="1280"/>
      <c r="HAS26" s="1280"/>
      <c r="HAT26" s="1280"/>
      <c r="HAU26" s="1280"/>
      <c r="HAV26" s="1280"/>
      <c r="HAW26" s="1280"/>
      <c r="HAX26" s="1280"/>
      <c r="HAY26" s="1280"/>
      <c r="HAZ26" s="1280"/>
      <c r="HBA26" s="1280"/>
      <c r="HBB26" s="1280"/>
      <c r="HBC26" s="1280"/>
      <c r="HBD26" s="1280"/>
      <c r="HBE26" s="1280"/>
      <c r="HBF26" s="1280"/>
      <c r="HBG26" s="1280"/>
      <c r="HBH26" s="1280"/>
      <c r="HBI26" s="1280"/>
      <c r="HBJ26" s="1280"/>
      <c r="HBK26" s="1280"/>
      <c r="HBL26" s="1280"/>
      <c r="HBM26" s="1280"/>
      <c r="HBN26" s="1280"/>
      <c r="HBO26" s="1280"/>
      <c r="HBP26" s="1280"/>
      <c r="HBQ26" s="1280"/>
      <c r="HBR26" s="1280"/>
      <c r="HBS26" s="1280"/>
      <c r="HBT26" s="1280"/>
      <c r="HBU26" s="1280"/>
      <c r="HBV26" s="1280"/>
      <c r="HBW26" s="1280"/>
      <c r="HBX26" s="1280"/>
      <c r="HBY26" s="1280"/>
      <c r="HBZ26" s="1280"/>
      <c r="HCA26" s="1280"/>
      <c r="HCB26" s="1280"/>
      <c r="HCC26" s="1280"/>
      <c r="HCD26" s="1280"/>
      <c r="HCE26" s="1280"/>
      <c r="HCF26" s="1280"/>
      <c r="HCG26" s="1280"/>
      <c r="HCH26" s="1280"/>
      <c r="HCI26" s="1280"/>
      <c r="HCJ26" s="1280"/>
      <c r="HCK26" s="1280"/>
      <c r="HCL26" s="1280"/>
      <c r="HCM26" s="1280"/>
      <c r="HCN26" s="1280"/>
      <c r="HCO26" s="1280"/>
      <c r="HCP26" s="1280"/>
      <c r="HCQ26" s="1280"/>
      <c r="HCR26" s="1280"/>
      <c r="HCS26" s="1280"/>
      <c r="HCT26" s="1280"/>
      <c r="HCU26" s="1280"/>
      <c r="HCV26" s="1280"/>
      <c r="HCW26" s="1280"/>
      <c r="HCX26" s="1280"/>
      <c r="HCY26" s="1280"/>
      <c r="HCZ26" s="1280"/>
      <c r="HDA26" s="1280"/>
      <c r="HDB26" s="1280"/>
      <c r="HDC26" s="1280"/>
      <c r="HDD26" s="1280"/>
      <c r="HDE26" s="1280"/>
      <c r="HDF26" s="1280"/>
      <c r="HDG26" s="1280"/>
      <c r="HDH26" s="1280"/>
      <c r="HDI26" s="1280"/>
      <c r="HDJ26" s="1280"/>
      <c r="HDK26" s="1280"/>
      <c r="HDL26" s="1280"/>
      <c r="HDM26" s="1280"/>
      <c r="HDN26" s="1280"/>
      <c r="HDO26" s="1280"/>
      <c r="HDP26" s="1280"/>
      <c r="HDQ26" s="1280"/>
      <c r="HDR26" s="1280"/>
      <c r="HDS26" s="1280"/>
      <c r="HDT26" s="1280"/>
      <c r="HDU26" s="1280"/>
      <c r="HDV26" s="1280"/>
      <c r="HDW26" s="1280"/>
      <c r="HDX26" s="1280"/>
      <c r="HDY26" s="1280"/>
      <c r="HDZ26" s="1280"/>
      <c r="HEA26" s="1280"/>
      <c r="HEB26" s="1280"/>
      <c r="HEC26" s="1280"/>
      <c r="HED26" s="1280"/>
      <c r="HEE26" s="1280"/>
      <c r="HEF26" s="1280"/>
      <c r="HEG26" s="1280"/>
      <c r="HEH26" s="1280"/>
      <c r="HEI26" s="1280"/>
      <c r="HEJ26" s="1280"/>
      <c r="HEK26" s="1280"/>
      <c r="HEL26" s="1280"/>
      <c r="HEM26" s="1280"/>
      <c r="HEN26" s="1280"/>
      <c r="HEO26" s="1280"/>
      <c r="HEP26" s="1280"/>
      <c r="HEQ26" s="1280"/>
      <c r="HER26" s="1280"/>
      <c r="HES26" s="1280"/>
      <c r="HET26" s="1280"/>
      <c r="HEU26" s="1280"/>
      <c r="HEV26" s="1280"/>
      <c r="HEW26" s="1280"/>
      <c r="HEX26" s="1280"/>
      <c r="HEY26" s="1280"/>
      <c r="HEZ26" s="1280"/>
      <c r="HFA26" s="1280"/>
      <c r="HFB26" s="1280"/>
      <c r="HFC26" s="1280"/>
      <c r="HFD26" s="1280"/>
      <c r="HFE26" s="1280"/>
      <c r="HFF26" s="1280"/>
      <c r="HFG26" s="1280"/>
      <c r="HFH26" s="1280"/>
      <c r="HFI26" s="1280"/>
      <c r="HFJ26" s="1280"/>
      <c r="HFK26" s="1280"/>
      <c r="HFL26" s="1280"/>
      <c r="HFM26" s="1280"/>
      <c r="HFN26" s="1280"/>
      <c r="HFO26" s="1280"/>
      <c r="HFP26" s="1280"/>
      <c r="HFQ26" s="1280"/>
      <c r="HFR26" s="1280"/>
      <c r="HFS26" s="1280"/>
      <c r="HFT26" s="1280"/>
      <c r="HFU26" s="1280"/>
      <c r="HFV26" s="1280"/>
      <c r="HFW26" s="1280"/>
      <c r="HFX26" s="1280"/>
      <c r="HFY26" s="1280"/>
      <c r="HFZ26" s="1280"/>
      <c r="HGA26" s="1280"/>
      <c r="HGB26" s="1280"/>
      <c r="HGC26" s="1280"/>
      <c r="HGD26" s="1280"/>
      <c r="HGE26" s="1280"/>
      <c r="HGF26" s="1280"/>
      <c r="HGG26" s="1280"/>
      <c r="HGH26" s="1280"/>
      <c r="HGI26" s="1280"/>
      <c r="HGJ26" s="1280"/>
      <c r="HGK26" s="1280"/>
      <c r="HGL26" s="1280"/>
      <c r="HGM26" s="1280"/>
      <c r="HGN26" s="1280"/>
      <c r="HGO26" s="1280"/>
      <c r="HGP26" s="1280"/>
      <c r="HGQ26" s="1280"/>
      <c r="HGR26" s="1280"/>
      <c r="HGS26" s="1280"/>
      <c r="HGT26" s="1280"/>
      <c r="HGU26" s="1280"/>
      <c r="HGV26" s="1280"/>
      <c r="HGW26" s="1280"/>
      <c r="HGX26" s="1280"/>
      <c r="HGY26" s="1280"/>
      <c r="HGZ26" s="1280"/>
      <c r="HHA26" s="1280"/>
      <c r="HHB26" s="1280"/>
      <c r="HHC26" s="1280"/>
      <c r="HHD26" s="1280"/>
      <c r="HHE26" s="1280"/>
      <c r="HHF26" s="1280"/>
      <c r="HHG26" s="1280"/>
      <c r="HHH26" s="1280"/>
      <c r="HHI26" s="1280"/>
      <c r="HHJ26" s="1280"/>
      <c r="HHK26" s="1280"/>
      <c r="HHL26" s="1280"/>
      <c r="HHM26" s="1280"/>
      <c r="HHN26" s="1280"/>
      <c r="HHO26" s="1280"/>
      <c r="HHP26" s="1280"/>
      <c r="HHQ26" s="1280"/>
      <c r="HHR26" s="1280"/>
      <c r="HHS26" s="1280"/>
      <c r="HHT26" s="1280"/>
      <c r="HHU26" s="1280"/>
      <c r="HHV26" s="1280"/>
      <c r="HHW26" s="1280"/>
      <c r="HHX26" s="1280"/>
      <c r="HHY26" s="1280"/>
      <c r="HHZ26" s="1280"/>
      <c r="HIA26" s="1280"/>
      <c r="HIB26" s="1280"/>
      <c r="HIC26" s="1280"/>
      <c r="HID26" s="1280"/>
      <c r="HIE26" s="1280"/>
      <c r="HIF26" s="1280"/>
      <c r="HIG26" s="1280"/>
      <c r="HIH26" s="1280"/>
      <c r="HII26" s="1280"/>
      <c r="HIJ26" s="1280"/>
      <c r="HIK26" s="1280"/>
      <c r="HIL26" s="1280"/>
      <c r="HIM26" s="1280"/>
      <c r="HIN26" s="1280"/>
      <c r="HIO26" s="1280"/>
      <c r="HIP26" s="1280"/>
      <c r="HIQ26" s="1280"/>
      <c r="HIR26" s="1280"/>
      <c r="HIS26" s="1280"/>
      <c r="HIT26" s="1280"/>
      <c r="HIU26" s="1280"/>
      <c r="HIV26" s="1280"/>
      <c r="HIW26" s="1280"/>
      <c r="HIX26" s="1280"/>
      <c r="HIY26" s="1280"/>
      <c r="HIZ26" s="1280"/>
      <c r="HJA26" s="1280"/>
      <c r="HJB26" s="1280"/>
      <c r="HJC26" s="1280"/>
      <c r="HJD26" s="1280"/>
      <c r="HJE26" s="1280"/>
      <c r="HJF26" s="1280"/>
      <c r="HJG26" s="1280"/>
      <c r="HJH26" s="1280"/>
      <c r="HJI26" s="1280"/>
      <c r="HJJ26" s="1280"/>
      <c r="HJK26" s="1280"/>
      <c r="HJL26" s="1280"/>
      <c r="HJM26" s="1280"/>
      <c r="HJN26" s="1280"/>
      <c r="HJO26" s="1280"/>
      <c r="HJP26" s="1280"/>
      <c r="HJQ26" s="1280"/>
      <c r="HJR26" s="1280"/>
      <c r="HJS26" s="1280"/>
      <c r="HJT26" s="1280"/>
      <c r="HJU26" s="1280"/>
      <c r="HJV26" s="1280"/>
      <c r="HJW26" s="1280"/>
      <c r="HJX26" s="1280"/>
      <c r="HJY26" s="1280"/>
      <c r="HJZ26" s="1280"/>
      <c r="HKA26" s="1280"/>
      <c r="HKB26" s="1280"/>
      <c r="HKC26" s="1280"/>
      <c r="HKD26" s="1280"/>
      <c r="HKE26" s="1280"/>
      <c r="HKF26" s="1280"/>
      <c r="HKG26" s="1280"/>
      <c r="HKH26" s="1280"/>
      <c r="HKI26" s="1280"/>
      <c r="HKJ26" s="1280"/>
      <c r="HKK26" s="1280"/>
      <c r="HKL26" s="1280"/>
      <c r="HKM26" s="1280"/>
      <c r="HKN26" s="1280"/>
      <c r="HKO26" s="1280"/>
      <c r="HKP26" s="1280"/>
      <c r="HKQ26" s="1280"/>
      <c r="HKR26" s="1280"/>
      <c r="HKS26" s="1280"/>
      <c r="HKT26" s="1280"/>
      <c r="HKU26" s="1280"/>
      <c r="HKV26" s="1280"/>
      <c r="HKW26" s="1280"/>
      <c r="HKX26" s="1280"/>
      <c r="HKY26" s="1280"/>
      <c r="HKZ26" s="1280"/>
      <c r="HLA26" s="1280"/>
      <c r="HLB26" s="1280"/>
      <c r="HLC26" s="1280"/>
      <c r="HLD26" s="1280"/>
      <c r="HLE26" s="1280"/>
      <c r="HLF26" s="1280"/>
      <c r="HLG26" s="1280"/>
      <c r="HLH26" s="1280"/>
      <c r="HLI26" s="1280"/>
      <c r="HLJ26" s="1280"/>
      <c r="HLK26" s="1280"/>
      <c r="HLL26" s="1280"/>
      <c r="HLM26" s="1280"/>
      <c r="HLN26" s="1280"/>
      <c r="HLO26" s="1280"/>
      <c r="HLP26" s="1280"/>
      <c r="HLQ26" s="1280"/>
      <c r="HLR26" s="1280"/>
      <c r="HLS26" s="1280"/>
      <c r="HLT26" s="1280"/>
      <c r="HLU26" s="1280"/>
      <c r="HLV26" s="1280"/>
      <c r="HLW26" s="1280"/>
      <c r="HLX26" s="1280"/>
      <c r="HLY26" s="1280"/>
      <c r="HLZ26" s="1280"/>
      <c r="HMA26" s="1280"/>
      <c r="HMB26" s="1280"/>
      <c r="HMC26" s="1280"/>
      <c r="HMD26" s="1280"/>
      <c r="HME26" s="1280"/>
      <c r="HMF26" s="1280"/>
      <c r="HMG26" s="1280"/>
      <c r="HMH26" s="1280"/>
      <c r="HMI26" s="1280"/>
      <c r="HMJ26" s="1280"/>
      <c r="HMK26" s="1280"/>
      <c r="HML26" s="1280"/>
      <c r="HMM26" s="1280"/>
      <c r="HMN26" s="1280"/>
      <c r="HMO26" s="1280"/>
      <c r="HMP26" s="1280"/>
      <c r="HMQ26" s="1280"/>
      <c r="HMR26" s="1280"/>
      <c r="HMS26" s="1280"/>
      <c r="HMT26" s="1280"/>
      <c r="HMU26" s="1280"/>
      <c r="HMV26" s="1280"/>
      <c r="HMW26" s="1280"/>
      <c r="HMX26" s="1280"/>
      <c r="HMY26" s="1280"/>
      <c r="HMZ26" s="1280"/>
      <c r="HNA26" s="1280"/>
      <c r="HNB26" s="1280"/>
      <c r="HNC26" s="1280"/>
      <c r="HND26" s="1280"/>
      <c r="HNE26" s="1280"/>
      <c r="HNF26" s="1280"/>
      <c r="HNG26" s="1280"/>
      <c r="HNH26" s="1280"/>
      <c r="HNI26" s="1280"/>
      <c r="HNJ26" s="1280"/>
      <c r="HNK26" s="1280"/>
      <c r="HNL26" s="1280"/>
      <c r="HNM26" s="1280"/>
      <c r="HNN26" s="1280"/>
      <c r="HNO26" s="1280"/>
      <c r="HNP26" s="1280"/>
      <c r="HNQ26" s="1280"/>
      <c r="HNR26" s="1280"/>
      <c r="HNS26" s="1280"/>
      <c r="HNT26" s="1280"/>
      <c r="HNU26" s="1280"/>
      <c r="HNV26" s="1280"/>
      <c r="HNW26" s="1280"/>
      <c r="HNX26" s="1280"/>
      <c r="HNY26" s="1280"/>
      <c r="HNZ26" s="1280"/>
      <c r="HOA26" s="1280"/>
      <c r="HOB26" s="1280"/>
      <c r="HOC26" s="1280"/>
      <c r="HOD26" s="1280"/>
      <c r="HOE26" s="1280"/>
      <c r="HOF26" s="1280"/>
      <c r="HOG26" s="1280"/>
      <c r="HOH26" s="1280"/>
      <c r="HOI26" s="1280"/>
      <c r="HOJ26" s="1280"/>
      <c r="HOK26" s="1280"/>
      <c r="HOL26" s="1280"/>
      <c r="HOM26" s="1280"/>
      <c r="HON26" s="1280"/>
      <c r="HOO26" s="1280"/>
      <c r="HOP26" s="1280"/>
      <c r="HOQ26" s="1280"/>
      <c r="HOR26" s="1280"/>
      <c r="HOS26" s="1280"/>
      <c r="HOT26" s="1280"/>
      <c r="HOU26" s="1280"/>
      <c r="HOV26" s="1280"/>
      <c r="HOW26" s="1280"/>
      <c r="HOX26" s="1280"/>
      <c r="HOY26" s="1280"/>
      <c r="HOZ26" s="1280"/>
      <c r="HPA26" s="1280"/>
      <c r="HPB26" s="1280"/>
      <c r="HPC26" s="1280"/>
      <c r="HPD26" s="1280"/>
      <c r="HPE26" s="1280"/>
      <c r="HPF26" s="1280"/>
      <c r="HPG26" s="1280"/>
      <c r="HPH26" s="1280"/>
      <c r="HPI26" s="1280"/>
      <c r="HPJ26" s="1280"/>
      <c r="HPK26" s="1280"/>
      <c r="HPL26" s="1280"/>
      <c r="HPM26" s="1280"/>
      <c r="HPN26" s="1280"/>
      <c r="HPO26" s="1280"/>
      <c r="HPP26" s="1280"/>
      <c r="HPQ26" s="1280"/>
      <c r="HPR26" s="1280"/>
      <c r="HPS26" s="1280"/>
      <c r="HPT26" s="1280"/>
      <c r="HPU26" s="1280"/>
      <c r="HPV26" s="1280"/>
      <c r="HPW26" s="1280"/>
      <c r="HPX26" s="1280"/>
      <c r="HPY26" s="1280"/>
      <c r="HPZ26" s="1280"/>
      <c r="HQA26" s="1280"/>
      <c r="HQB26" s="1280"/>
      <c r="HQC26" s="1280"/>
      <c r="HQD26" s="1280"/>
      <c r="HQE26" s="1280"/>
      <c r="HQF26" s="1280"/>
      <c r="HQG26" s="1280"/>
      <c r="HQH26" s="1280"/>
      <c r="HQI26" s="1280"/>
      <c r="HQJ26" s="1280"/>
      <c r="HQK26" s="1280"/>
      <c r="HQL26" s="1280"/>
      <c r="HQM26" s="1280"/>
      <c r="HQN26" s="1280"/>
      <c r="HQO26" s="1280"/>
      <c r="HQP26" s="1280"/>
      <c r="HQQ26" s="1280"/>
      <c r="HQR26" s="1280"/>
      <c r="HQS26" s="1280"/>
      <c r="HQT26" s="1280"/>
      <c r="HQU26" s="1280"/>
      <c r="HQV26" s="1280"/>
      <c r="HQW26" s="1280"/>
      <c r="HQX26" s="1280"/>
      <c r="HQY26" s="1280"/>
      <c r="HQZ26" s="1280"/>
      <c r="HRA26" s="1280"/>
      <c r="HRB26" s="1280"/>
      <c r="HRC26" s="1280"/>
      <c r="HRD26" s="1280"/>
      <c r="HRE26" s="1280"/>
      <c r="HRF26" s="1280"/>
      <c r="HRG26" s="1280"/>
      <c r="HRH26" s="1280"/>
      <c r="HRI26" s="1280"/>
      <c r="HRJ26" s="1280"/>
      <c r="HRK26" s="1280"/>
      <c r="HRL26" s="1280"/>
      <c r="HRM26" s="1280"/>
      <c r="HRN26" s="1280"/>
      <c r="HRO26" s="1280"/>
      <c r="HRP26" s="1280"/>
      <c r="HRQ26" s="1280"/>
      <c r="HRR26" s="1280"/>
      <c r="HRS26" s="1280"/>
      <c r="HRT26" s="1280"/>
      <c r="HRU26" s="1280"/>
      <c r="HRV26" s="1280"/>
      <c r="HRW26" s="1280"/>
      <c r="HRX26" s="1280"/>
      <c r="HRY26" s="1280"/>
      <c r="HRZ26" s="1280"/>
      <c r="HSA26" s="1280"/>
      <c r="HSB26" s="1280"/>
      <c r="HSC26" s="1280"/>
      <c r="HSD26" s="1280"/>
      <c r="HSE26" s="1280"/>
      <c r="HSF26" s="1280"/>
      <c r="HSG26" s="1280"/>
      <c r="HSH26" s="1280"/>
      <c r="HSI26" s="1280"/>
      <c r="HSJ26" s="1280"/>
      <c r="HSK26" s="1280"/>
      <c r="HSL26" s="1280"/>
      <c r="HSM26" s="1280"/>
      <c r="HSN26" s="1280"/>
      <c r="HSO26" s="1280"/>
      <c r="HSP26" s="1280"/>
      <c r="HSQ26" s="1280"/>
      <c r="HSR26" s="1280"/>
      <c r="HSS26" s="1280"/>
      <c r="HST26" s="1280"/>
      <c r="HSU26" s="1280"/>
      <c r="HSV26" s="1280"/>
      <c r="HSW26" s="1280"/>
      <c r="HSX26" s="1280"/>
      <c r="HSY26" s="1280"/>
      <c r="HSZ26" s="1280"/>
      <c r="HTA26" s="1280"/>
      <c r="HTB26" s="1280"/>
      <c r="HTC26" s="1280"/>
      <c r="HTD26" s="1280"/>
      <c r="HTE26" s="1280"/>
      <c r="HTF26" s="1280"/>
      <c r="HTG26" s="1280"/>
      <c r="HTH26" s="1280"/>
      <c r="HTI26" s="1280"/>
      <c r="HTJ26" s="1280"/>
      <c r="HTK26" s="1280"/>
      <c r="HTL26" s="1280"/>
      <c r="HTM26" s="1280"/>
      <c r="HTN26" s="1280"/>
      <c r="HTO26" s="1280"/>
      <c r="HTP26" s="1280"/>
      <c r="HTQ26" s="1280"/>
      <c r="HTR26" s="1280"/>
      <c r="HTS26" s="1280"/>
      <c r="HTT26" s="1280"/>
      <c r="HTU26" s="1280"/>
      <c r="HTV26" s="1280"/>
      <c r="HTW26" s="1280"/>
      <c r="HTX26" s="1280"/>
      <c r="HTY26" s="1280"/>
      <c r="HTZ26" s="1280"/>
      <c r="HUA26" s="1280"/>
      <c r="HUB26" s="1280"/>
      <c r="HUC26" s="1280"/>
      <c r="HUD26" s="1280"/>
      <c r="HUE26" s="1280"/>
      <c r="HUF26" s="1280"/>
      <c r="HUG26" s="1280"/>
      <c r="HUH26" s="1280"/>
      <c r="HUI26" s="1280"/>
      <c r="HUJ26" s="1280"/>
      <c r="HUK26" s="1280"/>
      <c r="HUL26" s="1280"/>
      <c r="HUM26" s="1280"/>
      <c r="HUN26" s="1280"/>
      <c r="HUO26" s="1280"/>
      <c r="HUP26" s="1280"/>
      <c r="HUQ26" s="1280"/>
      <c r="HUR26" s="1280"/>
      <c r="HUS26" s="1280"/>
      <c r="HUT26" s="1280"/>
      <c r="HUU26" s="1280"/>
      <c r="HUV26" s="1280"/>
      <c r="HUW26" s="1280"/>
      <c r="HUX26" s="1280"/>
      <c r="HUY26" s="1280"/>
      <c r="HUZ26" s="1280"/>
      <c r="HVA26" s="1280"/>
      <c r="HVB26" s="1280"/>
      <c r="HVC26" s="1280"/>
      <c r="HVD26" s="1280"/>
      <c r="HVE26" s="1280"/>
      <c r="HVF26" s="1280"/>
      <c r="HVG26" s="1280"/>
      <c r="HVH26" s="1280"/>
      <c r="HVI26" s="1280"/>
      <c r="HVJ26" s="1280"/>
      <c r="HVK26" s="1280"/>
      <c r="HVL26" s="1280"/>
      <c r="HVM26" s="1280"/>
      <c r="HVN26" s="1280"/>
      <c r="HVO26" s="1280"/>
      <c r="HVP26" s="1280"/>
      <c r="HVQ26" s="1280"/>
      <c r="HVR26" s="1280"/>
      <c r="HVS26" s="1280"/>
      <c r="HVT26" s="1280"/>
      <c r="HVU26" s="1280"/>
      <c r="HVV26" s="1280"/>
      <c r="HVW26" s="1280"/>
      <c r="HVX26" s="1280"/>
      <c r="HVY26" s="1280"/>
      <c r="HVZ26" s="1280"/>
      <c r="HWA26" s="1280"/>
      <c r="HWB26" s="1280"/>
      <c r="HWC26" s="1280"/>
      <c r="HWD26" s="1280"/>
      <c r="HWE26" s="1280"/>
      <c r="HWF26" s="1280"/>
      <c r="HWG26" s="1280"/>
      <c r="HWH26" s="1280"/>
      <c r="HWI26" s="1280"/>
      <c r="HWJ26" s="1280"/>
      <c r="HWK26" s="1280"/>
      <c r="HWL26" s="1280"/>
      <c r="HWM26" s="1280"/>
      <c r="HWN26" s="1280"/>
      <c r="HWO26" s="1280"/>
      <c r="HWP26" s="1280"/>
      <c r="HWQ26" s="1280"/>
      <c r="HWR26" s="1280"/>
      <c r="HWS26" s="1280"/>
      <c r="HWT26" s="1280"/>
      <c r="HWU26" s="1280"/>
      <c r="HWV26" s="1280"/>
      <c r="HWW26" s="1280"/>
      <c r="HWX26" s="1280"/>
      <c r="HWY26" s="1280"/>
      <c r="HWZ26" s="1280"/>
      <c r="HXA26" s="1280"/>
      <c r="HXB26" s="1280"/>
      <c r="HXC26" s="1280"/>
      <c r="HXD26" s="1280"/>
      <c r="HXE26" s="1280"/>
      <c r="HXF26" s="1280"/>
      <c r="HXG26" s="1280"/>
      <c r="HXH26" s="1280"/>
      <c r="HXI26" s="1280"/>
      <c r="HXJ26" s="1280"/>
      <c r="HXK26" s="1280"/>
      <c r="HXL26" s="1280"/>
      <c r="HXM26" s="1280"/>
      <c r="HXN26" s="1280"/>
      <c r="HXO26" s="1280"/>
      <c r="HXP26" s="1280"/>
      <c r="HXQ26" s="1280"/>
      <c r="HXR26" s="1280"/>
      <c r="HXS26" s="1280"/>
      <c r="HXT26" s="1280"/>
      <c r="HXU26" s="1280"/>
      <c r="HXV26" s="1280"/>
      <c r="HXW26" s="1280"/>
      <c r="HXX26" s="1280"/>
      <c r="HXY26" s="1280"/>
      <c r="HXZ26" s="1280"/>
      <c r="HYA26" s="1280"/>
      <c r="HYB26" s="1280"/>
      <c r="HYC26" s="1280"/>
      <c r="HYD26" s="1280"/>
      <c r="HYE26" s="1280"/>
      <c r="HYF26" s="1280"/>
      <c r="HYG26" s="1280"/>
      <c r="HYH26" s="1280"/>
      <c r="HYI26" s="1280"/>
      <c r="HYJ26" s="1280"/>
      <c r="HYK26" s="1280"/>
      <c r="HYL26" s="1280"/>
      <c r="HYM26" s="1280"/>
      <c r="HYN26" s="1280"/>
      <c r="HYO26" s="1280"/>
      <c r="HYP26" s="1280"/>
      <c r="HYQ26" s="1280"/>
      <c r="HYR26" s="1280"/>
      <c r="HYS26" s="1280"/>
      <c r="HYT26" s="1280"/>
      <c r="HYU26" s="1280"/>
      <c r="HYV26" s="1280"/>
      <c r="HYW26" s="1280"/>
      <c r="HYX26" s="1280"/>
      <c r="HYY26" s="1280"/>
      <c r="HYZ26" s="1280"/>
      <c r="HZA26" s="1280"/>
      <c r="HZB26" s="1280"/>
      <c r="HZC26" s="1280"/>
      <c r="HZD26" s="1280"/>
      <c r="HZE26" s="1280"/>
      <c r="HZF26" s="1280"/>
      <c r="HZG26" s="1280"/>
      <c r="HZH26" s="1280"/>
      <c r="HZI26" s="1280"/>
      <c r="HZJ26" s="1280"/>
      <c r="HZK26" s="1280"/>
      <c r="HZL26" s="1280"/>
      <c r="HZM26" s="1280"/>
      <c r="HZN26" s="1280"/>
      <c r="HZO26" s="1280"/>
      <c r="HZP26" s="1280"/>
      <c r="HZQ26" s="1280"/>
      <c r="HZR26" s="1280"/>
      <c r="HZS26" s="1280"/>
      <c r="HZT26" s="1280"/>
      <c r="HZU26" s="1280"/>
      <c r="HZV26" s="1280"/>
      <c r="HZW26" s="1280"/>
      <c r="HZX26" s="1280"/>
      <c r="HZY26" s="1280"/>
      <c r="HZZ26" s="1280"/>
      <c r="IAA26" s="1280"/>
      <c r="IAB26" s="1280"/>
      <c r="IAC26" s="1280"/>
      <c r="IAD26" s="1280"/>
      <c r="IAE26" s="1280"/>
      <c r="IAF26" s="1280"/>
      <c r="IAG26" s="1280"/>
      <c r="IAH26" s="1280"/>
      <c r="IAI26" s="1280"/>
      <c r="IAJ26" s="1280"/>
      <c r="IAK26" s="1280"/>
      <c r="IAL26" s="1280"/>
      <c r="IAM26" s="1280"/>
      <c r="IAN26" s="1280"/>
      <c r="IAO26" s="1280"/>
      <c r="IAP26" s="1280"/>
      <c r="IAQ26" s="1280"/>
      <c r="IAR26" s="1280"/>
      <c r="IAS26" s="1280"/>
      <c r="IAT26" s="1280"/>
      <c r="IAU26" s="1280"/>
      <c r="IAV26" s="1280"/>
      <c r="IAW26" s="1280"/>
      <c r="IAX26" s="1280"/>
      <c r="IAY26" s="1280"/>
      <c r="IAZ26" s="1280"/>
      <c r="IBA26" s="1280"/>
      <c r="IBB26" s="1280"/>
      <c r="IBC26" s="1280"/>
      <c r="IBD26" s="1280"/>
      <c r="IBE26" s="1280"/>
      <c r="IBF26" s="1280"/>
      <c r="IBG26" s="1280"/>
      <c r="IBH26" s="1280"/>
      <c r="IBI26" s="1280"/>
      <c r="IBJ26" s="1280"/>
      <c r="IBK26" s="1280"/>
      <c r="IBL26" s="1280"/>
      <c r="IBM26" s="1280"/>
      <c r="IBN26" s="1280"/>
      <c r="IBO26" s="1280"/>
      <c r="IBP26" s="1280"/>
      <c r="IBQ26" s="1280"/>
      <c r="IBR26" s="1280"/>
      <c r="IBS26" s="1280"/>
      <c r="IBT26" s="1280"/>
      <c r="IBU26" s="1280"/>
      <c r="IBV26" s="1280"/>
      <c r="IBW26" s="1280"/>
      <c r="IBX26" s="1280"/>
      <c r="IBY26" s="1280"/>
      <c r="IBZ26" s="1280"/>
      <c r="ICA26" s="1280"/>
      <c r="ICB26" s="1280"/>
      <c r="ICC26" s="1280"/>
      <c r="ICD26" s="1280"/>
      <c r="ICE26" s="1280"/>
      <c r="ICF26" s="1280"/>
      <c r="ICG26" s="1280"/>
      <c r="ICH26" s="1280"/>
      <c r="ICI26" s="1280"/>
      <c r="ICJ26" s="1280"/>
      <c r="ICK26" s="1280"/>
      <c r="ICL26" s="1280"/>
      <c r="ICM26" s="1280"/>
      <c r="ICN26" s="1280"/>
      <c r="ICO26" s="1280"/>
      <c r="ICP26" s="1280"/>
      <c r="ICQ26" s="1280"/>
      <c r="ICR26" s="1280"/>
      <c r="ICS26" s="1280"/>
      <c r="ICT26" s="1280"/>
      <c r="ICU26" s="1280"/>
      <c r="ICV26" s="1280"/>
      <c r="ICW26" s="1280"/>
      <c r="ICX26" s="1280"/>
      <c r="ICY26" s="1280"/>
      <c r="ICZ26" s="1280"/>
      <c r="IDA26" s="1280"/>
      <c r="IDB26" s="1280"/>
      <c r="IDC26" s="1280"/>
      <c r="IDD26" s="1280"/>
      <c r="IDE26" s="1280"/>
      <c r="IDF26" s="1280"/>
      <c r="IDG26" s="1280"/>
      <c r="IDH26" s="1280"/>
      <c r="IDI26" s="1280"/>
      <c r="IDJ26" s="1280"/>
      <c r="IDK26" s="1280"/>
      <c r="IDL26" s="1280"/>
      <c r="IDM26" s="1280"/>
      <c r="IDN26" s="1280"/>
      <c r="IDO26" s="1280"/>
      <c r="IDP26" s="1280"/>
      <c r="IDQ26" s="1280"/>
      <c r="IDR26" s="1280"/>
      <c r="IDS26" s="1280"/>
      <c r="IDT26" s="1280"/>
      <c r="IDU26" s="1280"/>
      <c r="IDV26" s="1280"/>
      <c r="IDW26" s="1280"/>
      <c r="IDX26" s="1280"/>
      <c r="IDY26" s="1280"/>
      <c r="IDZ26" s="1280"/>
      <c r="IEA26" s="1280"/>
      <c r="IEB26" s="1280"/>
      <c r="IEC26" s="1280"/>
      <c r="IED26" s="1280"/>
      <c r="IEE26" s="1280"/>
      <c r="IEF26" s="1280"/>
      <c r="IEG26" s="1280"/>
      <c r="IEH26" s="1280"/>
      <c r="IEI26" s="1280"/>
      <c r="IEJ26" s="1280"/>
      <c r="IEK26" s="1280"/>
      <c r="IEL26" s="1280"/>
      <c r="IEM26" s="1280"/>
      <c r="IEN26" s="1280"/>
      <c r="IEO26" s="1280"/>
      <c r="IEP26" s="1280"/>
      <c r="IEQ26" s="1280"/>
      <c r="IER26" s="1280"/>
      <c r="IES26" s="1280"/>
      <c r="IET26" s="1280"/>
      <c r="IEU26" s="1280"/>
      <c r="IEV26" s="1280"/>
      <c r="IEW26" s="1280"/>
      <c r="IEX26" s="1280"/>
      <c r="IEY26" s="1280"/>
      <c r="IEZ26" s="1280"/>
      <c r="IFA26" s="1280"/>
      <c r="IFB26" s="1280"/>
      <c r="IFC26" s="1280"/>
      <c r="IFD26" s="1280"/>
      <c r="IFE26" s="1280"/>
      <c r="IFF26" s="1280"/>
      <c r="IFG26" s="1280"/>
      <c r="IFH26" s="1280"/>
      <c r="IFI26" s="1280"/>
      <c r="IFJ26" s="1280"/>
      <c r="IFK26" s="1280"/>
      <c r="IFL26" s="1280"/>
      <c r="IFM26" s="1280"/>
      <c r="IFN26" s="1280"/>
      <c r="IFO26" s="1280"/>
      <c r="IFP26" s="1280"/>
      <c r="IFQ26" s="1280"/>
      <c r="IFR26" s="1280"/>
      <c r="IFS26" s="1280"/>
      <c r="IFT26" s="1280"/>
      <c r="IFU26" s="1280"/>
      <c r="IFV26" s="1280"/>
      <c r="IFW26" s="1280"/>
      <c r="IFX26" s="1280"/>
      <c r="IFY26" s="1280"/>
      <c r="IFZ26" s="1280"/>
      <c r="IGA26" s="1280"/>
      <c r="IGB26" s="1280"/>
      <c r="IGC26" s="1280"/>
      <c r="IGD26" s="1280"/>
      <c r="IGE26" s="1280"/>
      <c r="IGF26" s="1280"/>
      <c r="IGG26" s="1280"/>
      <c r="IGH26" s="1280"/>
      <c r="IGI26" s="1280"/>
      <c r="IGJ26" s="1280"/>
      <c r="IGK26" s="1280"/>
      <c r="IGL26" s="1280"/>
      <c r="IGM26" s="1280"/>
      <c r="IGN26" s="1280"/>
      <c r="IGO26" s="1280"/>
      <c r="IGP26" s="1280"/>
      <c r="IGQ26" s="1280"/>
      <c r="IGR26" s="1280"/>
      <c r="IGS26" s="1280"/>
      <c r="IGT26" s="1280"/>
      <c r="IGU26" s="1280"/>
      <c r="IGV26" s="1280"/>
      <c r="IGW26" s="1280"/>
      <c r="IGX26" s="1280"/>
      <c r="IGY26" s="1280"/>
      <c r="IGZ26" s="1280"/>
      <c r="IHA26" s="1280"/>
      <c r="IHB26" s="1280"/>
      <c r="IHC26" s="1280"/>
      <c r="IHD26" s="1280"/>
      <c r="IHE26" s="1280"/>
      <c r="IHF26" s="1280"/>
      <c r="IHG26" s="1280"/>
      <c r="IHH26" s="1280"/>
      <c r="IHI26" s="1280"/>
      <c r="IHJ26" s="1280"/>
      <c r="IHK26" s="1280"/>
      <c r="IHL26" s="1280"/>
      <c r="IHM26" s="1280"/>
      <c r="IHN26" s="1280"/>
      <c r="IHO26" s="1280"/>
      <c r="IHP26" s="1280"/>
      <c r="IHQ26" s="1280"/>
      <c r="IHR26" s="1280"/>
      <c r="IHS26" s="1280"/>
      <c r="IHT26" s="1280"/>
      <c r="IHU26" s="1280"/>
      <c r="IHV26" s="1280"/>
      <c r="IHW26" s="1280"/>
      <c r="IHX26" s="1280"/>
      <c r="IHY26" s="1280"/>
      <c r="IHZ26" s="1280"/>
      <c r="IIA26" s="1280"/>
      <c r="IIB26" s="1280"/>
      <c r="IIC26" s="1280"/>
      <c r="IID26" s="1280"/>
      <c r="IIE26" s="1280"/>
      <c r="IIF26" s="1280"/>
      <c r="IIG26" s="1280"/>
      <c r="IIH26" s="1280"/>
      <c r="III26" s="1280"/>
      <c r="IIJ26" s="1280"/>
      <c r="IIK26" s="1280"/>
      <c r="IIL26" s="1280"/>
      <c r="IIM26" s="1280"/>
      <c r="IIN26" s="1280"/>
      <c r="IIO26" s="1280"/>
      <c r="IIP26" s="1280"/>
      <c r="IIQ26" s="1280"/>
      <c r="IIR26" s="1280"/>
      <c r="IIS26" s="1280"/>
      <c r="IIT26" s="1280"/>
      <c r="IIU26" s="1280"/>
      <c r="IIV26" s="1280"/>
      <c r="IIW26" s="1280"/>
      <c r="IIX26" s="1280"/>
      <c r="IIY26" s="1280"/>
      <c r="IIZ26" s="1280"/>
      <c r="IJA26" s="1280"/>
      <c r="IJB26" s="1280"/>
      <c r="IJC26" s="1280"/>
      <c r="IJD26" s="1280"/>
      <c r="IJE26" s="1280"/>
      <c r="IJF26" s="1280"/>
      <c r="IJG26" s="1280"/>
      <c r="IJH26" s="1280"/>
      <c r="IJI26" s="1280"/>
      <c r="IJJ26" s="1280"/>
      <c r="IJK26" s="1280"/>
      <c r="IJL26" s="1280"/>
      <c r="IJM26" s="1280"/>
      <c r="IJN26" s="1280"/>
      <c r="IJO26" s="1280"/>
      <c r="IJP26" s="1280"/>
      <c r="IJQ26" s="1280"/>
      <c r="IJR26" s="1280"/>
      <c r="IJS26" s="1280"/>
      <c r="IJT26" s="1280"/>
      <c r="IJU26" s="1280"/>
      <c r="IJV26" s="1280"/>
      <c r="IJW26" s="1280"/>
      <c r="IJX26" s="1280"/>
      <c r="IJY26" s="1280"/>
      <c r="IJZ26" s="1280"/>
      <c r="IKA26" s="1280"/>
      <c r="IKB26" s="1280"/>
      <c r="IKC26" s="1280"/>
      <c r="IKD26" s="1280"/>
      <c r="IKE26" s="1280"/>
      <c r="IKF26" s="1280"/>
      <c r="IKG26" s="1280"/>
      <c r="IKH26" s="1280"/>
      <c r="IKI26" s="1280"/>
      <c r="IKJ26" s="1280"/>
      <c r="IKK26" s="1280"/>
      <c r="IKL26" s="1280"/>
      <c r="IKM26" s="1280"/>
      <c r="IKN26" s="1280"/>
      <c r="IKO26" s="1280"/>
      <c r="IKP26" s="1280"/>
      <c r="IKQ26" s="1280"/>
      <c r="IKR26" s="1280"/>
      <c r="IKS26" s="1280"/>
      <c r="IKT26" s="1280"/>
      <c r="IKU26" s="1280"/>
      <c r="IKV26" s="1280"/>
      <c r="IKW26" s="1280"/>
      <c r="IKX26" s="1280"/>
      <c r="IKY26" s="1280"/>
      <c r="IKZ26" s="1280"/>
      <c r="ILA26" s="1280"/>
      <c r="ILB26" s="1280"/>
      <c r="ILC26" s="1280"/>
      <c r="ILD26" s="1280"/>
      <c r="ILE26" s="1280"/>
      <c r="ILF26" s="1280"/>
      <c r="ILG26" s="1280"/>
      <c r="ILH26" s="1280"/>
      <c r="ILI26" s="1280"/>
      <c r="ILJ26" s="1280"/>
      <c r="ILK26" s="1280"/>
      <c r="ILL26" s="1280"/>
      <c r="ILM26" s="1280"/>
      <c r="ILN26" s="1280"/>
      <c r="ILO26" s="1280"/>
      <c r="ILP26" s="1280"/>
      <c r="ILQ26" s="1280"/>
      <c r="ILR26" s="1280"/>
      <c r="ILS26" s="1280"/>
      <c r="ILT26" s="1280"/>
      <c r="ILU26" s="1280"/>
      <c r="ILV26" s="1280"/>
      <c r="ILW26" s="1280"/>
      <c r="ILX26" s="1280"/>
      <c r="ILY26" s="1280"/>
      <c r="ILZ26" s="1280"/>
      <c r="IMA26" s="1280"/>
      <c r="IMB26" s="1280"/>
      <c r="IMC26" s="1280"/>
      <c r="IMD26" s="1280"/>
      <c r="IME26" s="1280"/>
      <c r="IMF26" s="1280"/>
      <c r="IMG26" s="1280"/>
      <c r="IMH26" s="1280"/>
      <c r="IMI26" s="1280"/>
      <c r="IMJ26" s="1280"/>
      <c r="IMK26" s="1280"/>
      <c r="IML26" s="1280"/>
      <c r="IMM26" s="1280"/>
      <c r="IMN26" s="1280"/>
      <c r="IMO26" s="1280"/>
      <c r="IMP26" s="1280"/>
      <c r="IMQ26" s="1280"/>
      <c r="IMR26" s="1280"/>
      <c r="IMS26" s="1280"/>
      <c r="IMT26" s="1280"/>
      <c r="IMU26" s="1280"/>
      <c r="IMV26" s="1280"/>
      <c r="IMW26" s="1280"/>
      <c r="IMX26" s="1280"/>
      <c r="IMY26" s="1280"/>
      <c r="IMZ26" s="1280"/>
      <c r="INA26" s="1280"/>
      <c r="INB26" s="1280"/>
      <c r="INC26" s="1280"/>
      <c r="IND26" s="1280"/>
      <c r="INE26" s="1280"/>
      <c r="INF26" s="1280"/>
      <c r="ING26" s="1280"/>
      <c r="INH26" s="1280"/>
      <c r="INI26" s="1280"/>
      <c r="INJ26" s="1280"/>
      <c r="INK26" s="1280"/>
      <c r="INL26" s="1280"/>
      <c r="INM26" s="1280"/>
      <c r="INN26" s="1280"/>
      <c r="INO26" s="1280"/>
      <c r="INP26" s="1280"/>
      <c r="INQ26" s="1280"/>
      <c r="INR26" s="1280"/>
      <c r="INS26" s="1280"/>
      <c r="INT26" s="1280"/>
      <c r="INU26" s="1280"/>
      <c r="INV26" s="1280"/>
      <c r="INW26" s="1280"/>
      <c r="INX26" s="1280"/>
      <c r="INY26" s="1280"/>
      <c r="INZ26" s="1280"/>
      <c r="IOA26" s="1280"/>
      <c r="IOB26" s="1280"/>
      <c r="IOC26" s="1280"/>
      <c r="IOD26" s="1280"/>
      <c r="IOE26" s="1280"/>
      <c r="IOF26" s="1280"/>
      <c r="IOG26" s="1280"/>
      <c r="IOH26" s="1280"/>
      <c r="IOI26" s="1280"/>
      <c r="IOJ26" s="1280"/>
      <c r="IOK26" s="1280"/>
      <c r="IOL26" s="1280"/>
      <c r="IOM26" s="1280"/>
      <c r="ION26" s="1280"/>
      <c r="IOO26" s="1280"/>
      <c r="IOP26" s="1280"/>
      <c r="IOQ26" s="1280"/>
      <c r="IOR26" s="1280"/>
      <c r="IOS26" s="1280"/>
      <c r="IOT26" s="1280"/>
      <c r="IOU26" s="1280"/>
      <c r="IOV26" s="1280"/>
      <c r="IOW26" s="1280"/>
      <c r="IOX26" s="1280"/>
      <c r="IOY26" s="1280"/>
      <c r="IOZ26" s="1280"/>
      <c r="IPA26" s="1280"/>
      <c r="IPB26" s="1280"/>
      <c r="IPC26" s="1280"/>
      <c r="IPD26" s="1280"/>
      <c r="IPE26" s="1280"/>
      <c r="IPF26" s="1280"/>
      <c r="IPG26" s="1280"/>
      <c r="IPH26" s="1280"/>
      <c r="IPI26" s="1280"/>
      <c r="IPJ26" s="1280"/>
      <c r="IPK26" s="1280"/>
      <c r="IPL26" s="1280"/>
      <c r="IPM26" s="1280"/>
      <c r="IPN26" s="1280"/>
      <c r="IPO26" s="1280"/>
      <c r="IPP26" s="1280"/>
      <c r="IPQ26" s="1280"/>
      <c r="IPR26" s="1280"/>
      <c r="IPS26" s="1280"/>
      <c r="IPT26" s="1280"/>
      <c r="IPU26" s="1280"/>
      <c r="IPV26" s="1280"/>
      <c r="IPW26" s="1280"/>
      <c r="IPX26" s="1280"/>
      <c r="IPY26" s="1280"/>
      <c r="IPZ26" s="1280"/>
      <c r="IQA26" s="1280"/>
      <c r="IQB26" s="1280"/>
      <c r="IQC26" s="1280"/>
      <c r="IQD26" s="1280"/>
      <c r="IQE26" s="1280"/>
      <c r="IQF26" s="1280"/>
      <c r="IQG26" s="1280"/>
      <c r="IQH26" s="1280"/>
      <c r="IQI26" s="1280"/>
      <c r="IQJ26" s="1280"/>
      <c r="IQK26" s="1280"/>
      <c r="IQL26" s="1280"/>
      <c r="IQM26" s="1280"/>
      <c r="IQN26" s="1280"/>
      <c r="IQO26" s="1280"/>
      <c r="IQP26" s="1280"/>
      <c r="IQQ26" s="1280"/>
      <c r="IQR26" s="1280"/>
      <c r="IQS26" s="1280"/>
      <c r="IQT26" s="1280"/>
      <c r="IQU26" s="1280"/>
      <c r="IQV26" s="1280"/>
      <c r="IQW26" s="1280"/>
      <c r="IQX26" s="1280"/>
      <c r="IQY26" s="1280"/>
      <c r="IQZ26" s="1280"/>
      <c r="IRA26" s="1280"/>
      <c r="IRB26" s="1280"/>
      <c r="IRC26" s="1280"/>
      <c r="IRD26" s="1280"/>
      <c r="IRE26" s="1280"/>
      <c r="IRF26" s="1280"/>
      <c r="IRG26" s="1280"/>
      <c r="IRH26" s="1280"/>
      <c r="IRI26" s="1280"/>
      <c r="IRJ26" s="1280"/>
      <c r="IRK26" s="1280"/>
      <c r="IRL26" s="1280"/>
      <c r="IRM26" s="1280"/>
      <c r="IRN26" s="1280"/>
      <c r="IRO26" s="1280"/>
      <c r="IRP26" s="1280"/>
      <c r="IRQ26" s="1280"/>
      <c r="IRR26" s="1280"/>
      <c r="IRS26" s="1280"/>
      <c r="IRT26" s="1280"/>
      <c r="IRU26" s="1280"/>
      <c r="IRV26" s="1280"/>
      <c r="IRW26" s="1280"/>
      <c r="IRX26" s="1280"/>
      <c r="IRY26" s="1280"/>
      <c r="IRZ26" s="1280"/>
      <c r="ISA26" s="1280"/>
      <c r="ISB26" s="1280"/>
      <c r="ISC26" s="1280"/>
      <c r="ISD26" s="1280"/>
      <c r="ISE26" s="1280"/>
      <c r="ISF26" s="1280"/>
      <c r="ISG26" s="1280"/>
      <c r="ISH26" s="1280"/>
      <c r="ISI26" s="1280"/>
      <c r="ISJ26" s="1280"/>
      <c r="ISK26" s="1280"/>
      <c r="ISL26" s="1280"/>
      <c r="ISM26" s="1280"/>
      <c r="ISN26" s="1280"/>
      <c r="ISO26" s="1280"/>
      <c r="ISP26" s="1280"/>
      <c r="ISQ26" s="1280"/>
      <c r="ISR26" s="1280"/>
      <c r="ISS26" s="1280"/>
      <c r="IST26" s="1280"/>
      <c r="ISU26" s="1280"/>
      <c r="ISV26" s="1280"/>
      <c r="ISW26" s="1280"/>
      <c r="ISX26" s="1280"/>
      <c r="ISY26" s="1280"/>
      <c r="ISZ26" s="1280"/>
      <c r="ITA26" s="1280"/>
      <c r="ITB26" s="1280"/>
      <c r="ITC26" s="1280"/>
      <c r="ITD26" s="1280"/>
      <c r="ITE26" s="1280"/>
      <c r="ITF26" s="1280"/>
      <c r="ITG26" s="1280"/>
      <c r="ITH26" s="1280"/>
      <c r="ITI26" s="1280"/>
      <c r="ITJ26" s="1280"/>
      <c r="ITK26" s="1280"/>
      <c r="ITL26" s="1280"/>
      <c r="ITM26" s="1280"/>
      <c r="ITN26" s="1280"/>
      <c r="ITO26" s="1280"/>
      <c r="ITP26" s="1280"/>
      <c r="ITQ26" s="1280"/>
      <c r="ITR26" s="1280"/>
      <c r="ITS26" s="1280"/>
      <c r="ITT26" s="1280"/>
      <c r="ITU26" s="1280"/>
      <c r="ITV26" s="1280"/>
      <c r="ITW26" s="1280"/>
      <c r="ITX26" s="1280"/>
      <c r="ITY26" s="1280"/>
      <c r="ITZ26" s="1280"/>
      <c r="IUA26" s="1280"/>
      <c r="IUB26" s="1280"/>
      <c r="IUC26" s="1280"/>
      <c r="IUD26" s="1280"/>
      <c r="IUE26" s="1280"/>
      <c r="IUF26" s="1280"/>
      <c r="IUG26" s="1280"/>
      <c r="IUH26" s="1280"/>
      <c r="IUI26" s="1280"/>
      <c r="IUJ26" s="1280"/>
      <c r="IUK26" s="1280"/>
      <c r="IUL26" s="1280"/>
      <c r="IUM26" s="1280"/>
      <c r="IUN26" s="1280"/>
      <c r="IUO26" s="1280"/>
      <c r="IUP26" s="1280"/>
      <c r="IUQ26" s="1280"/>
      <c r="IUR26" s="1280"/>
      <c r="IUS26" s="1280"/>
      <c r="IUT26" s="1280"/>
      <c r="IUU26" s="1280"/>
      <c r="IUV26" s="1280"/>
      <c r="IUW26" s="1280"/>
      <c r="IUX26" s="1280"/>
      <c r="IUY26" s="1280"/>
      <c r="IUZ26" s="1280"/>
      <c r="IVA26" s="1280"/>
      <c r="IVB26" s="1280"/>
      <c r="IVC26" s="1280"/>
      <c r="IVD26" s="1280"/>
      <c r="IVE26" s="1280"/>
      <c r="IVF26" s="1280"/>
      <c r="IVG26" s="1280"/>
      <c r="IVH26" s="1280"/>
      <c r="IVI26" s="1280"/>
      <c r="IVJ26" s="1280"/>
      <c r="IVK26" s="1280"/>
      <c r="IVL26" s="1280"/>
      <c r="IVM26" s="1280"/>
      <c r="IVN26" s="1280"/>
      <c r="IVO26" s="1280"/>
      <c r="IVP26" s="1280"/>
      <c r="IVQ26" s="1280"/>
      <c r="IVR26" s="1280"/>
      <c r="IVS26" s="1280"/>
      <c r="IVT26" s="1280"/>
      <c r="IVU26" s="1280"/>
      <c r="IVV26" s="1280"/>
      <c r="IVW26" s="1280"/>
      <c r="IVX26" s="1280"/>
      <c r="IVY26" s="1280"/>
      <c r="IVZ26" s="1280"/>
      <c r="IWA26" s="1280"/>
      <c r="IWB26" s="1280"/>
      <c r="IWC26" s="1280"/>
      <c r="IWD26" s="1280"/>
      <c r="IWE26" s="1280"/>
      <c r="IWF26" s="1280"/>
      <c r="IWG26" s="1280"/>
      <c r="IWH26" s="1280"/>
      <c r="IWI26" s="1280"/>
      <c r="IWJ26" s="1280"/>
      <c r="IWK26" s="1280"/>
      <c r="IWL26" s="1280"/>
      <c r="IWM26" s="1280"/>
      <c r="IWN26" s="1280"/>
      <c r="IWO26" s="1280"/>
      <c r="IWP26" s="1280"/>
      <c r="IWQ26" s="1280"/>
      <c r="IWR26" s="1280"/>
      <c r="IWS26" s="1280"/>
      <c r="IWT26" s="1280"/>
      <c r="IWU26" s="1280"/>
      <c r="IWV26" s="1280"/>
      <c r="IWW26" s="1280"/>
      <c r="IWX26" s="1280"/>
      <c r="IWY26" s="1280"/>
      <c r="IWZ26" s="1280"/>
      <c r="IXA26" s="1280"/>
      <c r="IXB26" s="1280"/>
      <c r="IXC26" s="1280"/>
      <c r="IXD26" s="1280"/>
      <c r="IXE26" s="1280"/>
      <c r="IXF26" s="1280"/>
      <c r="IXG26" s="1280"/>
      <c r="IXH26" s="1280"/>
      <c r="IXI26" s="1280"/>
      <c r="IXJ26" s="1280"/>
      <c r="IXK26" s="1280"/>
      <c r="IXL26" s="1280"/>
      <c r="IXM26" s="1280"/>
      <c r="IXN26" s="1280"/>
      <c r="IXO26" s="1280"/>
      <c r="IXP26" s="1280"/>
      <c r="IXQ26" s="1280"/>
      <c r="IXR26" s="1280"/>
      <c r="IXS26" s="1280"/>
      <c r="IXT26" s="1280"/>
      <c r="IXU26" s="1280"/>
      <c r="IXV26" s="1280"/>
      <c r="IXW26" s="1280"/>
      <c r="IXX26" s="1280"/>
      <c r="IXY26" s="1280"/>
      <c r="IXZ26" s="1280"/>
      <c r="IYA26" s="1280"/>
      <c r="IYB26" s="1280"/>
      <c r="IYC26" s="1280"/>
      <c r="IYD26" s="1280"/>
      <c r="IYE26" s="1280"/>
      <c r="IYF26" s="1280"/>
      <c r="IYG26" s="1280"/>
      <c r="IYH26" s="1280"/>
      <c r="IYI26" s="1280"/>
      <c r="IYJ26" s="1280"/>
      <c r="IYK26" s="1280"/>
      <c r="IYL26" s="1280"/>
      <c r="IYM26" s="1280"/>
      <c r="IYN26" s="1280"/>
      <c r="IYO26" s="1280"/>
      <c r="IYP26" s="1280"/>
      <c r="IYQ26" s="1280"/>
      <c r="IYR26" s="1280"/>
      <c r="IYS26" s="1280"/>
      <c r="IYT26" s="1280"/>
      <c r="IYU26" s="1280"/>
      <c r="IYV26" s="1280"/>
      <c r="IYW26" s="1280"/>
      <c r="IYX26" s="1280"/>
      <c r="IYY26" s="1280"/>
      <c r="IYZ26" s="1280"/>
      <c r="IZA26" s="1280"/>
      <c r="IZB26" s="1280"/>
      <c r="IZC26" s="1280"/>
      <c r="IZD26" s="1280"/>
      <c r="IZE26" s="1280"/>
      <c r="IZF26" s="1280"/>
      <c r="IZG26" s="1280"/>
      <c r="IZH26" s="1280"/>
      <c r="IZI26" s="1280"/>
      <c r="IZJ26" s="1280"/>
      <c r="IZK26" s="1280"/>
      <c r="IZL26" s="1280"/>
      <c r="IZM26" s="1280"/>
      <c r="IZN26" s="1280"/>
      <c r="IZO26" s="1280"/>
      <c r="IZP26" s="1280"/>
      <c r="IZQ26" s="1280"/>
      <c r="IZR26" s="1280"/>
      <c r="IZS26" s="1280"/>
      <c r="IZT26" s="1280"/>
      <c r="IZU26" s="1280"/>
      <c r="IZV26" s="1280"/>
      <c r="IZW26" s="1280"/>
      <c r="IZX26" s="1280"/>
      <c r="IZY26" s="1280"/>
      <c r="IZZ26" s="1280"/>
      <c r="JAA26" s="1280"/>
      <c r="JAB26" s="1280"/>
      <c r="JAC26" s="1280"/>
      <c r="JAD26" s="1280"/>
      <c r="JAE26" s="1280"/>
      <c r="JAF26" s="1280"/>
      <c r="JAG26" s="1280"/>
      <c r="JAH26" s="1280"/>
      <c r="JAI26" s="1280"/>
      <c r="JAJ26" s="1280"/>
      <c r="JAK26" s="1280"/>
      <c r="JAL26" s="1280"/>
      <c r="JAM26" s="1280"/>
      <c r="JAN26" s="1280"/>
      <c r="JAO26" s="1280"/>
      <c r="JAP26" s="1280"/>
      <c r="JAQ26" s="1280"/>
      <c r="JAR26" s="1280"/>
      <c r="JAS26" s="1280"/>
      <c r="JAT26" s="1280"/>
      <c r="JAU26" s="1280"/>
      <c r="JAV26" s="1280"/>
      <c r="JAW26" s="1280"/>
      <c r="JAX26" s="1280"/>
      <c r="JAY26" s="1280"/>
      <c r="JAZ26" s="1280"/>
      <c r="JBA26" s="1280"/>
      <c r="JBB26" s="1280"/>
      <c r="JBC26" s="1280"/>
      <c r="JBD26" s="1280"/>
      <c r="JBE26" s="1280"/>
      <c r="JBF26" s="1280"/>
      <c r="JBG26" s="1280"/>
      <c r="JBH26" s="1280"/>
      <c r="JBI26" s="1280"/>
      <c r="JBJ26" s="1280"/>
      <c r="JBK26" s="1280"/>
      <c r="JBL26" s="1280"/>
      <c r="JBM26" s="1280"/>
      <c r="JBN26" s="1280"/>
      <c r="JBO26" s="1280"/>
      <c r="JBP26" s="1280"/>
      <c r="JBQ26" s="1280"/>
      <c r="JBR26" s="1280"/>
      <c r="JBS26" s="1280"/>
      <c r="JBT26" s="1280"/>
      <c r="JBU26" s="1280"/>
      <c r="JBV26" s="1280"/>
      <c r="JBW26" s="1280"/>
      <c r="JBX26" s="1280"/>
      <c r="JBY26" s="1280"/>
      <c r="JBZ26" s="1280"/>
      <c r="JCA26" s="1280"/>
      <c r="JCB26" s="1280"/>
      <c r="JCC26" s="1280"/>
      <c r="JCD26" s="1280"/>
      <c r="JCE26" s="1280"/>
      <c r="JCF26" s="1280"/>
      <c r="JCG26" s="1280"/>
      <c r="JCH26" s="1280"/>
      <c r="JCI26" s="1280"/>
      <c r="JCJ26" s="1280"/>
      <c r="JCK26" s="1280"/>
      <c r="JCL26" s="1280"/>
      <c r="JCM26" s="1280"/>
      <c r="JCN26" s="1280"/>
      <c r="JCO26" s="1280"/>
      <c r="JCP26" s="1280"/>
      <c r="JCQ26" s="1280"/>
      <c r="JCR26" s="1280"/>
      <c r="JCS26" s="1280"/>
      <c r="JCT26" s="1280"/>
      <c r="JCU26" s="1280"/>
      <c r="JCV26" s="1280"/>
      <c r="JCW26" s="1280"/>
      <c r="JCX26" s="1280"/>
      <c r="JCY26" s="1280"/>
      <c r="JCZ26" s="1280"/>
      <c r="JDA26" s="1280"/>
      <c r="JDB26" s="1280"/>
      <c r="JDC26" s="1280"/>
      <c r="JDD26" s="1280"/>
      <c r="JDE26" s="1280"/>
      <c r="JDF26" s="1280"/>
      <c r="JDG26" s="1280"/>
      <c r="JDH26" s="1280"/>
      <c r="JDI26" s="1280"/>
      <c r="JDJ26" s="1280"/>
      <c r="JDK26" s="1280"/>
      <c r="JDL26" s="1280"/>
      <c r="JDM26" s="1280"/>
      <c r="JDN26" s="1280"/>
      <c r="JDO26" s="1280"/>
      <c r="JDP26" s="1280"/>
      <c r="JDQ26" s="1280"/>
      <c r="JDR26" s="1280"/>
      <c r="JDS26" s="1280"/>
      <c r="JDT26" s="1280"/>
      <c r="JDU26" s="1280"/>
      <c r="JDV26" s="1280"/>
      <c r="JDW26" s="1280"/>
      <c r="JDX26" s="1280"/>
      <c r="JDY26" s="1280"/>
      <c r="JDZ26" s="1280"/>
      <c r="JEA26" s="1280"/>
      <c r="JEB26" s="1280"/>
      <c r="JEC26" s="1280"/>
      <c r="JED26" s="1280"/>
      <c r="JEE26" s="1280"/>
      <c r="JEF26" s="1280"/>
      <c r="JEG26" s="1280"/>
      <c r="JEH26" s="1280"/>
      <c r="JEI26" s="1280"/>
      <c r="JEJ26" s="1280"/>
      <c r="JEK26" s="1280"/>
      <c r="JEL26" s="1280"/>
      <c r="JEM26" s="1280"/>
      <c r="JEN26" s="1280"/>
      <c r="JEO26" s="1280"/>
      <c r="JEP26" s="1280"/>
      <c r="JEQ26" s="1280"/>
      <c r="JER26" s="1280"/>
      <c r="JES26" s="1280"/>
      <c r="JET26" s="1280"/>
      <c r="JEU26" s="1280"/>
      <c r="JEV26" s="1280"/>
      <c r="JEW26" s="1280"/>
      <c r="JEX26" s="1280"/>
      <c r="JEY26" s="1280"/>
      <c r="JEZ26" s="1280"/>
      <c r="JFA26" s="1280"/>
      <c r="JFB26" s="1280"/>
      <c r="JFC26" s="1280"/>
      <c r="JFD26" s="1280"/>
      <c r="JFE26" s="1280"/>
      <c r="JFF26" s="1280"/>
      <c r="JFG26" s="1280"/>
      <c r="JFH26" s="1280"/>
      <c r="JFI26" s="1280"/>
      <c r="JFJ26" s="1280"/>
      <c r="JFK26" s="1280"/>
      <c r="JFL26" s="1280"/>
      <c r="JFM26" s="1280"/>
      <c r="JFN26" s="1280"/>
      <c r="JFO26" s="1280"/>
      <c r="JFP26" s="1280"/>
      <c r="JFQ26" s="1280"/>
      <c r="JFR26" s="1280"/>
      <c r="JFS26" s="1280"/>
      <c r="JFT26" s="1280"/>
      <c r="JFU26" s="1280"/>
      <c r="JFV26" s="1280"/>
      <c r="JFW26" s="1280"/>
      <c r="JFX26" s="1280"/>
      <c r="JFY26" s="1280"/>
      <c r="JFZ26" s="1280"/>
      <c r="JGA26" s="1280"/>
      <c r="JGB26" s="1280"/>
      <c r="JGC26" s="1280"/>
      <c r="JGD26" s="1280"/>
      <c r="JGE26" s="1280"/>
      <c r="JGF26" s="1280"/>
      <c r="JGG26" s="1280"/>
      <c r="JGH26" s="1280"/>
      <c r="JGI26" s="1280"/>
      <c r="JGJ26" s="1280"/>
      <c r="JGK26" s="1280"/>
      <c r="JGL26" s="1280"/>
      <c r="JGM26" s="1280"/>
      <c r="JGN26" s="1280"/>
      <c r="JGO26" s="1280"/>
      <c r="JGP26" s="1280"/>
      <c r="JGQ26" s="1280"/>
      <c r="JGR26" s="1280"/>
      <c r="JGS26" s="1280"/>
      <c r="JGT26" s="1280"/>
      <c r="JGU26" s="1280"/>
      <c r="JGV26" s="1280"/>
      <c r="JGW26" s="1280"/>
      <c r="JGX26" s="1280"/>
      <c r="JGY26" s="1280"/>
      <c r="JGZ26" s="1280"/>
      <c r="JHA26" s="1280"/>
      <c r="JHB26" s="1280"/>
      <c r="JHC26" s="1280"/>
      <c r="JHD26" s="1280"/>
      <c r="JHE26" s="1280"/>
      <c r="JHF26" s="1280"/>
      <c r="JHG26" s="1280"/>
      <c r="JHH26" s="1280"/>
      <c r="JHI26" s="1280"/>
      <c r="JHJ26" s="1280"/>
      <c r="JHK26" s="1280"/>
      <c r="JHL26" s="1280"/>
      <c r="JHM26" s="1280"/>
      <c r="JHN26" s="1280"/>
      <c r="JHO26" s="1280"/>
      <c r="JHP26" s="1280"/>
      <c r="JHQ26" s="1280"/>
      <c r="JHR26" s="1280"/>
      <c r="JHS26" s="1280"/>
      <c r="JHT26" s="1280"/>
      <c r="JHU26" s="1280"/>
      <c r="JHV26" s="1280"/>
      <c r="JHW26" s="1280"/>
      <c r="JHX26" s="1280"/>
      <c r="JHY26" s="1280"/>
      <c r="JHZ26" s="1280"/>
      <c r="JIA26" s="1280"/>
      <c r="JIB26" s="1280"/>
      <c r="JIC26" s="1280"/>
      <c r="JID26" s="1280"/>
      <c r="JIE26" s="1280"/>
      <c r="JIF26" s="1280"/>
      <c r="JIG26" s="1280"/>
      <c r="JIH26" s="1280"/>
      <c r="JII26" s="1280"/>
      <c r="JIJ26" s="1280"/>
      <c r="JIK26" s="1280"/>
      <c r="JIL26" s="1280"/>
      <c r="JIM26" s="1280"/>
      <c r="JIN26" s="1280"/>
      <c r="JIO26" s="1280"/>
      <c r="JIP26" s="1280"/>
      <c r="JIQ26" s="1280"/>
      <c r="JIR26" s="1280"/>
      <c r="JIS26" s="1280"/>
      <c r="JIT26" s="1280"/>
      <c r="JIU26" s="1280"/>
      <c r="JIV26" s="1280"/>
      <c r="JIW26" s="1280"/>
      <c r="JIX26" s="1280"/>
      <c r="JIY26" s="1280"/>
      <c r="JIZ26" s="1280"/>
      <c r="JJA26" s="1280"/>
      <c r="JJB26" s="1280"/>
      <c r="JJC26" s="1280"/>
      <c r="JJD26" s="1280"/>
      <c r="JJE26" s="1280"/>
      <c r="JJF26" s="1280"/>
      <c r="JJG26" s="1280"/>
      <c r="JJH26" s="1280"/>
      <c r="JJI26" s="1280"/>
      <c r="JJJ26" s="1280"/>
      <c r="JJK26" s="1280"/>
      <c r="JJL26" s="1280"/>
      <c r="JJM26" s="1280"/>
      <c r="JJN26" s="1280"/>
      <c r="JJO26" s="1280"/>
      <c r="JJP26" s="1280"/>
      <c r="JJQ26" s="1280"/>
      <c r="JJR26" s="1280"/>
      <c r="JJS26" s="1280"/>
      <c r="JJT26" s="1280"/>
      <c r="JJU26" s="1280"/>
      <c r="JJV26" s="1280"/>
      <c r="JJW26" s="1280"/>
      <c r="JJX26" s="1280"/>
      <c r="JJY26" s="1280"/>
      <c r="JJZ26" s="1280"/>
      <c r="JKA26" s="1280"/>
      <c r="JKB26" s="1280"/>
      <c r="JKC26" s="1280"/>
      <c r="JKD26" s="1280"/>
      <c r="JKE26" s="1280"/>
      <c r="JKF26" s="1280"/>
      <c r="JKG26" s="1280"/>
      <c r="JKH26" s="1280"/>
      <c r="JKI26" s="1280"/>
      <c r="JKJ26" s="1280"/>
      <c r="JKK26" s="1280"/>
      <c r="JKL26" s="1280"/>
      <c r="JKM26" s="1280"/>
      <c r="JKN26" s="1280"/>
      <c r="JKO26" s="1280"/>
      <c r="JKP26" s="1280"/>
      <c r="JKQ26" s="1280"/>
      <c r="JKR26" s="1280"/>
      <c r="JKS26" s="1280"/>
      <c r="JKT26" s="1280"/>
      <c r="JKU26" s="1280"/>
      <c r="JKV26" s="1280"/>
      <c r="JKW26" s="1280"/>
      <c r="JKX26" s="1280"/>
      <c r="JKY26" s="1280"/>
      <c r="JKZ26" s="1280"/>
      <c r="JLA26" s="1280"/>
      <c r="JLB26" s="1280"/>
      <c r="JLC26" s="1280"/>
      <c r="JLD26" s="1280"/>
      <c r="JLE26" s="1280"/>
      <c r="JLF26" s="1280"/>
      <c r="JLG26" s="1280"/>
      <c r="JLH26" s="1280"/>
      <c r="JLI26" s="1280"/>
      <c r="JLJ26" s="1280"/>
      <c r="JLK26" s="1280"/>
      <c r="JLL26" s="1280"/>
      <c r="JLM26" s="1280"/>
      <c r="JLN26" s="1280"/>
      <c r="JLO26" s="1280"/>
      <c r="JLP26" s="1280"/>
      <c r="JLQ26" s="1280"/>
      <c r="JLR26" s="1280"/>
      <c r="JLS26" s="1280"/>
      <c r="JLT26" s="1280"/>
      <c r="JLU26" s="1280"/>
      <c r="JLV26" s="1280"/>
      <c r="JLW26" s="1280"/>
      <c r="JLX26" s="1280"/>
      <c r="JLY26" s="1280"/>
      <c r="JLZ26" s="1280"/>
      <c r="JMA26" s="1280"/>
      <c r="JMB26" s="1280"/>
      <c r="JMC26" s="1280"/>
      <c r="JMD26" s="1280"/>
      <c r="JME26" s="1280"/>
      <c r="JMF26" s="1280"/>
      <c r="JMG26" s="1280"/>
      <c r="JMH26" s="1280"/>
      <c r="JMI26" s="1280"/>
      <c r="JMJ26" s="1280"/>
      <c r="JMK26" s="1280"/>
      <c r="JML26" s="1280"/>
      <c r="JMM26" s="1280"/>
      <c r="JMN26" s="1280"/>
      <c r="JMO26" s="1280"/>
      <c r="JMP26" s="1280"/>
      <c r="JMQ26" s="1280"/>
      <c r="JMR26" s="1280"/>
      <c r="JMS26" s="1280"/>
      <c r="JMT26" s="1280"/>
      <c r="JMU26" s="1280"/>
      <c r="JMV26" s="1280"/>
      <c r="JMW26" s="1280"/>
      <c r="JMX26" s="1280"/>
      <c r="JMY26" s="1280"/>
      <c r="JMZ26" s="1280"/>
      <c r="JNA26" s="1280"/>
      <c r="JNB26" s="1280"/>
      <c r="JNC26" s="1280"/>
      <c r="JND26" s="1280"/>
      <c r="JNE26" s="1280"/>
      <c r="JNF26" s="1280"/>
      <c r="JNG26" s="1280"/>
      <c r="JNH26" s="1280"/>
      <c r="JNI26" s="1280"/>
      <c r="JNJ26" s="1280"/>
      <c r="JNK26" s="1280"/>
      <c r="JNL26" s="1280"/>
      <c r="JNM26" s="1280"/>
      <c r="JNN26" s="1280"/>
      <c r="JNO26" s="1280"/>
      <c r="JNP26" s="1280"/>
      <c r="JNQ26" s="1280"/>
      <c r="JNR26" s="1280"/>
      <c r="JNS26" s="1280"/>
      <c r="JNT26" s="1280"/>
      <c r="JNU26" s="1280"/>
      <c r="JNV26" s="1280"/>
      <c r="JNW26" s="1280"/>
      <c r="JNX26" s="1280"/>
      <c r="JNY26" s="1280"/>
      <c r="JNZ26" s="1280"/>
      <c r="JOA26" s="1280"/>
      <c r="JOB26" s="1280"/>
      <c r="JOC26" s="1280"/>
      <c r="JOD26" s="1280"/>
      <c r="JOE26" s="1280"/>
      <c r="JOF26" s="1280"/>
      <c r="JOG26" s="1280"/>
      <c r="JOH26" s="1280"/>
      <c r="JOI26" s="1280"/>
      <c r="JOJ26" s="1280"/>
      <c r="JOK26" s="1280"/>
      <c r="JOL26" s="1280"/>
      <c r="JOM26" s="1280"/>
      <c r="JON26" s="1280"/>
      <c r="JOO26" s="1280"/>
      <c r="JOP26" s="1280"/>
      <c r="JOQ26" s="1280"/>
      <c r="JOR26" s="1280"/>
      <c r="JOS26" s="1280"/>
      <c r="JOT26" s="1280"/>
      <c r="JOU26" s="1280"/>
      <c r="JOV26" s="1280"/>
      <c r="JOW26" s="1280"/>
      <c r="JOX26" s="1280"/>
      <c r="JOY26" s="1280"/>
      <c r="JOZ26" s="1280"/>
      <c r="JPA26" s="1280"/>
      <c r="JPB26" s="1280"/>
      <c r="JPC26" s="1280"/>
      <c r="JPD26" s="1280"/>
      <c r="JPE26" s="1280"/>
      <c r="JPF26" s="1280"/>
      <c r="JPG26" s="1280"/>
      <c r="JPH26" s="1280"/>
      <c r="JPI26" s="1280"/>
      <c r="JPJ26" s="1280"/>
      <c r="JPK26" s="1280"/>
      <c r="JPL26" s="1280"/>
      <c r="JPM26" s="1280"/>
      <c r="JPN26" s="1280"/>
      <c r="JPO26" s="1280"/>
      <c r="JPP26" s="1280"/>
      <c r="JPQ26" s="1280"/>
      <c r="JPR26" s="1280"/>
      <c r="JPS26" s="1280"/>
      <c r="JPT26" s="1280"/>
      <c r="JPU26" s="1280"/>
      <c r="JPV26" s="1280"/>
      <c r="JPW26" s="1280"/>
      <c r="JPX26" s="1280"/>
      <c r="JPY26" s="1280"/>
      <c r="JPZ26" s="1280"/>
      <c r="JQA26" s="1280"/>
      <c r="JQB26" s="1280"/>
      <c r="JQC26" s="1280"/>
      <c r="JQD26" s="1280"/>
      <c r="JQE26" s="1280"/>
      <c r="JQF26" s="1280"/>
      <c r="JQG26" s="1280"/>
      <c r="JQH26" s="1280"/>
      <c r="JQI26" s="1280"/>
      <c r="JQJ26" s="1280"/>
      <c r="JQK26" s="1280"/>
      <c r="JQL26" s="1280"/>
      <c r="JQM26" s="1280"/>
      <c r="JQN26" s="1280"/>
      <c r="JQO26" s="1280"/>
      <c r="JQP26" s="1280"/>
      <c r="JQQ26" s="1280"/>
      <c r="JQR26" s="1280"/>
      <c r="JQS26" s="1280"/>
      <c r="JQT26" s="1280"/>
      <c r="JQU26" s="1280"/>
      <c r="JQV26" s="1280"/>
      <c r="JQW26" s="1280"/>
      <c r="JQX26" s="1280"/>
      <c r="JQY26" s="1280"/>
      <c r="JQZ26" s="1280"/>
      <c r="JRA26" s="1280"/>
      <c r="JRB26" s="1280"/>
      <c r="JRC26" s="1280"/>
      <c r="JRD26" s="1280"/>
      <c r="JRE26" s="1280"/>
      <c r="JRF26" s="1280"/>
      <c r="JRG26" s="1280"/>
      <c r="JRH26" s="1280"/>
      <c r="JRI26" s="1280"/>
      <c r="JRJ26" s="1280"/>
      <c r="JRK26" s="1280"/>
      <c r="JRL26" s="1280"/>
      <c r="JRM26" s="1280"/>
      <c r="JRN26" s="1280"/>
      <c r="JRO26" s="1280"/>
      <c r="JRP26" s="1280"/>
      <c r="JRQ26" s="1280"/>
      <c r="JRR26" s="1280"/>
      <c r="JRS26" s="1280"/>
      <c r="JRT26" s="1280"/>
      <c r="JRU26" s="1280"/>
      <c r="JRV26" s="1280"/>
      <c r="JRW26" s="1280"/>
      <c r="JRX26" s="1280"/>
      <c r="JRY26" s="1280"/>
      <c r="JRZ26" s="1280"/>
      <c r="JSA26" s="1280"/>
      <c r="JSB26" s="1280"/>
      <c r="JSC26" s="1280"/>
      <c r="JSD26" s="1280"/>
      <c r="JSE26" s="1280"/>
      <c r="JSF26" s="1280"/>
      <c r="JSG26" s="1280"/>
      <c r="JSH26" s="1280"/>
      <c r="JSI26" s="1280"/>
      <c r="JSJ26" s="1280"/>
      <c r="JSK26" s="1280"/>
      <c r="JSL26" s="1280"/>
      <c r="JSM26" s="1280"/>
      <c r="JSN26" s="1280"/>
      <c r="JSO26" s="1280"/>
      <c r="JSP26" s="1280"/>
      <c r="JSQ26" s="1280"/>
      <c r="JSR26" s="1280"/>
      <c r="JSS26" s="1280"/>
      <c r="JST26" s="1280"/>
      <c r="JSU26" s="1280"/>
      <c r="JSV26" s="1280"/>
      <c r="JSW26" s="1280"/>
      <c r="JSX26" s="1280"/>
      <c r="JSY26" s="1280"/>
      <c r="JSZ26" s="1280"/>
      <c r="JTA26" s="1280"/>
      <c r="JTB26" s="1280"/>
      <c r="JTC26" s="1280"/>
      <c r="JTD26" s="1280"/>
      <c r="JTE26" s="1280"/>
      <c r="JTF26" s="1280"/>
      <c r="JTG26" s="1280"/>
      <c r="JTH26" s="1280"/>
      <c r="JTI26" s="1280"/>
      <c r="JTJ26" s="1280"/>
      <c r="JTK26" s="1280"/>
      <c r="JTL26" s="1280"/>
      <c r="JTM26" s="1280"/>
      <c r="JTN26" s="1280"/>
      <c r="JTO26" s="1280"/>
      <c r="JTP26" s="1280"/>
      <c r="JTQ26" s="1280"/>
      <c r="JTR26" s="1280"/>
      <c r="JTS26" s="1280"/>
      <c r="JTT26" s="1280"/>
      <c r="JTU26" s="1280"/>
      <c r="JTV26" s="1280"/>
      <c r="JTW26" s="1280"/>
      <c r="JTX26" s="1280"/>
      <c r="JTY26" s="1280"/>
      <c r="JTZ26" s="1280"/>
      <c r="JUA26" s="1280"/>
      <c r="JUB26" s="1280"/>
      <c r="JUC26" s="1280"/>
      <c r="JUD26" s="1280"/>
      <c r="JUE26" s="1280"/>
      <c r="JUF26" s="1280"/>
      <c r="JUG26" s="1280"/>
      <c r="JUH26" s="1280"/>
      <c r="JUI26" s="1280"/>
      <c r="JUJ26" s="1280"/>
      <c r="JUK26" s="1280"/>
      <c r="JUL26" s="1280"/>
      <c r="JUM26" s="1280"/>
      <c r="JUN26" s="1280"/>
      <c r="JUO26" s="1280"/>
      <c r="JUP26" s="1280"/>
      <c r="JUQ26" s="1280"/>
      <c r="JUR26" s="1280"/>
      <c r="JUS26" s="1280"/>
      <c r="JUT26" s="1280"/>
      <c r="JUU26" s="1280"/>
      <c r="JUV26" s="1280"/>
      <c r="JUW26" s="1280"/>
      <c r="JUX26" s="1280"/>
      <c r="JUY26" s="1280"/>
      <c r="JUZ26" s="1280"/>
      <c r="JVA26" s="1280"/>
      <c r="JVB26" s="1280"/>
      <c r="JVC26" s="1280"/>
      <c r="JVD26" s="1280"/>
      <c r="JVE26" s="1280"/>
      <c r="JVF26" s="1280"/>
      <c r="JVG26" s="1280"/>
      <c r="JVH26" s="1280"/>
      <c r="JVI26" s="1280"/>
      <c r="JVJ26" s="1280"/>
      <c r="JVK26" s="1280"/>
      <c r="JVL26" s="1280"/>
      <c r="JVM26" s="1280"/>
      <c r="JVN26" s="1280"/>
      <c r="JVO26" s="1280"/>
      <c r="JVP26" s="1280"/>
      <c r="JVQ26" s="1280"/>
      <c r="JVR26" s="1280"/>
      <c r="JVS26" s="1280"/>
      <c r="JVT26" s="1280"/>
      <c r="JVU26" s="1280"/>
      <c r="JVV26" s="1280"/>
      <c r="JVW26" s="1280"/>
      <c r="JVX26" s="1280"/>
      <c r="JVY26" s="1280"/>
      <c r="JVZ26" s="1280"/>
      <c r="JWA26" s="1280"/>
      <c r="JWB26" s="1280"/>
      <c r="JWC26" s="1280"/>
      <c r="JWD26" s="1280"/>
      <c r="JWE26" s="1280"/>
      <c r="JWF26" s="1280"/>
      <c r="JWG26" s="1280"/>
      <c r="JWH26" s="1280"/>
      <c r="JWI26" s="1280"/>
      <c r="JWJ26" s="1280"/>
      <c r="JWK26" s="1280"/>
      <c r="JWL26" s="1280"/>
      <c r="JWM26" s="1280"/>
      <c r="JWN26" s="1280"/>
      <c r="JWO26" s="1280"/>
      <c r="JWP26" s="1280"/>
      <c r="JWQ26" s="1280"/>
      <c r="JWR26" s="1280"/>
      <c r="JWS26" s="1280"/>
      <c r="JWT26" s="1280"/>
      <c r="JWU26" s="1280"/>
      <c r="JWV26" s="1280"/>
      <c r="JWW26" s="1280"/>
      <c r="JWX26" s="1280"/>
      <c r="JWY26" s="1280"/>
      <c r="JWZ26" s="1280"/>
      <c r="JXA26" s="1280"/>
      <c r="JXB26" s="1280"/>
      <c r="JXC26" s="1280"/>
      <c r="JXD26" s="1280"/>
      <c r="JXE26" s="1280"/>
      <c r="JXF26" s="1280"/>
      <c r="JXG26" s="1280"/>
      <c r="JXH26" s="1280"/>
      <c r="JXI26" s="1280"/>
      <c r="JXJ26" s="1280"/>
      <c r="JXK26" s="1280"/>
      <c r="JXL26" s="1280"/>
      <c r="JXM26" s="1280"/>
      <c r="JXN26" s="1280"/>
      <c r="JXO26" s="1280"/>
      <c r="JXP26" s="1280"/>
      <c r="JXQ26" s="1280"/>
      <c r="JXR26" s="1280"/>
      <c r="JXS26" s="1280"/>
      <c r="JXT26" s="1280"/>
      <c r="JXU26" s="1280"/>
      <c r="JXV26" s="1280"/>
      <c r="JXW26" s="1280"/>
      <c r="JXX26" s="1280"/>
      <c r="JXY26" s="1280"/>
      <c r="JXZ26" s="1280"/>
      <c r="JYA26" s="1280"/>
      <c r="JYB26" s="1280"/>
      <c r="JYC26" s="1280"/>
      <c r="JYD26" s="1280"/>
      <c r="JYE26" s="1280"/>
      <c r="JYF26" s="1280"/>
      <c r="JYG26" s="1280"/>
      <c r="JYH26" s="1280"/>
      <c r="JYI26" s="1280"/>
      <c r="JYJ26" s="1280"/>
      <c r="JYK26" s="1280"/>
      <c r="JYL26" s="1280"/>
      <c r="JYM26" s="1280"/>
      <c r="JYN26" s="1280"/>
      <c r="JYO26" s="1280"/>
      <c r="JYP26" s="1280"/>
      <c r="JYQ26" s="1280"/>
      <c r="JYR26" s="1280"/>
      <c r="JYS26" s="1280"/>
      <c r="JYT26" s="1280"/>
      <c r="JYU26" s="1280"/>
      <c r="JYV26" s="1280"/>
      <c r="JYW26" s="1280"/>
      <c r="JYX26" s="1280"/>
      <c r="JYY26" s="1280"/>
      <c r="JYZ26" s="1280"/>
      <c r="JZA26" s="1280"/>
      <c r="JZB26" s="1280"/>
      <c r="JZC26" s="1280"/>
      <c r="JZD26" s="1280"/>
      <c r="JZE26" s="1280"/>
      <c r="JZF26" s="1280"/>
      <c r="JZG26" s="1280"/>
      <c r="JZH26" s="1280"/>
      <c r="JZI26" s="1280"/>
      <c r="JZJ26" s="1280"/>
      <c r="JZK26" s="1280"/>
      <c r="JZL26" s="1280"/>
      <c r="JZM26" s="1280"/>
      <c r="JZN26" s="1280"/>
      <c r="JZO26" s="1280"/>
      <c r="JZP26" s="1280"/>
      <c r="JZQ26" s="1280"/>
      <c r="JZR26" s="1280"/>
      <c r="JZS26" s="1280"/>
      <c r="JZT26" s="1280"/>
      <c r="JZU26" s="1280"/>
      <c r="JZV26" s="1280"/>
      <c r="JZW26" s="1280"/>
      <c r="JZX26" s="1280"/>
      <c r="JZY26" s="1280"/>
      <c r="JZZ26" s="1280"/>
      <c r="KAA26" s="1280"/>
      <c r="KAB26" s="1280"/>
      <c r="KAC26" s="1280"/>
      <c r="KAD26" s="1280"/>
      <c r="KAE26" s="1280"/>
      <c r="KAF26" s="1280"/>
      <c r="KAG26" s="1280"/>
      <c r="KAH26" s="1280"/>
      <c r="KAI26" s="1280"/>
      <c r="KAJ26" s="1280"/>
      <c r="KAK26" s="1280"/>
      <c r="KAL26" s="1280"/>
      <c r="KAM26" s="1280"/>
      <c r="KAN26" s="1280"/>
      <c r="KAO26" s="1280"/>
      <c r="KAP26" s="1280"/>
      <c r="KAQ26" s="1280"/>
      <c r="KAR26" s="1280"/>
      <c r="KAS26" s="1280"/>
      <c r="KAT26" s="1280"/>
      <c r="KAU26" s="1280"/>
      <c r="KAV26" s="1280"/>
      <c r="KAW26" s="1280"/>
      <c r="KAX26" s="1280"/>
      <c r="KAY26" s="1280"/>
      <c r="KAZ26" s="1280"/>
      <c r="KBA26" s="1280"/>
      <c r="KBB26" s="1280"/>
      <c r="KBC26" s="1280"/>
      <c r="KBD26" s="1280"/>
      <c r="KBE26" s="1280"/>
      <c r="KBF26" s="1280"/>
      <c r="KBG26" s="1280"/>
      <c r="KBH26" s="1280"/>
      <c r="KBI26" s="1280"/>
      <c r="KBJ26" s="1280"/>
      <c r="KBK26" s="1280"/>
      <c r="KBL26" s="1280"/>
      <c r="KBM26" s="1280"/>
      <c r="KBN26" s="1280"/>
      <c r="KBO26" s="1280"/>
      <c r="KBP26" s="1280"/>
      <c r="KBQ26" s="1280"/>
      <c r="KBR26" s="1280"/>
      <c r="KBS26" s="1280"/>
      <c r="KBT26" s="1280"/>
      <c r="KBU26" s="1280"/>
      <c r="KBV26" s="1280"/>
      <c r="KBW26" s="1280"/>
      <c r="KBX26" s="1280"/>
      <c r="KBY26" s="1280"/>
      <c r="KBZ26" s="1280"/>
      <c r="KCA26" s="1280"/>
      <c r="KCB26" s="1280"/>
      <c r="KCC26" s="1280"/>
      <c r="KCD26" s="1280"/>
      <c r="KCE26" s="1280"/>
      <c r="KCF26" s="1280"/>
      <c r="KCG26" s="1280"/>
      <c r="KCH26" s="1280"/>
      <c r="KCI26" s="1280"/>
      <c r="KCJ26" s="1280"/>
      <c r="KCK26" s="1280"/>
      <c r="KCL26" s="1280"/>
      <c r="KCM26" s="1280"/>
      <c r="KCN26" s="1280"/>
      <c r="KCO26" s="1280"/>
      <c r="KCP26" s="1280"/>
      <c r="KCQ26" s="1280"/>
      <c r="KCR26" s="1280"/>
      <c r="KCS26" s="1280"/>
      <c r="KCT26" s="1280"/>
      <c r="KCU26" s="1280"/>
      <c r="KCV26" s="1280"/>
      <c r="KCW26" s="1280"/>
      <c r="KCX26" s="1280"/>
      <c r="KCY26" s="1280"/>
      <c r="KCZ26" s="1280"/>
      <c r="KDA26" s="1280"/>
      <c r="KDB26" s="1280"/>
      <c r="KDC26" s="1280"/>
      <c r="KDD26" s="1280"/>
      <c r="KDE26" s="1280"/>
      <c r="KDF26" s="1280"/>
      <c r="KDG26" s="1280"/>
      <c r="KDH26" s="1280"/>
      <c r="KDI26" s="1280"/>
      <c r="KDJ26" s="1280"/>
      <c r="KDK26" s="1280"/>
      <c r="KDL26" s="1280"/>
      <c r="KDM26" s="1280"/>
      <c r="KDN26" s="1280"/>
      <c r="KDO26" s="1280"/>
      <c r="KDP26" s="1280"/>
      <c r="KDQ26" s="1280"/>
      <c r="KDR26" s="1280"/>
      <c r="KDS26" s="1280"/>
      <c r="KDT26" s="1280"/>
      <c r="KDU26" s="1280"/>
      <c r="KDV26" s="1280"/>
      <c r="KDW26" s="1280"/>
      <c r="KDX26" s="1280"/>
      <c r="KDY26" s="1280"/>
      <c r="KDZ26" s="1280"/>
      <c r="KEA26" s="1280"/>
      <c r="KEB26" s="1280"/>
      <c r="KEC26" s="1280"/>
      <c r="KED26" s="1280"/>
      <c r="KEE26" s="1280"/>
      <c r="KEF26" s="1280"/>
      <c r="KEG26" s="1280"/>
      <c r="KEH26" s="1280"/>
      <c r="KEI26" s="1280"/>
      <c r="KEJ26" s="1280"/>
      <c r="KEK26" s="1280"/>
      <c r="KEL26" s="1280"/>
      <c r="KEM26" s="1280"/>
      <c r="KEN26" s="1280"/>
      <c r="KEO26" s="1280"/>
      <c r="KEP26" s="1280"/>
      <c r="KEQ26" s="1280"/>
      <c r="KER26" s="1280"/>
      <c r="KES26" s="1280"/>
      <c r="KET26" s="1280"/>
      <c r="KEU26" s="1280"/>
      <c r="KEV26" s="1280"/>
      <c r="KEW26" s="1280"/>
      <c r="KEX26" s="1280"/>
      <c r="KEY26" s="1280"/>
      <c r="KEZ26" s="1280"/>
      <c r="KFA26" s="1280"/>
      <c r="KFB26" s="1280"/>
      <c r="KFC26" s="1280"/>
      <c r="KFD26" s="1280"/>
      <c r="KFE26" s="1280"/>
      <c r="KFF26" s="1280"/>
      <c r="KFG26" s="1280"/>
      <c r="KFH26" s="1280"/>
      <c r="KFI26" s="1280"/>
      <c r="KFJ26" s="1280"/>
      <c r="KFK26" s="1280"/>
      <c r="KFL26" s="1280"/>
      <c r="KFM26" s="1280"/>
      <c r="KFN26" s="1280"/>
      <c r="KFO26" s="1280"/>
      <c r="KFP26" s="1280"/>
      <c r="KFQ26" s="1280"/>
      <c r="KFR26" s="1280"/>
      <c r="KFS26" s="1280"/>
      <c r="KFT26" s="1280"/>
      <c r="KFU26" s="1280"/>
      <c r="KFV26" s="1280"/>
      <c r="KFW26" s="1280"/>
      <c r="KFX26" s="1280"/>
      <c r="KFY26" s="1280"/>
      <c r="KFZ26" s="1280"/>
      <c r="KGA26" s="1280"/>
      <c r="KGB26" s="1280"/>
      <c r="KGC26" s="1280"/>
      <c r="KGD26" s="1280"/>
      <c r="KGE26" s="1280"/>
      <c r="KGF26" s="1280"/>
      <c r="KGG26" s="1280"/>
      <c r="KGH26" s="1280"/>
      <c r="KGI26" s="1280"/>
      <c r="KGJ26" s="1280"/>
      <c r="KGK26" s="1280"/>
      <c r="KGL26" s="1280"/>
      <c r="KGM26" s="1280"/>
      <c r="KGN26" s="1280"/>
      <c r="KGO26" s="1280"/>
      <c r="KGP26" s="1280"/>
      <c r="KGQ26" s="1280"/>
      <c r="KGR26" s="1280"/>
      <c r="KGS26" s="1280"/>
      <c r="KGT26" s="1280"/>
      <c r="KGU26" s="1280"/>
      <c r="KGV26" s="1280"/>
      <c r="KGW26" s="1280"/>
      <c r="KGX26" s="1280"/>
      <c r="KGY26" s="1280"/>
      <c r="KGZ26" s="1280"/>
      <c r="KHA26" s="1280"/>
      <c r="KHB26" s="1280"/>
      <c r="KHC26" s="1280"/>
      <c r="KHD26" s="1280"/>
      <c r="KHE26" s="1280"/>
      <c r="KHF26" s="1280"/>
      <c r="KHG26" s="1280"/>
      <c r="KHH26" s="1280"/>
      <c r="KHI26" s="1280"/>
      <c r="KHJ26" s="1280"/>
      <c r="KHK26" s="1280"/>
      <c r="KHL26" s="1280"/>
      <c r="KHM26" s="1280"/>
      <c r="KHN26" s="1280"/>
      <c r="KHO26" s="1280"/>
      <c r="KHP26" s="1280"/>
      <c r="KHQ26" s="1280"/>
      <c r="KHR26" s="1280"/>
      <c r="KHS26" s="1280"/>
      <c r="KHT26" s="1280"/>
      <c r="KHU26" s="1280"/>
      <c r="KHV26" s="1280"/>
      <c r="KHW26" s="1280"/>
      <c r="KHX26" s="1280"/>
      <c r="KHY26" s="1280"/>
      <c r="KHZ26" s="1280"/>
      <c r="KIA26" s="1280"/>
      <c r="KIB26" s="1280"/>
      <c r="KIC26" s="1280"/>
      <c r="KID26" s="1280"/>
      <c r="KIE26" s="1280"/>
      <c r="KIF26" s="1280"/>
      <c r="KIG26" s="1280"/>
      <c r="KIH26" s="1280"/>
      <c r="KII26" s="1280"/>
      <c r="KIJ26" s="1280"/>
      <c r="KIK26" s="1280"/>
      <c r="KIL26" s="1280"/>
      <c r="KIM26" s="1280"/>
      <c r="KIN26" s="1280"/>
      <c r="KIO26" s="1280"/>
      <c r="KIP26" s="1280"/>
      <c r="KIQ26" s="1280"/>
      <c r="KIR26" s="1280"/>
      <c r="KIS26" s="1280"/>
      <c r="KIT26" s="1280"/>
      <c r="KIU26" s="1280"/>
      <c r="KIV26" s="1280"/>
      <c r="KIW26" s="1280"/>
      <c r="KIX26" s="1280"/>
      <c r="KIY26" s="1280"/>
      <c r="KIZ26" s="1280"/>
      <c r="KJA26" s="1280"/>
      <c r="KJB26" s="1280"/>
      <c r="KJC26" s="1280"/>
      <c r="KJD26" s="1280"/>
      <c r="KJE26" s="1280"/>
      <c r="KJF26" s="1280"/>
      <c r="KJG26" s="1280"/>
      <c r="KJH26" s="1280"/>
      <c r="KJI26" s="1280"/>
      <c r="KJJ26" s="1280"/>
      <c r="KJK26" s="1280"/>
      <c r="KJL26" s="1280"/>
      <c r="KJM26" s="1280"/>
      <c r="KJN26" s="1280"/>
      <c r="KJO26" s="1280"/>
      <c r="KJP26" s="1280"/>
      <c r="KJQ26" s="1280"/>
      <c r="KJR26" s="1280"/>
      <c r="KJS26" s="1280"/>
      <c r="KJT26" s="1280"/>
      <c r="KJU26" s="1280"/>
      <c r="KJV26" s="1280"/>
      <c r="KJW26" s="1280"/>
      <c r="KJX26" s="1280"/>
      <c r="KJY26" s="1280"/>
      <c r="KJZ26" s="1280"/>
      <c r="KKA26" s="1280"/>
      <c r="KKB26" s="1280"/>
      <c r="KKC26" s="1280"/>
      <c r="KKD26" s="1280"/>
      <c r="KKE26" s="1280"/>
      <c r="KKF26" s="1280"/>
      <c r="KKG26" s="1280"/>
      <c r="KKH26" s="1280"/>
      <c r="KKI26" s="1280"/>
      <c r="KKJ26" s="1280"/>
      <c r="KKK26" s="1280"/>
      <c r="KKL26" s="1280"/>
      <c r="KKM26" s="1280"/>
      <c r="KKN26" s="1280"/>
      <c r="KKO26" s="1280"/>
      <c r="KKP26" s="1280"/>
      <c r="KKQ26" s="1280"/>
      <c r="KKR26" s="1280"/>
      <c r="KKS26" s="1280"/>
      <c r="KKT26" s="1280"/>
      <c r="KKU26" s="1280"/>
      <c r="KKV26" s="1280"/>
      <c r="KKW26" s="1280"/>
      <c r="KKX26" s="1280"/>
      <c r="KKY26" s="1280"/>
      <c r="KKZ26" s="1280"/>
      <c r="KLA26" s="1280"/>
      <c r="KLB26" s="1280"/>
      <c r="KLC26" s="1280"/>
      <c r="KLD26" s="1280"/>
      <c r="KLE26" s="1280"/>
      <c r="KLF26" s="1280"/>
      <c r="KLG26" s="1280"/>
      <c r="KLH26" s="1280"/>
      <c r="KLI26" s="1280"/>
      <c r="KLJ26" s="1280"/>
      <c r="KLK26" s="1280"/>
      <c r="KLL26" s="1280"/>
      <c r="KLM26" s="1280"/>
      <c r="KLN26" s="1280"/>
      <c r="KLO26" s="1280"/>
      <c r="KLP26" s="1280"/>
      <c r="KLQ26" s="1280"/>
      <c r="KLR26" s="1280"/>
      <c r="KLS26" s="1280"/>
      <c r="KLT26" s="1280"/>
      <c r="KLU26" s="1280"/>
      <c r="KLV26" s="1280"/>
      <c r="KLW26" s="1280"/>
      <c r="KLX26" s="1280"/>
      <c r="KLY26" s="1280"/>
      <c r="KLZ26" s="1280"/>
      <c r="KMA26" s="1280"/>
      <c r="KMB26" s="1280"/>
      <c r="KMC26" s="1280"/>
      <c r="KMD26" s="1280"/>
      <c r="KME26" s="1280"/>
      <c r="KMF26" s="1280"/>
      <c r="KMG26" s="1280"/>
      <c r="KMH26" s="1280"/>
      <c r="KMI26" s="1280"/>
      <c r="KMJ26" s="1280"/>
      <c r="KMK26" s="1280"/>
      <c r="KML26" s="1280"/>
      <c r="KMM26" s="1280"/>
      <c r="KMN26" s="1280"/>
      <c r="KMO26" s="1280"/>
      <c r="KMP26" s="1280"/>
      <c r="KMQ26" s="1280"/>
      <c r="KMR26" s="1280"/>
      <c r="KMS26" s="1280"/>
      <c r="KMT26" s="1280"/>
      <c r="KMU26" s="1280"/>
      <c r="KMV26" s="1280"/>
      <c r="KMW26" s="1280"/>
      <c r="KMX26" s="1280"/>
      <c r="KMY26" s="1280"/>
      <c r="KMZ26" s="1280"/>
      <c r="KNA26" s="1280"/>
      <c r="KNB26" s="1280"/>
      <c r="KNC26" s="1280"/>
      <c r="KND26" s="1280"/>
      <c r="KNE26" s="1280"/>
      <c r="KNF26" s="1280"/>
      <c r="KNG26" s="1280"/>
      <c r="KNH26" s="1280"/>
      <c r="KNI26" s="1280"/>
      <c r="KNJ26" s="1280"/>
      <c r="KNK26" s="1280"/>
      <c r="KNL26" s="1280"/>
      <c r="KNM26" s="1280"/>
      <c r="KNN26" s="1280"/>
      <c r="KNO26" s="1280"/>
      <c r="KNP26" s="1280"/>
      <c r="KNQ26" s="1280"/>
      <c r="KNR26" s="1280"/>
      <c r="KNS26" s="1280"/>
      <c r="KNT26" s="1280"/>
      <c r="KNU26" s="1280"/>
      <c r="KNV26" s="1280"/>
      <c r="KNW26" s="1280"/>
      <c r="KNX26" s="1280"/>
      <c r="KNY26" s="1280"/>
      <c r="KNZ26" s="1280"/>
      <c r="KOA26" s="1280"/>
      <c r="KOB26" s="1280"/>
      <c r="KOC26" s="1280"/>
      <c r="KOD26" s="1280"/>
      <c r="KOE26" s="1280"/>
      <c r="KOF26" s="1280"/>
      <c r="KOG26" s="1280"/>
      <c r="KOH26" s="1280"/>
      <c r="KOI26" s="1280"/>
      <c r="KOJ26" s="1280"/>
      <c r="KOK26" s="1280"/>
      <c r="KOL26" s="1280"/>
      <c r="KOM26" s="1280"/>
      <c r="KON26" s="1280"/>
      <c r="KOO26" s="1280"/>
      <c r="KOP26" s="1280"/>
      <c r="KOQ26" s="1280"/>
      <c r="KOR26" s="1280"/>
      <c r="KOS26" s="1280"/>
      <c r="KOT26" s="1280"/>
      <c r="KOU26" s="1280"/>
      <c r="KOV26" s="1280"/>
      <c r="KOW26" s="1280"/>
      <c r="KOX26" s="1280"/>
      <c r="KOY26" s="1280"/>
      <c r="KOZ26" s="1280"/>
      <c r="KPA26" s="1280"/>
      <c r="KPB26" s="1280"/>
      <c r="KPC26" s="1280"/>
      <c r="KPD26" s="1280"/>
      <c r="KPE26" s="1280"/>
      <c r="KPF26" s="1280"/>
      <c r="KPG26" s="1280"/>
      <c r="KPH26" s="1280"/>
      <c r="KPI26" s="1280"/>
      <c r="KPJ26" s="1280"/>
      <c r="KPK26" s="1280"/>
      <c r="KPL26" s="1280"/>
      <c r="KPM26" s="1280"/>
      <c r="KPN26" s="1280"/>
      <c r="KPO26" s="1280"/>
      <c r="KPP26" s="1280"/>
      <c r="KPQ26" s="1280"/>
      <c r="KPR26" s="1280"/>
      <c r="KPS26" s="1280"/>
      <c r="KPT26" s="1280"/>
      <c r="KPU26" s="1280"/>
      <c r="KPV26" s="1280"/>
      <c r="KPW26" s="1280"/>
      <c r="KPX26" s="1280"/>
      <c r="KPY26" s="1280"/>
      <c r="KPZ26" s="1280"/>
      <c r="KQA26" s="1280"/>
      <c r="KQB26" s="1280"/>
      <c r="KQC26" s="1280"/>
      <c r="KQD26" s="1280"/>
      <c r="KQE26" s="1280"/>
      <c r="KQF26" s="1280"/>
      <c r="KQG26" s="1280"/>
      <c r="KQH26" s="1280"/>
      <c r="KQI26" s="1280"/>
      <c r="KQJ26" s="1280"/>
      <c r="KQK26" s="1280"/>
      <c r="KQL26" s="1280"/>
      <c r="KQM26" s="1280"/>
      <c r="KQN26" s="1280"/>
      <c r="KQO26" s="1280"/>
      <c r="KQP26" s="1280"/>
      <c r="KQQ26" s="1280"/>
      <c r="KQR26" s="1280"/>
      <c r="KQS26" s="1280"/>
      <c r="KQT26" s="1280"/>
      <c r="KQU26" s="1280"/>
      <c r="KQV26" s="1280"/>
      <c r="KQW26" s="1280"/>
      <c r="KQX26" s="1280"/>
      <c r="KQY26" s="1280"/>
      <c r="KQZ26" s="1280"/>
      <c r="KRA26" s="1280"/>
      <c r="KRB26" s="1280"/>
      <c r="KRC26" s="1280"/>
      <c r="KRD26" s="1280"/>
      <c r="KRE26" s="1280"/>
      <c r="KRF26" s="1280"/>
      <c r="KRG26" s="1280"/>
      <c r="KRH26" s="1280"/>
      <c r="KRI26" s="1280"/>
      <c r="KRJ26" s="1280"/>
      <c r="KRK26" s="1280"/>
      <c r="KRL26" s="1280"/>
      <c r="KRM26" s="1280"/>
      <c r="KRN26" s="1280"/>
      <c r="KRO26" s="1280"/>
      <c r="KRP26" s="1280"/>
      <c r="KRQ26" s="1280"/>
      <c r="KRR26" s="1280"/>
      <c r="KRS26" s="1280"/>
      <c r="KRT26" s="1280"/>
      <c r="KRU26" s="1280"/>
      <c r="KRV26" s="1280"/>
      <c r="KRW26" s="1280"/>
      <c r="KRX26" s="1280"/>
      <c r="KRY26" s="1280"/>
      <c r="KRZ26" s="1280"/>
      <c r="KSA26" s="1280"/>
      <c r="KSB26" s="1280"/>
      <c r="KSC26" s="1280"/>
      <c r="KSD26" s="1280"/>
      <c r="KSE26" s="1280"/>
      <c r="KSF26" s="1280"/>
      <c r="KSG26" s="1280"/>
      <c r="KSH26" s="1280"/>
      <c r="KSI26" s="1280"/>
      <c r="KSJ26" s="1280"/>
      <c r="KSK26" s="1280"/>
      <c r="KSL26" s="1280"/>
      <c r="KSM26" s="1280"/>
      <c r="KSN26" s="1280"/>
      <c r="KSO26" s="1280"/>
      <c r="KSP26" s="1280"/>
      <c r="KSQ26" s="1280"/>
      <c r="KSR26" s="1280"/>
      <c r="KSS26" s="1280"/>
      <c r="KST26" s="1280"/>
      <c r="KSU26" s="1280"/>
      <c r="KSV26" s="1280"/>
      <c r="KSW26" s="1280"/>
      <c r="KSX26" s="1280"/>
      <c r="KSY26" s="1280"/>
      <c r="KSZ26" s="1280"/>
      <c r="KTA26" s="1280"/>
      <c r="KTB26" s="1280"/>
      <c r="KTC26" s="1280"/>
      <c r="KTD26" s="1280"/>
      <c r="KTE26" s="1280"/>
      <c r="KTF26" s="1280"/>
      <c r="KTG26" s="1280"/>
      <c r="KTH26" s="1280"/>
      <c r="KTI26" s="1280"/>
      <c r="KTJ26" s="1280"/>
      <c r="KTK26" s="1280"/>
      <c r="KTL26" s="1280"/>
      <c r="KTM26" s="1280"/>
      <c r="KTN26" s="1280"/>
      <c r="KTO26" s="1280"/>
      <c r="KTP26" s="1280"/>
      <c r="KTQ26" s="1280"/>
      <c r="KTR26" s="1280"/>
      <c r="KTS26" s="1280"/>
      <c r="KTT26" s="1280"/>
      <c r="KTU26" s="1280"/>
      <c r="KTV26" s="1280"/>
      <c r="KTW26" s="1280"/>
      <c r="KTX26" s="1280"/>
      <c r="KTY26" s="1280"/>
      <c r="KTZ26" s="1280"/>
      <c r="KUA26" s="1280"/>
      <c r="KUB26" s="1280"/>
      <c r="KUC26" s="1280"/>
      <c r="KUD26" s="1280"/>
      <c r="KUE26" s="1280"/>
      <c r="KUF26" s="1280"/>
      <c r="KUG26" s="1280"/>
      <c r="KUH26" s="1280"/>
      <c r="KUI26" s="1280"/>
      <c r="KUJ26" s="1280"/>
      <c r="KUK26" s="1280"/>
      <c r="KUL26" s="1280"/>
      <c r="KUM26" s="1280"/>
      <c r="KUN26" s="1280"/>
      <c r="KUO26" s="1280"/>
      <c r="KUP26" s="1280"/>
      <c r="KUQ26" s="1280"/>
      <c r="KUR26" s="1280"/>
      <c r="KUS26" s="1280"/>
      <c r="KUT26" s="1280"/>
      <c r="KUU26" s="1280"/>
      <c r="KUV26" s="1280"/>
      <c r="KUW26" s="1280"/>
      <c r="KUX26" s="1280"/>
      <c r="KUY26" s="1280"/>
      <c r="KUZ26" s="1280"/>
      <c r="KVA26" s="1280"/>
      <c r="KVB26" s="1280"/>
      <c r="KVC26" s="1280"/>
      <c r="KVD26" s="1280"/>
      <c r="KVE26" s="1280"/>
      <c r="KVF26" s="1280"/>
      <c r="KVG26" s="1280"/>
      <c r="KVH26" s="1280"/>
      <c r="KVI26" s="1280"/>
      <c r="KVJ26" s="1280"/>
      <c r="KVK26" s="1280"/>
      <c r="KVL26" s="1280"/>
      <c r="KVM26" s="1280"/>
      <c r="KVN26" s="1280"/>
      <c r="KVO26" s="1280"/>
      <c r="KVP26" s="1280"/>
      <c r="KVQ26" s="1280"/>
      <c r="KVR26" s="1280"/>
      <c r="KVS26" s="1280"/>
      <c r="KVT26" s="1280"/>
      <c r="KVU26" s="1280"/>
      <c r="KVV26" s="1280"/>
      <c r="KVW26" s="1280"/>
      <c r="KVX26" s="1280"/>
      <c r="KVY26" s="1280"/>
      <c r="KVZ26" s="1280"/>
      <c r="KWA26" s="1280"/>
      <c r="KWB26" s="1280"/>
      <c r="KWC26" s="1280"/>
      <c r="KWD26" s="1280"/>
      <c r="KWE26" s="1280"/>
      <c r="KWF26" s="1280"/>
      <c r="KWG26" s="1280"/>
      <c r="KWH26" s="1280"/>
      <c r="KWI26" s="1280"/>
      <c r="KWJ26" s="1280"/>
      <c r="KWK26" s="1280"/>
      <c r="KWL26" s="1280"/>
      <c r="KWM26" s="1280"/>
      <c r="KWN26" s="1280"/>
      <c r="KWO26" s="1280"/>
      <c r="KWP26" s="1280"/>
      <c r="KWQ26" s="1280"/>
      <c r="KWR26" s="1280"/>
      <c r="KWS26" s="1280"/>
      <c r="KWT26" s="1280"/>
      <c r="KWU26" s="1280"/>
      <c r="KWV26" s="1280"/>
      <c r="KWW26" s="1280"/>
      <c r="KWX26" s="1280"/>
      <c r="KWY26" s="1280"/>
      <c r="KWZ26" s="1280"/>
      <c r="KXA26" s="1280"/>
      <c r="KXB26" s="1280"/>
      <c r="KXC26" s="1280"/>
      <c r="KXD26" s="1280"/>
      <c r="KXE26" s="1280"/>
      <c r="KXF26" s="1280"/>
      <c r="KXG26" s="1280"/>
      <c r="KXH26" s="1280"/>
      <c r="KXI26" s="1280"/>
      <c r="KXJ26" s="1280"/>
      <c r="KXK26" s="1280"/>
      <c r="KXL26" s="1280"/>
      <c r="KXM26" s="1280"/>
      <c r="KXN26" s="1280"/>
      <c r="KXO26" s="1280"/>
      <c r="KXP26" s="1280"/>
      <c r="KXQ26" s="1280"/>
      <c r="KXR26" s="1280"/>
      <c r="KXS26" s="1280"/>
      <c r="KXT26" s="1280"/>
      <c r="KXU26" s="1280"/>
      <c r="KXV26" s="1280"/>
      <c r="KXW26" s="1280"/>
      <c r="KXX26" s="1280"/>
      <c r="KXY26" s="1280"/>
      <c r="KXZ26" s="1280"/>
      <c r="KYA26" s="1280"/>
      <c r="KYB26" s="1280"/>
      <c r="KYC26" s="1280"/>
      <c r="KYD26" s="1280"/>
      <c r="KYE26" s="1280"/>
      <c r="KYF26" s="1280"/>
      <c r="KYG26" s="1280"/>
      <c r="KYH26" s="1280"/>
      <c r="KYI26" s="1280"/>
      <c r="KYJ26" s="1280"/>
      <c r="KYK26" s="1280"/>
      <c r="KYL26" s="1280"/>
      <c r="KYM26" s="1280"/>
      <c r="KYN26" s="1280"/>
      <c r="KYO26" s="1280"/>
      <c r="KYP26" s="1280"/>
      <c r="KYQ26" s="1280"/>
      <c r="KYR26" s="1280"/>
      <c r="KYS26" s="1280"/>
      <c r="KYT26" s="1280"/>
      <c r="KYU26" s="1280"/>
      <c r="KYV26" s="1280"/>
      <c r="KYW26" s="1280"/>
      <c r="KYX26" s="1280"/>
      <c r="KYY26" s="1280"/>
      <c r="KYZ26" s="1280"/>
      <c r="KZA26" s="1280"/>
      <c r="KZB26" s="1280"/>
      <c r="KZC26" s="1280"/>
      <c r="KZD26" s="1280"/>
      <c r="KZE26" s="1280"/>
      <c r="KZF26" s="1280"/>
      <c r="KZG26" s="1280"/>
      <c r="KZH26" s="1280"/>
      <c r="KZI26" s="1280"/>
      <c r="KZJ26" s="1280"/>
      <c r="KZK26" s="1280"/>
      <c r="KZL26" s="1280"/>
      <c r="KZM26" s="1280"/>
      <c r="KZN26" s="1280"/>
      <c r="KZO26" s="1280"/>
      <c r="KZP26" s="1280"/>
      <c r="KZQ26" s="1280"/>
      <c r="KZR26" s="1280"/>
      <c r="KZS26" s="1280"/>
      <c r="KZT26" s="1280"/>
      <c r="KZU26" s="1280"/>
      <c r="KZV26" s="1280"/>
      <c r="KZW26" s="1280"/>
      <c r="KZX26" s="1280"/>
      <c r="KZY26" s="1280"/>
      <c r="KZZ26" s="1280"/>
      <c r="LAA26" s="1280"/>
      <c r="LAB26" s="1280"/>
      <c r="LAC26" s="1280"/>
      <c r="LAD26" s="1280"/>
      <c r="LAE26" s="1280"/>
      <c r="LAF26" s="1280"/>
      <c r="LAG26" s="1280"/>
      <c r="LAH26" s="1280"/>
      <c r="LAI26" s="1280"/>
      <c r="LAJ26" s="1280"/>
      <c r="LAK26" s="1280"/>
      <c r="LAL26" s="1280"/>
      <c r="LAM26" s="1280"/>
      <c r="LAN26" s="1280"/>
      <c r="LAO26" s="1280"/>
      <c r="LAP26" s="1280"/>
      <c r="LAQ26" s="1280"/>
      <c r="LAR26" s="1280"/>
      <c r="LAS26" s="1280"/>
      <c r="LAT26" s="1280"/>
      <c r="LAU26" s="1280"/>
      <c r="LAV26" s="1280"/>
      <c r="LAW26" s="1280"/>
      <c r="LAX26" s="1280"/>
      <c r="LAY26" s="1280"/>
      <c r="LAZ26" s="1280"/>
      <c r="LBA26" s="1280"/>
      <c r="LBB26" s="1280"/>
      <c r="LBC26" s="1280"/>
      <c r="LBD26" s="1280"/>
      <c r="LBE26" s="1280"/>
      <c r="LBF26" s="1280"/>
      <c r="LBG26" s="1280"/>
      <c r="LBH26" s="1280"/>
      <c r="LBI26" s="1280"/>
      <c r="LBJ26" s="1280"/>
      <c r="LBK26" s="1280"/>
      <c r="LBL26" s="1280"/>
      <c r="LBM26" s="1280"/>
      <c r="LBN26" s="1280"/>
      <c r="LBO26" s="1280"/>
      <c r="LBP26" s="1280"/>
      <c r="LBQ26" s="1280"/>
      <c r="LBR26" s="1280"/>
      <c r="LBS26" s="1280"/>
      <c r="LBT26" s="1280"/>
      <c r="LBU26" s="1280"/>
      <c r="LBV26" s="1280"/>
      <c r="LBW26" s="1280"/>
      <c r="LBX26" s="1280"/>
      <c r="LBY26" s="1280"/>
      <c r="LBZ26" s="1280"/>
      <c r="LCA26" s="1280"/>
      <c r="LCB26" s="1280"/>
      <c r="LCC26" s="1280"/>
      <c r="LCD26" s="1280"/>
      <c r="LCE26" s="1280"/>
      <c r="LCF26" s="1280"/>
      <c r="LCG26" s="1280"/>
      <c r="LCH26" s="1280"/>
      <c r="LCI26" s="1280"/>
      <c r="LCJ26" s="1280"/>
      <c r="LCK26" s="1280"/>
      <c r="LCL26" s="1280"/>
      <c r="LCM26" s="1280"/>
      <c r="LCN26" s="1280"/>
      <c r="LCO26" s="1280"/>
      <c r="LCP26" s="1280"/>
      <c r="LCQ26" s="1280"/>
      <c r="LCR26" s="1280"/>
      <c r="LCS26" s="1280"/>
      <c r="LCT26" s="1280"/>
      <c r="LCU26" s="1280"/>
      <c r="LCV26" s="1280"/>
      <c r="LCW26" s="1280"/>
      <c r="LCX26" s="1280"/>
      <c r="LCY26" s="1280"/>
      <c r="LCZ26" s="1280"/>
      <c r="LDA26" s="1280"/>
      <c r="LDB26" s="1280"/>
      <c r="LDC26" s="1280"/>
      <c r="LDD26" s="1280"/>
      <c r="LDE26" s="1280"/>
      <c r="LDF26" s="1280"/>
      <c r="LDG26" s="1280"/>
      <c r="LDH26" s="1280"/>
      <c r="LDI26" s="1280"/>
      <c r="LDJ26" s="1280"/>
      <c r="LDK26" s="1280"/>
      <c r="LDL26" s="1280"/>
      <c r="LDM26" s="1280"/>
      <c r="LDN26" s="1280"/>
      <c r="LDO26" s="1280"/>
      <c r="LDP26" s="1280"/>
      <c r="LDQ26" s="1280"/>
      <c r="LDR26" s="1280"/>
      <c r="LDS26" s="1280"/>
      <c r="LDT26" s="1280"/>
      <c r="LDU26" s="1280"/>
      <c r="LDV26" s="1280"/>
      <c r="LDW26" s="1280"/>
      <c r="LDX26" s="1280"/>
      <c r="LDY26" s="1280"/>
      <c r="LDZ26" s="1280"/>
      <c r="LEA26" s="1280"/>
      <c r="LEB26" s="1280"/>
      <c r="LEC26" s="1280"/>
      <c r="LED26" s="1280"/>
      <c r="LEE26" s="1280"/>
      <c r="LEF26" s="1280"/>
      <c r="LEG26" s="1280"/>
      <c r="LEH26" s="1280"/>
      <c r="LEI26" s="1280"/>
      <c r="LEJ26" s="1280"/>
      <c r="LEK26" s="1280"/>
      <c r="LEL26" s="1280"/>
      <c r="LEM26" s="1280"/>
      <c r="LEN26" s="1280"/>
      <c r="LEO26" s="1280"/>
      <c r="LEP26" s="1280"/>
      <c r="LEQ26" s="1280"/>
      <c r="LER26" s="1280"/>
      <c r="LES26" s="1280"/>
      <c r="LET26" s="1280"/>
      <c r="LEU26" s="1280"/>
      <c r="LEV26" s="1280"/>
      <c r="LEW26" s="1280"/>
      <c r="LEX26" s="1280"/>
      <c r="LEY26" s="1280"/>
      <c r="LEZ26" s="1280"/>
      <c r="LFA26" s="1280"/>
      <c r="LFB26" s="1280"/>
      <c r="LFC26" s="1280"/>
      <c r="LFD26" s="1280"/>
      <c r="LFE26" s="1280"/>
      <c r="LFF26" s="1280"/>
      <c r="LFG26" s="1280"/>
      <c r="LFH26" s="1280"/>
      <c r="LFI26" s="1280"/>
      <c r="LFJ26" s="1280"/>
      <c r="LFK26" s="1280"/>
      <c r="LFL26" s="1280"/>
      <c r="LFM26" s="1280"/>
      <c r="LFN26" s="1280"/>
      <c r="LFO26" s="1280"/>
      <c r="LFP26" s="1280"/>
      <c r="LFQ26" s="1280"/>
      <c r="LFR26" s="1280"/>
      <c r="LFS26" s="1280"/>
      <c r="LFT26" s="1280"/>
      <c r="LFU26" s="1280"/>
      <c r="LFV26" s="1280"/>
      <c r="LFW26" s="1280"/>
      <c r="LFX26" s="1280"/>
      <c r="LFY26" s="1280"/>
      <c r="LFZ26" s="1280"/>
      <c r="LGA26" s="1280"/>
      <c r="LGB26" s="1280"/>
      <c r="LGC26" s="1280"/>
      <c r="LGD26" s="1280"/>
      <c r="LGE26" s="1280"/>
      <c r="LGF26" s="1280"/>
      <c r="LGG26" s="1280"/>
      <c r="LGH26" s="1280"/>
      <c r="LGI26" s="1280"/>
      <c r="LGJ26" s="1280"/>
      <c r="LGK26" s="1280"/>
      <c r="LGL26" s="1280"/>
      <c r="LGM26" s="1280"/>
      <c r="LGN26" s="1280"/>
      <c r="LGO26" s="1280"/>
      <c r="LGP26" s="1280"/>
      <c r="LGQ26" s="1280"/>
      <c r="LGR26" s="1280"/>
      <c r="LGS26" s="1280"/>
      <c r="LGT26" s="1280"/>
      <c r="LGU26" s="1280"/>
      <c r="LGV26" s="1280"/>
      <c r="LGW26" s="1280"/>
      <c r="LGX26" s="1280"/>
      <c r="LGY26" s="1280"/>
      <c r="LGZ26" s="1280"/>
      <c r="LHA26" s="1280"/>
      <c r="LHB26" s="1280"/>
      <c r="LHC26" s="1280"/>
      <c r="LHD26" s="1280"/>
      <c r="LHE26" s="1280"/>
      <c r="LHF26" s="1280"/>
      <c r="LHG26" s="1280"/>
      <c r="LHH26" s="1280"/>
      <c r="LHI26" s="1280"/>
      <c r="LHJ26" s="1280"/>
      <c r="LHK26" s="1280"/>
      <c r="LHL26" s="1280"/>
      <c r="LHM26" s="1280"/>
      <c r="LHN26" s="1280"/>
      <c r="LHO26" s="1280"/>
      <c r="LHP26" s="1280"/>
      <c r="LHQ26" s="1280"/>
      <c r="LHR26" s="1280"/>
      <c r="LHS26" s="1280"/>
      <c r="LHT26" s="1280"/>
      <c r="LHU26" s="1280"/>
      <c r="LHV26" s="1280"/>
      <c r="LHW26" s="1280"/>
      <c r="LHX26" s="1280"/>
      <c r="LHY26" s="1280"/>
      <c r="LHZ26" s="1280"/>
      <c r="LIA26" s="1280"/>
      <c r="LIB26" s="1280"/>
      <c r="LIC26" s="1280"/>
      <c r="LID26" s="1280"/>
      <c r="LIE26" s="1280"/>
      <c r="LIF26" s="1280"/>
      <c r="LIG26" s="1280"/>
      <c r="LIH26" s="1280"/>
      <c r="LII26" s="1280"/>
      <c r="LIJ26" s="1280"/>
      <c r="LIK26" s="1280"/>
      <c r="LIL26" s="1280"/>
      <c r="LIM26" s="1280"/>
      <c r="LIN26" s="1280"/>
      <c r="LIO26" s="1280"/>
      <c r="LIP26" s="1280"/>
      <c r="LIQ26" s="1280"/>
      <c r="LIR26" s="1280"/>
      <c r="LIS26" s="1280"/>
      <c r="LIT26" s="1280"/>
      <c r="LIU26" s="1280"/>
      <c r="LIV26" s="1280"/>
      <c r="LIW26" s="1280"/>
      <c r="LIX26" s="1280"/>
      <c r="LIY26" s="1280"/>
      <c r="LIZ26" s="1280"/>
      <c r="LJA26" s="1280"/>
      <c r="LJB26" s="1280"/>
      <c r="LJC26" s="1280"/>
      <c r="LJD26" s="1280"/>
      <c r="LJE26" s="1280"/>
      <c r="LJF26" s="1280"/>
      <c r="LJG26" s="1280"/>
      <c r="LJH26" s="1280"/>
      <c r="LJI26" s="1280"/>
      <c r="LJJ26" s="1280"/>
      <c r="LJK26" s="1280"/>
      <c r="LJL26" s="1280"/>
      <c r="LJM26" s="1280"/>
      <c r="LJN26" s="1280"/>
      <c r="LJO26" s="1280"/>
      <c r="LJP26" s="1280"/>
      <c r="LJQ26" s="1280"/>
      <c r="LJR26" s="1280"/>
      <c r="LJS26" s="1280"/>
      <c r="LJT26" s="1280"/>
      <c r="LJU26" s="1280"/>
      <c r="LJV26" s="1280"/>
      <c r="LJW26" s="1280"/>
      <c r="LJX26" s="1280"/>
      <c r="LJY26" s="1280"/>
      <c r="LJZ26" s="1280"/>
      <c r="LKA26" s="1280"/>
      <c r="LKB26" s="1280"/>
      <c r="LKC26" s="1280"/>
      <c r="LKD26" s="1280"/>
      <c r="LKE26" s="1280"/>
      <c r="LKF26" s="1280"/>
      <c r="LKG26" s="1280"/>
      <c r="LKH26" s="1280"/>
      <c r="LKI26" s="1280"/>
      <c r="LKJ26" s="1280"/>
      <c r="LKK26" s="1280"/>
      <c r="LKL26" s="1280"/>
      <c r="LKM26" s="1280"/>
      <c r="LKN26" s="1280"/>
      <c r="LKO26" s="1280"/>
      <c r="LKP26" s="1280"/>
      <c r="LKQ26" s="1280"/>
      <c r="LKR26" s="1280"/>
      <c r="LKS26" s="1280"/>
      <c r="LKT26" s="1280"/>
      <c r="LKU26" s="1280"/>
      <c r="LKV26" s="1280"/>
      <c r="LKW26" s="1280"/>
      <c r="LKX26" s="1280"/>
      <c r="LKY26" s="1280"/>
      <c r="LKZ26" s="1280"/>
      <c r="LLA26" s="1280"/>
      <c r="LLB26" s="1280"/>
      <c r="LLC26" s="1280"/>
      <c r="LLD26" s="1280"/>
      <c r="LLE26" s="1280"/>
      <c r="LLF26" s="1280"/>
      <c r="LLG26" s="1280"/>
      <c r="LLH26" s="1280"/>
      <c r="LLI26" s="1280"/>
      <c r="LLJ26" s="1280"/>
      <c r="LLK26" s="1280"/>
      <c r="LLL26" s="1280"/>
      <c r="LLM26" s="1280"/>
      <c r="LLN26" s="1280"/>
      <c r="LLO26" s="1280"/>
      <c r="LLP26" s="1280"/>
      <c r="LLQ26" s="1280"/>
      <c r="LLR26" s="1280"/>
      <c r="LLS26" s="1280"/>
      <c r="LLT26" s="1280"/>
      <c r="LLU26" s="1280"/>
      <c r="LLV26" s="1280"/>
      <c r="LLW26" s="1280"/>
      <c r="LLX26" s="1280"/>
      <c r="LLY26" s="1280"/>
      <c r="LLZ26" s="1280"/>
      <c r="LMA26" s="1280"/>
      <c r="LMB26" s="1280"/>
      <c r="LMC26" s="1280"/>
      <c r="LMD26" s="1280"/>
      <c r="LME26" s="1280"/>
      <c r="LMF26" s="1280"/>
      <c r="LMG26" s="1280"/>
      <c r="LMH26" s="1280"/>
      <c r="LMI26" s="1280"/>
      <c r="LMJ26" s="1280"/>
      <c r="LMK26" s="1280"/>
      <c r="LML26" s="1280"/>
      <c r="LMM26" s="1280"/>
      <c r="LMN26" s="1280"/>
      <c r="LMO26" s="1280"/>
      <c r="LMP26" s="1280"/>
      <c r="LMQ26" s="1280"/>
      <c r="LMR26" s="1280"/>
      <c r="LMS26" s="1280"/>
      <c r="LMT26" s="1280"/>
      <c r="LMU26" s="1280"/>
      <c r="LMV26" s="1280"/>
      <c r="LMW26" s="1280"/>
      <c r="LMX26" s="1280"/>
      <c r="LMY26" s="1280"/>
      <c r="LMZ26" s="1280"/>
      <c r="LNA26" s="1280"/>
      <c r="LNB26" s="1280"/>
      <c r="LNC26" s="1280"/>
      <c r="LND26" s="1280"/>
      <c r="LNE26" s="1280"/>
      <c r="LNF26" s="1280"/>
      <c r="LNG26" s="1280"/>
      <c r="LNH26" s="1280"/>
      <c r="LNI26" s="1280"/>
      <c r="LNJ26" s="1280"/>
      <c r="LNK26" s="1280"/>
      <c r="LNL26" s="1280"/>
      <c r="LNM26" s="1280"/>
      <c r="LNN26" s="1280"/>
      <c r="LNO26" s="1280"/>
      <c r="LNP26" s="1280"/>
      <c r="LNQ26" s="1280"/>
      <c r="LNR26" s="1280"/>
      <c r="LNS26" s="1280"/>
      <c r="LNT26" s="1280"/>
      <c r="LNU26" s="1280"/>
      <c r="LNV26" s="1280"/>
      <c r="LNW26" s="1280"/>
      <c r="LNX26" s="1280"/>
      <c r="LNY26" s="1280"/>
      <c r="LNZ26" s="1280"/>
      <c r="LOA26" s="1280"/>
      <c r="LOB26" s="1280"/>
      <c r="LOC26" s="1280"/>
      <c r="LOD26" s="1280"/>
      <c r="LOE26" s="1280"/>
      <c r="LOF26" s="1280"/>
      <c r="LOG26" s="1280"/>
      <c r="LOH26" s="1280"/>
      <c r="LOI26" s="1280"/>
      <c r="LOJ26" s="1280"/>
      <c r="LOK26" s="1280"/>
      <c r="LOL26" s="1280"/>
      <c r="LOM26" s="1280"/>
      <c r="LON26" s="1280"/>
      <c r="LOO26" s="1280"/>
      <c r="LOP26" s="1280"/>
      <c r="LOQ26" s="1280"/>
      <c r="LOR26" s="1280"/>
      <c r="LOS26" s="1280"/>
      <c r="LOT26" s="1280"/>
      <c r="LOU26" s="1280"/>
      <c r="LOV26" s="1280"/>
      <c r="LOW26" s="1280"/>
      <c r="LOX26" s="1280"/>
      <c r="LOY26" s="1280"/>
      <c r="LOZ26" s="1280"/>
      <c r="LPA26" s="1280"/>
      <c r="LPB26" s="1280"/>
      <c r="LPC26" s="1280"/>
      <c r="LPD26" s="1280"/>
      <c r="LPE26" s="1280"/>
      <c r="LPF26" s="1280"/>
      <c r="LPG26" s="1280"/>
      <c r="LPH26" s="1280"/>
      <c r="LPI26" s="1280"/>
      <c r="LPJ26" s="1280"/>
      <c r="LPK26" s="1280"/>
      <c r="LPL26" s="1280"/>
      <c r="LPM26" s="1280"/>
      <c r="LPN26" s="1280"/>
      <c r="LPO26" s="1280"/>
      <c r="LPP26" s="1280"/>
      <c r="LPQ26" s="1280"/>
      <c r="LPR26" s="1280"/>
      <c r="LPS26" s="1280"/>
      <c r="LPT26" s="1280"/>
      <c r="LPU26" s="1280"/>
      <c r="LPV26" s="1280"/>
      <c r="LPW26" s="1280"/>
      <c r="LPX26" s="1280"/>
      <c r="LPY26" s="1280"/>
      <c r="LPZ26" s="1280"/>
      <c r="LQA26" s="1280"/>
      <c r="LQB26" s="1280"/>
      <c r="LQC26" s="1280"/>
      <c r="LQD26" s="1280"/>
      <c r="LQE26" s="1280"/>
      <c r="LQF26" s="1280"/>
      <c r="LQG26" s="1280"/>
      <c r="LQH26" s="1280"/>
      <c r="LQI26" s="1280"/>
      <c r="LQJ26" s="1280"/>
      <c r="LQK26" s="1280"/>
      <c r="LQL26" s="1280"/>
      <c r="LQM26" s="1280"/>
      <c r="LQN26" s="1280"/>
      <c r="LQO26" s="1280"/>
      <c r="LQP26" s="1280"/>
      <c r="LQQ26" s="1280"/>
      <c r="LQR26" s="1280"/>
      <c r="LQS26" s="1280"/>
      <c r="LQT26" s="1280"/>
      <c r="LQU26" s="1280"/>
      <c r="LQV26" s="1280"/>
      <c r="LQW26" s="1280"/>
      <c r="LQX26" s="1280"/>
      <c r="LQY26" s="1280"/>
      <c r="LQZ26" s="1280"/>
      <c r="LRA26" s="1280"/>
      <c r="LRB26" s="1280"/>
      <c r="LRC26" s="1280"/>
      <c r="LRD26" s="1280"/>
      <c r="LRE26" s="1280"/>
      <c r="LRF26" s="1280"/>
      <c r="LRG26" s="1280"/>
      <c r="LRH26" s="1280"/>
      <c r="LRI26" s="1280"/>
      <c r="LRJ26" s="1280"/>
      <c r="LRK26" s="1280"/>
      <c r="LRL26" s="1280"/>
      <c r="LRM26" s="1280"/>
      <c r="LRN26" s="1280"/>
      <c r="LRO26" s="1280"/>
      <c r="LRP26" s="1280"/>
      <c r="LRQ26" s="1280"/>
      <c r="LRR26" s="1280"/>
      <c r="LRS26" s="1280"/>
      <c r="LRT26" s="1280"/>
      <c r="LRU26" s="1280"/>
      <c r="LRV26" s="1280"/>
      <c r="LRW26" s="1280"/>
      <c r="LRX26" s="1280"/>
      <c r="LRY26" s="1280"/>
      <c r="LRZ26" s="1280"/>
      <c r="LSA26" s="1280"/>
      <c r="LSB26" s="1280"/>
      <c r="LSC26" s="1280"/>
      <c r="LSD26" s="1280"/>
      <c r="LSE26" s="1280"/>
      <c r="LSF26" s="1280"/>
      <c r="LSG26" s="1280"/>
      <c r="LSH26" s="1280"/>
      <c r="LSI26" s="1280"/>
      <c r="LSJ26" s="1280"/>
      <c r="LSK26" s="1280"/>
      <c r="LSL26" s="1280"/>
      <c r="LSM26" s="1280"/>
      <c r="LSN26" s="1280"/>
      <c r="LSO26" s="1280"/>
      <c r="LSP26" s="1280"/>
      <c r="LSQ26" s="1280"/>
      <c r="LSR26" s="1280"/>
      <c r="LSS26" s="1280"/>
      <c r="LST26" s="1280"/>
      <c r="LSU26" s="1280"/>
      <c r="LSV26" s="1280"/>
      <c r="LSW26" s="1280"/>
      <c r="LSX26" s="1280"/>
      <c r="LSY26" s="1280"/>
      <c r="LSZ26" s="1280"/>
      <c r="LTA26" s="1280"/>
      <c r="LTB26" s="1280"/>
      <c r="LTC26" s="1280"/>
      <c r="LTD26" s="1280"/>
      <c r="LTE26" s="1280"/>
      <c r="LTF26" s="1280"/>
      <c r="LTG26" s="1280"/>
      <c r="LTH26" s="1280"/>
      <c r="LTI26" s="1280"/>
      <c r="LTJ26" s="1280"/>
      <c r="LTK26" s="1280"/>
      <c r="LTL26" s="1280"/>
      <c r="LTM26" s="1280"/>
      <c r="LTN26" s="1280"/>
      <c r="LTO26" s="1280"/>
      <c r="LTP26" s="1280"/>
      <c r="LTQ26" s="1280"/>
      <c r="LTR26" s="1280"/>
      <c r="LTS26" s="1280"/>
      <c r="LTT26" s="1280"/>
      <c r="LTU26" s="1280"/>
      <c r="LTV26" s="1280"/>
      <c r="LTW26" s="1280"/>
      <c r="LTX26" s="1280"/>
      <c r="LTY26" s="1280"/>
      <c r="LTZ26" s="1280"/>
      <c r="LUA26" s="1280"/>
      <c r="LUB26" s="1280"/>
      <c r="LUC26" s="1280"/>
      <c r="LUD26" s="1280"/>
      <c r="LUE26" s="1280"/>
      <c r="LUF26" s="1280"/>
      <c r="LUG26" s="1280"/>
      <c r="LUH26" s="1280"/>
      <c r="LUI26" s="1280"/>
      <c r="LUJ26" s="1280"/>
      <c r="LUK26" s="1280"/>
      <c r="LUL26" s="1280"/>
      <c r="LUM26" s="1280"/>
      <c r="LUN26" s="1280"/>
      <c r="LUO26" s="1280"/>
      <c r="LUP26" s="1280"/>
      <c r="LUQ26" s="1280"/>
      <c r="LUR26" s="1280"/>
      <c r="LUS26" s="1280"/>
      <c r="LUT26" s="1280"/>
      <c r="LUU26" s="1280"/>
      <c r="LUV26" s="1280"/>
      <c r="LUW26" s="1280"/>
      <c r="LUX26" s="1280"/>
      <c r="LUY26" s="1280"/>
      <c r="LUZ26" s="1280"/>
      <c r="LVA26" s="1280"/>
      <c r="LVB26" s="1280"/>
      <c r="LVC26" s="1280"/>
      <c r="LVD26" s="1280"/>
      <c r="LVE26" s="1280"/>
      <c r="LVF26" s="1280"/>
      <c r="LVG26" s="1280"/>
      <c r="LVH26" s="1280"/>
      <c r="LVI26" s="1280"/>
      <c r="LVJ26" s="1280"/>
      <c r="LVK26" s="1280"/>
      <c r="LVL26" s="1280"/>
      <c r="LVM26" s="1280"/>
      <c r="LVN26" s="1280"/>
      <c r="LVO26" s="1280"/>
      <c r="LVP26" s="1280"/>
      <c r="LVQ26" s="1280"/>
      <c r="LVR26" s="1280"/>
      <c r="LVS26" s="1280"/>
      <c r="LVT26" s="1280"/>
      <c r="LVU26" s="1280"/>
      <c r="LVV26" s="1280"/>
      <c r="LVW26" s="1280"/>
      <c r="LVX26" s="1280"/>
      <c r="LVY26" s="1280"/>
      <c r="LVZ26" s="1280"/>
      <c r="LWA26" s="1280"/>
      <c r="LWB26" s="1280"/>
      <c r="LWC26" s="1280"/>
      <c r="LWD26" s="1280"/>
      <c r="LWE26" s="1280"/>
      <c r="LWF26" s="1280"/>
      <c r="LWG26" s="1280"/>
      <c r="LWH26" s="1280"/>
      <c r="LWI26" s="1280"/>
      <c r="LWJ26" s="1280"/>
      <c r="LWK26" s="1280"/>
      <c r="LWL26" s="1280"/>
      <c r="LWM26" s="1280"/>
      <c r="LWN26" s="1280"/>
      <c r="LWO26" s="1280"/>
      <c r="LWP26" s="1280"/>
      <c r="LWQ26" s="1280"/>
      <c r="LWR26" s="1280"/>
      <c r="LWS26" s="1280"/>
      <c r="LWT26" s="1280"/>
      <c r="LWU26" s="1280"/>
      <c r="LWV26" s="1280"/>
      <c r="LWW26" s="1280"/>
      <c r="LWX26" s="1280"/>
      <c r="LWY26" s="1280"/>
      <c r="LWZ26" s="1280"/>
      <c r="LXA26" s="1280"/>
      <c r="LXB26" s="1280"/>
      <c r="LXC26" s="1280"/>
      <c r="LXD26" s="1280"/>
      <c r="LXE26" s="1280"/>
      <c r="LXF26" s="1280"/>
      <c r="LXG26" s="1280"/>
      <c r="LXH26" s="1280"/>
      <c r="LXI26" s="1280"/>
      <c r="LXJ26" s="1280"/>
      <c r="LXK26" s="1280"/>
      <c r="LXL26" s="1280"/>
      <c r="LXM26" s="1280"/>
      <c r="LXN26" s="1280"/>
      <c r="LXO26" s="1280"/>
      <c r="LXP26" s="1280"/>
      <c r="LXQ26" s="1280"/>
      <c r="LXR26" s="1280"/>
      <c r="LXS26" s="1280"/>
      <c r="LXT26" s="1280"/>
      <c r="LXU26" s="1280"/>
      <c r="LXV26" s="1280"/>
      <c r="LXW26" s="1280"/>
      <c r="LXX26" s="1280"/>
      <c r="LXY26" s="1280"/>
      <c r="LXZ26" s="1280"/>
      <c r="LYA26" s="1280"/>
      <c r="LYB26" s="1280"/>
      <c r="LYC26" s="1280"/>
      <c r="LYD26" s="1280"/>
      <c r="LYE26" s="1280"/>
      <c r="LYF26" s="1280"/>
      <c r="LYG26" s="1280"/>
      <c r="LYH26" s="1280"/>
      <c r="LYI26" s="1280"/>
      <c r="LYJ26" s="1280"/>
      <c r="LYK26" s="1280"/>
      <c r="LYL26" s="1280"/>
      <c r="LYM26" s="1280"/>
      <c r="LYN26" s="1280"/>
      <c r="LYO26" s="1280"/>
      <c r="LYP26" s="1280"/>
      <c r="LYQ26" s="1280"/>
      <c r="LYR26" s="1280"/>
      <c r="LYS26" s="1280"/>
      <c r="LYT26" s="1280"/>
      <c r="LYU26" s="1280"/>
      <c r="LYV26" s="1280"/>
      <c r="LYW26" s="1280"/>
      <c r="LYX26" s="1280"/>
      <c r="LYY26" s="1280"/>
      <c r="LYZ26" s="1280"/>
      <c r="LZA26" s="1280"/>
      <c r="LZB26" s="1280"/>
      <c r="LZC26" s="1280"/>
      <c r="LZD26" s="1280"/>
      <c r="LZE26" s="1280"/>
      <c r="LZF26" s="1280"/>
      <c r="LZG26" s="1280"/>
      <c r="LZH26" s="1280"/>
      <c r="LZI26" s="1280"/>
      <c r="LZJ26" s="1280"/>
      <c r="LZK26" s="1280"/>
      <c r="LZL26" s="1280"/>
      <c r="LZM26" s="1280"/>
      <c r="LZN26" s="1280"/>
      <c r="LZO26" s="1280"/>
      <c r="LZP26" s="1280"/>
      <c r="LZQ26" s="1280"/>
      <c r="LZR26" s="1280"/>
      <c r="LZS26" s="1280"/>
      <c r="LZT26" s="1280"/>
      <c r="LZU26" s="1280"/>
      <c r="LZV26" s="1280"/>
      <c r="LZW26" s="1280"/>
      <c r="LZX26" s="1280"/>
      <c r="LZY26" s="1280"/>
      <c r="LZZ26" s="1280"/>
      <c r="MAA26" s="1280"/>
      <c r="MAB26" s="1280"/>
      <c r="MAC26" s="1280"/>
      <c r="MAD26" s="1280"/>
      <c r="MAE26" s="1280"/>
      <c r="MAF26" s="1280"/>
      <c r="MAG26" s="1280"/>
      <c r="MAH26" s="1280"/>
      <c r="MAI26" s="1280"/>
      <c r="MAJ26" s="1280"/>
      <c r="MAK26" s="1280"/>
      <c r="MAL26" s="1280"/>
      <c r="MAM26" s="1280"/>
      <c r="MAN26" s="1280"/>
      <c r="MAO26" s="1280"/>
      <c r="MAP26" s="1280"/>
      <c r="MAQ26" s="1280"/>
      <c r="MAR26" s="1280"/>
      <c r="MAS26" s="1280"/>
      <c r="MAT26" s="1280"/>
      <c r="MAU26" s="1280"/>
      <c r="MAV26" s="1280"/>
      <c r="MAW26" s="1280"/>
      <c r="MAX26" s="1280"/>
      <c r="MAY26" s="1280"/>
      <c r="MAZ26" s="1280"/>
      <c r="MBA26" s="1280"/>
      <c r="MBB26" s="1280"/>
      <c r="MBC26" s="1280"/>
      <c r="MBD26" s="1280"/>
      <c r="MBE26" s="1280"/>
      <c r="MBF26" s="1280"/>
      <c r="MBG26" s="1280"/>
      <c r="MBH26" s="1280"/>
      <c r="MBI26" s="1280"/>
      <c r="MBJ26" s="1280"/>
      <c r="MBK26" s="1280"/>
      <c r="MBL26" s="1280"/>
      <c r="MBM26" s="1280"/>
      <c r="MBN26" s="1280"/>
      <c r="MBO26" s="1280"/>
      <c r="MBP26" s="1280"/>
      <c r="MBQ26" s="1280"/>
      <c r="MBR26" s="1280"/>
      <c r="MBS26" s="1280"/>
      <c r="MBT26" s="1280"/>
      <c r="MBU26" s="1280"/>
      <c r="MBV26" s="1280"/>
      <c r="MBW26" s="1280"/>
      <c r="MBX26" s="1280"/>
      <c r="MBY26" s="1280"/>
      <c r="MBZ26" s="1280"/>
      <c r="MCA26" s="1280"/>
      <c r="MCB26" s="1280"/>
      <c r="MCC26" s="1280"/>
      <c r="MCD26" s="1280"/>
      <c r="MCE26" s="1280"/>
      <c r="MCF26" s="1280"/>
      <c r="MCG26" s="1280"/>
      <c r="MCH26" s="1280"/>
      <c r="MCI26" s="1280"/>
      <c r="MCJ26" s="1280"/>
      <c r="MCK26" s="1280"/>
      <c r="MCL26" s="1280"/>
      <c r="MCM26" s="1280"/>
      <c r="MCN26" s="1280"/>
      <c r="MCO26" s="1280"/>
      <c r="MCP26" s="1280"/>
      <c r="MCQ26" s="1280"/>
      <c r="MCR26" s="1280"/>
      <c r="MCS26" s="1280"/>
      <c r="MCT26" s="1280"/>
      <c r="MCU26" s="1280"/>
      <c r="MCV26" s="1280"/>
      <c r="MCW26" s="1280"/>
      <c r="MCX26" s="1280"/>
      <c r="MCY26" s="1280"/>
      <c r="MCZ26" s="1280"/>
      <c r="MDA26" s="1280"/>
      <c r="MDB26" s="1280"/>
      <c r="MDC26" s="1280"/>
      <c r="MDD26" s="1280"/>
      <c r="MDE26" s="1280"/>
      <c r="MDF26" s="1280"/>
      <c r="MDG26" s="1280"/>
      <c r="MDH26" s="1280"/>
      <c r="MDI26" s="1280"/>
      <c r="MDJ26" s="1280"/>
      <c r="MDK26" s="1280"/>
      <c r="MDL26" s="1280"/>
      <c r="MDM26" s="1280"/>
      <c r="MDN26" s="1280"/>
      <c r="MDO26" s="1280"/>
      <c r="MDP26" s="1280"/>
      <c r="MDQ26" s="1280"/>
      <c r="MDR26" s="1280"/>
      <c r="MDS26" s="1280"/>
      <c r="MDT26" s="1280"/>
      <c r="MDU26" s="1280"/>
      <c r="MDV26" s="1280"/>
      <c r="MDW26" s="1280"/>
      <c r="MDX26" s="1280"/>
      <c r="MDY26" s="1280"/>
      <c r="MDZ26" s="1280"/>
      <c r="MEA26" s="1280"/>
      <c r="MEB26" s="1280"/>
      <c r="MEC26" s="1280"/>
      <c r="MED26" s="1280"/>
      <c r="MEE26" s="1280"/>
      <c r="MEF26" s="1280"/>
      <c r="MEG26" s="1280"/>
      <c r="MEH26" s="1280"/>
      <c r="MEI26" s="1280"/>
      <c r="MEJ26" s="1280"/>
      <c r="MEK26" s="1280"/>
      <c r="MEL26" s="1280"/>
      <c r="MEM26" s="1280"/>
      <c r="MEN26" s="1280"/>
      <c r="MEO26" s="1280"/>
      <c r="MEP26" s="1280"/>
      <c r="MEQ26" s="1280"/>
      <c r="MER26" s="1280"/>
      <c r="MES26" s="1280"/>
      <c r="MET26" s="1280"/>
      <c r="MEU26" s="1280"/>
      <c r="MEV26" s="1280"/>
      <c r="MEW26" s="1280"/>
      <c r="MEX26" s="1280"/>
      <c r="MEY26" s="1280"/>
      <c r="MEZ26" s="1280"/>
      <c r="MFA26" s="1280"/>
      <c r="MFB26" s="1280"/>
      <c r="MFC26" s="1280"/>
      <c r="MFD26" s="1280"/>
      <c r="MFE26" s="1280"/>
      <c r="MFF26" s="1280"/>
      <c r="MFG26" s="1280"/>
      <c r="MFH26" s="1280"/>
      <c r="MFI26" s="1280"/>
      <c r="MFJ26" s="1280"/>
      <c r="MFK26" s="1280"/>
      <c r="MFL26" s="1280"/>
      <c r="MFM26" s="1280"/>
      <c r="MFN26" s="1280"/>
      <c r="MFO26" s="1280"/>
      <c r="MFP26" s="1280"/>
      <c r="MFQ26" s="1280"/>
      <c r="MFR26" s="1280"/>
      <c r="MFS26" s="1280"/>
      <c r="MFT26" s="1280"/>
      <c r="MFU26" s="1280"/>
      <c r="MFV26" s="1280"/>
      <c r="MFW26" s="1280"/>
      <c r="MFX26" s="1280"/>
      <c r="MFY26" s="1280"/>
      <c r="MFZ26" s="1280"/>
      <c r="MGA26" s="1280"/>
      <c r="MGB26" s="1280"/>
      <c r="MGC26" s="1280"/>
      <c r="MGD26" s="1280"/>
      <c r="MGE26" s="1280"/>
      <c r="MGF26" s="1280"/>
      <c r="MGG26" s="1280"/>
      <c r="MGH26" s="1280"/>
      <c r="MGI26" s="1280"/>
      <c r="MGJ26" s="1280"/>
      <c r="MGK26" s="1280"/>
      <c r="MGL26" s="1280"/>
      <c r="MGM26" s="1280"/>
      <c r="MGN26" s="1280"/>
      <c r="MGO26" s="1280"/>
      <c r="MGP26" s="1280"/>
      <c r="MGQ26" s="1280"/>
      <c r="MGR26" s="1280"/>
      <c r="MGS26" s="1280"/>
      <c r="MGT26" s="1280"/>
      <c r="MGU26" s="1280"/>
      <c r="MGV26" s="1280"/>
      <c r="MGW26" s="1280"/>
      <c r="MGX26" s="1280"/>
      <c r="MGY26" s="1280"/>
      <c r="MGZ26" s="1280"/>
      <c r="MHA26" s="1280"/>
      <c r="MHB26" s="1280"/>
      <c r="MHC26" s="1280"/>
      <c r="MHD26" s="1280"/>
      <c r="MHE26" s="1280"/>
      <c r="MHF26" s="1280"/>
      <c r="MHG26" s="1280"/>
      <c r="MHH26" s="1280"/>
      <c r="MHI26" s="1280"/>
      <c r="MHJ26" s="1280"/>
      <c r="MHK26" s="1280"/>
      <c r="MHL26" s="1280"/>
      <c r="MHM26" s="1280"/>
      <c r="MHN26" s="1280"/>
      <c r="MHO26" s="1280"/>
      <c r="MHP26" s="1280"/>
      <c r="MHQ26" s="1280"/>
      <c r="MHR26" s="1280"/>
      <c r="MHS26" s="1280"/>
      <c r="MHT26" s="1280"/>
      <c r="MHU26" s="1280"/>
      <c r="MHV26" s="1280"/>
      <c r="MHW26" s="1280"/>
      <c r="MHX26" s="1280"/>
      <c r="MHY26" s="1280"/>
      <c r="MHZ26" s="1280"/>
      <c r="MIA26" s="1280"/>
      <c r="MIB26" s="1280"/>
      <c r="MIC26" s="1280"/>
      <c r="MID26" s="1280"/>
      <c r="MIE26" s="1280"/>
      <c r="MIF26" s="1280"/>
      <c r="MIG26" s="1280"/>
      <c r="MIH26" s="1280"/>
      <c r="MII26" s="1280"/>
      <c r="MIJ26" s="1280"/>
      <c r="MIK26" s="1280"/>
      <c r="MIL26" s="1280"/>
      <c r="MIM26" s="1280"/>
      <c r="MIN26" s="1280"/>
      <c r="MIO26" s="1280"/>
      <c r="MIP26" s="1280"/>
      <c r="MIQ26" s="1280"/>
      <c r="MIR26" s="1280"/>
      <c r="MIS26" s="1280"/>
      <c r="MIT26" s="1280"/>
      <c r="MIU26" s="1280"/>
      <c r="MIV26" s="1280"/>
      <c r="MIW26" s="1280"/>
      <c r="MIX26" s="1280"/>
      <c r="MIY26" s="1280"/>
      <c r="MIZ26" s="1280"/>
      <c r="MJA26" s="1280"/>
      <c r="MJB26" s="1280"/>
      <c r="MJC26" s="1280"/>
      <c r="MJD26" s="1280"/>
      <c r="MJE26" s="1280"/>
      <c r="MJF26" s="1280"/>
      <c r="MJG26" s="1280"/>
      <c r="MJH26" s="1280"/>
      <c r="MJI26" s="1280"/>
      <c r="MJJ26" s="1280"/>
      <c r="MJK26" s="1280"/>
      <c r="MJL26" s="1280"/>
      <c r="MJM26" s="1280"/>
      <c r="MJN26" s="1280"/>
      <c r="MJO26" s="1280"/>
      <c r="MJP26" s="1280"/>
      <c r="MJQ26" s="1280"/>
      <c r="MJR26" s="1280"/>
      <c r="MJS26" s="1280"/>
      <c r="MJT26" s="1280"/>
      <c r="MJU26" s="1280"/>
      <c r="MJV26" s="1280"/>
      <c r="MJW26" s="1280"/>
      <c r="MJX26" s="1280"/>
      <c r="MJY26" s="1280"/>
      <c r="MJZ26" s="1280"/>
      <c r="MKA26" s="1280"/>
      <c r="MKB26" s="1280"/>
      <c r="MKC26" s="1280"/>
      <c r="MKD26" s="1280"/>
      <c r="MKE26" s="1280"/>
      <c r="MKF26" s="1280"/>
      <c r="MKG26" s="1280"/>
      <c r="MKH26" s="1280"/>
      <c r="MKI26" s="1280"/>
      <c r="MKJ26" s="1280"/>
      <c r="MKK26" s="1280"/>
      <c r="MKL26" s="1280"/>
      <c r="MKM26" s="1280"/>
      <c r="MKN26" s="1280"/>
      <c r="MKO26" s="1280"/>
      <c r="MKP26" s="1280"/>
      <c r="MKQ26" s="1280"/>
      <c r="MKR26" s="1280"/>
      <c r="MKS26" s="1280"/>
      <c r="MKT26" s="1280"/>
      <c r="MKU26" s="1280"/>
      <c r="MKV26" s="1280"/>
      <c r="MKW26" s="1280"/>
      <c r="MKX26" s="1280"/>
      <c r="MKY26" s="1280"/>
      <c r="MKZ26" s="1280"/>
      <c r="MLA26" s="1280"/>
      <c r="MLB26" s="1280"/>
      <c r="MLC26" s="1280"/>
      <c r="MLD26" s="1280"/>
      <c r="MLE26" s="1280"/>
      <c r="MLF26" s="1280"/>
      <c r="MLG26" s="1280"/>
      <c r="MLH26" s="1280"/>
      <c r="MLI26" s="1280"/>
      <c r="MLJ26" s="1280"/>
      <c r="MLK26" s="1280"/>
      <c r="MLL26" s="1280"/>
      <c r="MLM26" s="1280"/>
      <c r="MLN26" s="1280"/>
      <c r="MLO26" s="1280"/>
      <c r="MLP26" s="1280"/>
      <c r="MLQ26" s="1280"/>
      <c r="MLR26" s="1280"/>
      <c r="MLS26" s="1280"/>
      <c r="MLT26" s="1280"/>
      <c r="MLU26" s="1280"/>
      <c r="MLV26" s="1280"/>
      <c r="MLW26" s="1280"/>
      <c r="MLX26" s="1280"/>
      <c r="MLY26" s="1280"/>
      <c r="MLZ26" s="1280"/>
      <c r="MMA26" s="1280"/>
      <c r="MMB26" s="1280"/>
      <c r="MMC26" s="1280"/>
      <c r="MMD26" s="1280"/>
      <c r="MME26" s="1280"/>
      <c r="MMF26" s="1280"/>
      <c r="MMG26" s="1280"/>
      <c r="MMH26" s="1280"/>
      <c r="MMI26" s="1280"/>
      <c r="MMJ26" s="1280"/>
      <c r="MMK26" s="1280"/>
      <c r="MML26" s="1280"/>
      <c r="MMM26" s="1280"/>
      <c r="MMN26" s="1280"/>
      <c r="MMO26" s="1280"/>
      <c r="MMP26" s="1280"/>
      <c r="MMQ26" s="1280"/>
      <c r="MMR26" s="1280"/>
      <c r="MMS26" s="1280"/>
      <c r="MMT26" s="1280"/>
      <c r="MMU26" s="1280"/>
      <c r="MMV26" s="1280"/>
      <c r="MMW26" s="1280"/>
      <c r="MMX26" s="1280"/>
      <c r="MMY26" s="1280"/>
      <c r="MMZ26" s="1280"/>
      <c r="MNA26" s="1280"/>
      <c r="MNB26" s="1280"/>
      <c r="MNC26" s="1280"/>
      <c r="MND26" s="1280"/>
      <c r="MNE26" s="1280"/>
      <c r="MNF26" s="1280"/>
      <c r="MNG26" s="1280"/>
      <c r="MNH26" s="1280"/>
      <c r="MNI26" s="1280"/>
      <c r="MNJ26" s="1280"/>
      <c r="MNK26" s="1280"/>
      <c r="MNL26" s="1280"/>
      <c r="MNM26" s="1280"/>
      <c r="MNN26" s="1280"/>
      <c r="MNO26" s="1280"/>
      <c r="MNP26" s="1280"/>
      <c r="MNQ26" s="1280"/>
      <c r="MNR26" s="1280"/>
      <c r="MNS26" s="1280"/>
      <c r="MNT26" s="1280"/>
      <c r="MNU26" s="1280"/>
      <c r="MNV26" s="1280"/>
      <c r="MNW26" s="1280"/>
      <c r="MNX26" s="1280"/>
      <c r="MNY26" s="1280"/>
      <c r="MNZ26" s="1280"/>
      <c r="MOA26" s="1280"/>
      <c r="MOB26" s="1280"/>
      <c r="MOC26" s="1280"/>
      <c r="MOD26" s="1280"/>
      <c r="MOE26" s="1280"/>
      <c r="MOF26" s="1280"/>
      <c r="MOG26" s="1280"/>
      <c r="MOH26" s="1280"/>
      <c r="MOI26" s="1280"/>
      <c r="MOJ26" s="1280"/>
      <c r="MOK26" s="1280"/>
      <c r="MOL26" s="1280"/>
      <c r="MOM26" s="1280"/>
      <c r="MON26" s="1280"/>
      <c r="MOO26" s="1280"/>
      <c r="MOP26" s="1280"/>
      <c r="MOQ26" s="1280"/>
      <c r="MOR26" s="1280"/>
      <c r="MOS26" s="1280"/>
      <c r="MOT26" s="1280"/>
      <c r="MOU26" s="1280"/>
      <c r="MOV26" s="1280"/>
      <c r="MOW26" s="1280"/>
      <c r="MOX26" s="1280"/>
      <c r="MOY26" s="1280"/>
      <c r="MOZ26" s="1280"/>
      <c r="MPA26" s="1280"/>
      <c r="MPB26" s="1280"/>
      <c r="MPC26" s="1280"/>
      <c r="MPD26" s="1280"/>
      <c r="MPE26" s="1280"/>
      <c r="MPF26" s="1280"/>
      <c r="MPG26" s="1280"/>
      <c r="MPH26" s="1280"/>
      <c r="MPI26" s="1280"/>
      <c r="MPJ26" s="1280"/>
      <c r="MPK26" s="1280"/>
      <c r="MPL26" s="1280"/>
      <c r="MPM26" s="1280"/>
      <c r="MPN26" s="1280"/>
      <c r="MPO26" s="1280"/>
      <c r="MPP26" s="1280"/>
      <c r="MPQ26" s="1280"/>
      <c r="MPR26" s="1280"/>
      <c r="MPS26" s="1280"/>
      <c r="MPT26" s="1280"/>
      <c r="MPU26" s="1280"/>
      <c r="MPV26" s="1280"/>
      <c r="MPW26" s="1280"/>
      <c r="MPX26" s="1280"/>
      <c r="MPY26" s="1280"/>
      <c r="MPZ26" s="1280"/>
      <c r="MQA26" s="1280"/>
      <c r="MQB26" s="1280"/>
      <c r="MQC26" s="1280"/>
      <c r="MQD26" s="1280"/>
      <c r="MQE26" s="1280"/>
      <c r="MQF26" s="1280"/>
      <c r="MQG26" s="1280"/>
      <c r="MQH26" s="1280"/>
      <c r="MQI26" s="1280"/>
      <c r="MQJ26" s="1280"/>
      <c r="MQK26" s="1280"/>
      <c r="MQL26" s="1280"/>
      <c r="MQM26" s="1280"/>
      <c r="MQN26" s="1280"/>
      <c r="MQO26" s="1280"/>
      <c r="MQP26" s="1280"/>
      <c r="MQQ26" s="1280"/>
      <c r="MQR26" s="1280"/>
      <c r="MQS26" s="1280"/>
      <c r="MQT26" s="1280"/>
      <c r="MQU26" s="1280"/>
      <c r="MQV26" s="1280"/>
      <c r="MQW26" s="1280"/>
      <c r="MQX26" s="1280"/>
      <c r="MQY26" s="1280"/>
      <c r="MQZ26" s="1280"/>
      <c r="MRA26" s="1280"/>
      <c r="MRB26" s="1280"/>
      <c r="MRC26" s="1280"/>
      <c r="MRD26" s="1280"/>
      <c r="MRE26" s="1280"/>
      <c r="MRF26" s="1280"/>
      <c r="MRG26" s="1280"/>
      <c r="MRH26" s="1280"/>
      <c r="MRI26" s="1280"/>
      <c r="MRJ26" s="1280"/>
      <c r="MRK26" s="1280"/>
      <c r="MRL26" s="1280"/>
      <c r="MRM26" s="1280"/>
      <c r="MRN26" s="1280"/>
      <c r="MRO26" s="1280"/>
      <c r="MRP26" s="1280"/>
      <c r="MRQ26" s="1280"/>
      <c r="MRR26" s="1280"/>
      <c r="MRS26" s="1280"/>
      <c r="MRT26" s="1280"/>
      <c r="MRU26" s="1280"/>
      <c r="MRV26" s="1280"/>
      <c r="MRW26" s="1280"/>
      <c r="MRX26" s="1280"/>
      <c r="MRY26" s="1280"/>
      <c r="MRZ26" s="1280"/>
      <c r="MSA26" s="1280"/>
      <c r="MSB26" s="1280"/>
      <c r="MSC26" s="1280"/>
      <c r="MSD26" s="1280"/>
      <c r="MSE26" s="1280"/>
      <c r="MSF26" s="1280"/>
      <c r="MSG26" s="1280"/>
      <c r="MSH26" s="1280"/>
      <c r="MSI26" s="1280"/>
      <c r="MSJ26" s="1280"/>
      <c r="MSK26" s="1280"/>
      <c r="MSL26" s="1280"/>
      <c r="MSM26" s="1280"/>
      <c r="MSN26" s="1280"/>
      <c r="MSO26" s="1280"/>
      <c r="MSP26" s="1280"/>
      <c r="MSQ26" s="1280"/>
      <c r="MSR26" s="1280"/>
      <c r="MSS26" s="1280"/>
      <c r="MST26" s="1280"/>
      <c r="MSU26" s="1280"/>
      <c r="MSV26" s="1280"/>
      <c r="MSW26" s="1280"/>
      <c r="MSX26" s="1280"/>
      <c r="MSY26" s="1280"/>
      <c r="MSZ26" s="1280"/>
      <c r="MTA26" s="1280"/>
      <c r="MTB26" s="1280"/>
      <c r="MTC26" s="1280"/>
      <c r="MTD26" s="1280"/>
      <c r="MTE26" s="1280"/>
      <c r="MTF26" s="1280"/>
      <c r="MTG26" s="1280"/>
      <c r="MTH26" s="1280"/>
      <c r="MTI26" s="1280"/>
      <c r="MTJ26" s="1280"/>
      <c r="MTK26" s="1280"/>
      <c r="MTL26" s="1280"/>
      <c r="MTM26" s="1280"/>
      <c r="MTN26" s="1280"/>
      <c r="MTO26" s="1280"/>
      <c r="MTP26" s="1280"/>
      <c r="MTQ26" s="1280"/>
      <c r="MTR26" s="1280"/>
      <c r="MTS26" s="1280"/>
      <c r="MTT26" s="1280"/>
      <c r="MTU26" s="1280"/>
      <c r="MTV26" s="1280"/>
      <c r="MTW26" s="1280"/>
      <c r="MTX26" s="1280"/>
      <c r="MTY26" s="1280"/>
      <c r="MTZ26" s="1280"/>
      <c r="MUA26" s="1280"/>
      <c r="MUB26" s="1280"/>
      <c r="MUC26" s="1280"/>
      <c r="MUD26" s="1280"/>
      <c r="MUE26" s="1280"/>
      <c r="MUF26" s="1280"/>
      <c r="MUG26" s="1280"/>
      <c r="MUH26" s="1280"/>
      <c r="MUI26" s="1280"/>
      <c r="MUJ26" s="1280"/>
      <c r="MUK26" s="1280"/>
      <c r="MUL26" s="1280"/>
      <c r="MUM26" s="1280"/>
      <c r="MUN26" s="1280"/>
      <c r="MUO26" s="1280"/>
      <c r="MUP26" s="1280"/>
      <c r="MUQ26" s="1280"/>
      <c r="MUR26" s="1280"/>
      <c r="MUS26" s="1280"/>
      <c r="MUT26" s="1280"/>
      <c r="MUU26" s="1280"/>
      <c r="MUV26" s="1280"/>
      <c r="MUW26" s="1280"/>
      <c r="MUX26" s="1280"/>
      <c r="MUY26" s="1280"/>
      <c r="MUZ26" s="1280"/>
      <c r="MVA26" s="1280"/>
      <c r="MVB26" s="1280"/>
      <c r="MVC26" s="1280"/>
      <c r="MVD26" s="1280"/>
      <c r="MVE26" s="1280"/>
      <c r="MVF26" s="1280"/>
      <c r="MVG26" s="1280"/>
      <c r="MVH26" s="1280"/>
      <c r="MVI26" s="1280"/>
      <c r="MVJ26" s="1280"/>
      <c r="MVK26" s="1280"/>
      <c r="MVL26" s="1280"/>
      <c r="MVM26" s="1280"/>
      <c r="MVN26" s="1280"/>
      <c r="MVO26" s="1280"/>
      <c r="MVP26" s="1280"/>
      <c r="MVQ26" s="1280"/>
      <c r="MVR26" s="1280"/>
      <c r="MVS26" s="1280"/>
      <c r="MVT26" s="1280"/>
      <c r="MVU26" s="1280"/>
      <c r="MVV26" s="1280"/>
      <c r="MVW26" s="1280"/>
      <c r="MVX26" s="1280"/>
      <c r="MVY26" s="1280"/>
      <c r="MVZ26" s="1280"/>
      <c r="MWA26" s="1280"/>
      <c r="MWB26" s="1280"/>
      <c r="MWC26" s="1280"/>
      <c r="MWD26" s="1280"/>
      <c r="MWE26" s="1280"/>
      <c r="MWF26" s="1280"/>
      <c r="MWG26" s="1280"/>
      <c r="MWH26" s="1280"/>
      <c r="MWI26" s="1280"/>
      <c r="MWJ26" s="1280"/>
      <c r="MWK26" s="1280"/>
      <c r="MWL26" s="1280"/>
      <c r="MWM26" s="1280"/>
      <c r="MWN26" s="1280"/>
      <c r="MWO26" s="1280"/>
      <c r="MWP26" s="1280"/>
      <c r="MWQ26" s="1280"/>
      <c r="MWR26" s="1280"/>
      <c r="MWS26" s="1280"/>
      <c r="MWT26" s="1280"/>
      <c r="MWU26" s="1280"/>
      <c r="MWV26" s="1280"/>
      <c r="MWW26" s="1280"/>
      <c r="MWX26" s="1280"/>
      <c r="MWY26" s="1280"/>
      <c r="MWZ26" s="1280"/>
      <c r="MXA26" s="1280"/>
      <c r="MXB26" s="1280"/>
      <c r="MXC26" s="1280"/>
      <c r="MXD26" s="1280"/>
      <c r="MXE26" s="1280"/>
      <c r="MXF26" s="1280"/>
      <c r="MXG26" s="1280"/>
      <c r="MXH26" s="1280"/>
      <c r="MXI26" s="1280"/>
      <c r="MXJ26" s="1280"/>
      <c r="MXK26" s="1280"/>
      <c r="MXL26" s="1280"/>
      <c r="MXM26" s="1280"/>
      <c r="MXN26" s="1280"/>
      <c r="MXO26" s="1280"/>
      <c r="MXP26" s="1280"/>
      <c r="MXQ26" s="1280"/>
      <c r="MXR26" s="1280"/>
      <c r="MXS26" s="1280"/>
      <c r="MXT26" s="1280"/>
      <c r="MXU26" s="1280"/>
      <c r="MXV26" s="1280"/>
      <c r="MXW26" s="1280"/>
      <c r="MXX26" s="1280"/>
      <c r="MXY26" s="1280"/>
      <c r="MXZ26" s="1280"/>
      <c r="MYA26" s="1280"/>
      <c r="MYB26" s="1280"/>
      <c r="MYC26" s="1280"/>
      <c r="MYD26" s="1280"/>
      <c r="MYE26" s="1280"/>
      <c r="MYF26" s="1280"/>
      <c r="MYG26" s="1280"/>
      <c r="MYH26" s="1280"/>
      <c r="MYI26" s="1280"/>
      <c r="MYJ26" s="1280"/>
      <c r="MYK26" s="1280"/>
      <c r="MYL26" s="1280"/>
      <c r="MYM26" s="1280"/>
      <c r="MYN26" s="1280"/>
      <c r="MYO26" s="1280"/>
      <c r="MYP26" s="1280"/>
      <c r="MYQ26" s="1280"/>
      <c r="MYR26" s="1280"/>
      <c r="MYS26" s="1280"/>
      <c r="MYT26" s="1280"/>
      <c r="MYU26" s="1280"/>
      <c r="MYV26" s="1280"/>
      <c r="MYW26" s="1280"/>
      <c r="MYX26" s="1280"/>
      <c r="MYY26" s="1280"/>
      <c r="MYZ26" s="1280"/>
      <c r="MZA26" s="1280"/>
      <c r="MZB26" s="1280"/>
      <c r="MZC26" s="1280"/>
      <c r="MZD26" s="1280"/>
      <c r="MZE26" s="1280"/>
      <c r="MZF26" s="1280"/>
      <c r="MZG26" s="1280"/>
      <c r="MZH26" s="1280"/>
      <c r="MZI26" s="1280"/>
      <c r="MZJ26" s="1280"/>
      <c r="MZK26" s="1280"/>
      <c r="MZL26" s="1280"/>
      <c r="MZM26" s="1280"/>
      <c r="MZN26" s="1280"/>
      <c r="MZO26" s="1280"/>
      <c r="MZP26" s="1280"/>
      <c r="MZQ26" s="1280"/>
      <c r="MZR26" s="1280"/>
      <c r="MZS26" s="1280"/>
      <c r="MZT26" s="1280"/>
      <c r="MZU26" s="1280"/>
      <c r="MZV26" s="1280"/>
      <c r="MZW26" s="1280"/>
      <c r="MZX26" s="1280"/>
      <c r="MZY26" s="1280"/>
      <c r="MZZ26" s="1280"/>
      <c r="NAA26" s="1280"/>
      <c r="NAB26" s="1280"/>
      <c r="NAC26" s="1280"/>
      <c r="NAD26" s="1280"/>
      <c r="NAE26" s="1280"/>
      <c r="NAF26" s="1280"/>
      <c r="NAG26" s="1280"/>
      <c r="NAH26" s="1280"/>
      <c r="NAI26" s="1280"/>
      <c r="NAJ26" s="1280"/>
      <c r="NAK26" s="1280"/>
      <c r="NAL26" s="1280"/>
      <c r="NAM26" s="1280"/>
      <c r="NAN26" s="1280"/>
      <c r="NAO26" s="1280"/>
      <c r="NAP26" s="1280"/>
      <c r="NAQ26" s="1280"/>
      <c r="NAR26" s="1280"/>
      <c r="NAS26" s="1280"/>
      <c r="NAT26" s="1280"/>
      <c r="NAU26" s="1280"/>
      <c r="NAV26" s="1280"/>
      <c r="NAW26" s="1280"/>
      <c r="NAX26" s="1280"/>
      <c r="NAY26" s="1280"/>
      <c r="NAZ26" s="1280"/>
      <c r="NBA26" s="1280"/>
      <c r="NBB26" s="1280"/>
      <c r="NBC26" s="1280"/>
      <c r="NBD26" s="1280"/>
      <c r="NBE26" s="1280"/>
      <c r="NBF26" s="1280"/>
      <c r="NBG26" s="1280"/>
      <c r="NBH26" s="1280"/>
      <c r="NBI26" s="1280"/>
      <c r="NBJ26" s="1280"/>
      <c r="NBK26" s="1280"/>
      <c r="NBL26" s="1280"/>
      <c r="NBM26" s="1280"/>
      <c r="NBN26" s="1280"/>
      <c r="NBO26" s="1280"/>
      <c r="NBP26" s="1280"/>
      <c r="NBQ26" s="1280"/>
      <c r="NBR26" s="1280"/>
      <c r="NBS26" s="1280"/>
      <c r="NBT26" s="1280"/>
      <c r="NBU26" s="1280"/>
      <c r="NBV26" s="1280"/>
      <c r="NBW26" s="1280"/>
      <c r="NBX26" s="1280"/>
      <c r="NBY26" s="1280"/>
      <c r="NBZ26" s="1280"/>
      <c r="NCA26" s="1280"/>
      <c r="NCB26" s="1280"/>
      <c r="NCC26" s="1280"/>
      <c r="NCD26" s="1280"/>
      <c r="NCE26" s="1280"/>
      <c r="NCF26" s="1280"/>
      <c r="NCG26" s="1280"/>
      <c r="NCH26" s="1280"/>
      <c r="NCI26" s="1280"/>
      <c r="NCJ26" s="1280"/>
      <c r="NCK26" s="1280"/>
      <c r="NCL26" s="1280"/>
      <c r="NCM26" s="1280"/>
      <c r="NCN26" s="1280"/>
      <c r="NCO26" s="1280"/>
      <c r="NCP26" s="1280"/>
      <c r="NCQ26" s="1280"/>
      <c r="NCR26" s="1280"/>
      <c r="NCS26" s="1280"/>
      <c r="NCT26" s="1280"/>
      <c r="NCU26" s="1280"/>
      <c r="NCV26" s="1280"/>
      <c r="NCW26" s="1280"/>
      <c r="NCX26" s="1280"/>
      <c r="NCY26" s="1280"/>
      <c r="NCZ26" s="1280"/>
      <c r="NDA26" s="1280"/>
      <c r="NDB26" s="1280"/>
      <c r="NDC26" s="1280"/>
      <c r="NDD26" s="1280"/>
      <c r="NDE26" s="1280"/>
      <c r="NDF26" s="1280"/>
      <c r="NDG26" s="1280"/>
      <c r="NDH26" s="1280"/>
      <c r="NDI26" s="1280"/>
      <c r="NDJ26" s="1280"/>
      <c r="NDK26" s="1280"/>
      <c r="NDL26" s="1280"/>
      <c r="NDM26" s="1280"/>
      <c r="NDN26" s="1280"/>
      <c r="NDO26" s="1280"/>
      <c r="NDP26" s="1280"/>
      <c r="NDQ26" s="1280"/>
      <c r="NDR26" s="1280"/>
      <c r="NDS26" s="1280"/>
      <c r="NDT26" s="1280"/>
      <c r="NDU26" s="1280"/>
      <c r="NDV26" s="1280"/>
      <c r="NDW26" s="1280"/>
      <c r="NDX26" s="1280"/>
      <c r="NDY26" s="1280"/>
      <c r="NDZ26" s="1280"/>
      <c r="NEA26" s="1280"/>
      <c r="NEB26" s="1280"/>
      <c r="NEC26" s="1280"/>
      <c r="NED26" s="1280"/>
      <c r="NEE26" s="1280"/>
      <c r="NEF26" s="1280"/>
      <c r="NEG26" s="1280"/>
      <c r="NEH26" s="1280"/>
      <c r="NEI26" s="1280"/>
      <c r="NEJ26" s="1280"/>
      <c r="NEK26" s="1280"/>
      <c r="NEL26" s="1280"/>
      <c r="NEM26" s="1280"/>
      <c r="NEN26" s="1280"/>
      <c r="NEO26" s="1280"/>
      <c r="NEP26" s="1280"/>
      <c r="NEQ26" s="1280"/>
      <c r="NER26" s="1280"/>
      <c r="NES26" s="1280"/>
      <c r="NET26" s="1280"/>
      <c r="NEU26" s="1280"/>
      <c r="NEV26" s="1280"/>
      <c r="NEW26" s="1280"/>
      <c r="NEX26" s="1280"/>
      <c r="NEY26" s="1280"/>
      <c r="NEZ26" s="1280"/>
      <c r="NFA26" s="1280"/>
      <c r="NFB26" s="1280"/>
      <c r="NFC26" s="1280"/>
      <c r="NFD26" s="1280"/>
      <c r="NFE26" s="1280"/>
      <c r="NFF26" s="1280"/>
      <c r="NFG26" s="1280"/>
      <c r="NFH26" s="1280"/>
      <c r="NFI26" s="1280"/>
      <c r="NFJ26" s="1280"/>
      <c r="NFK26" s="1280"/>
      <c r="NFL26" s="1280"/>
      <c r="NFM26" s="1280"/>
      <c r="NFN26" s="1280"/>
      <c r="NFO26" s="1280"/>
      <c r="NFP26" s="1280"/>
      <c r="NFQ26" s="1280"/>
      <c r="NFR26" s="1280"/>
      <c r="NFS26" s="1280"/>
      <c r="NFT26" s="1280"/>
      <c r="NFU26" s="1280"/>
      <c r="NFV26" s="1280"/>
      <c r="NFW26" s="1280"/>
      <c r="NFX26" s="1280"/>
      <c r="NFY26" s="1280"/>
      <c r="NFZ26" s="1280"/>
      <c r="NGA26" s="1280"/>
      <c r="NGB26" s="1280"/>
      <c r="NGC26" s="1280"/>
      <c r="NGD26" s="1280"/>
      <c r="NGE26" s="1280"/>
      <c r="NGF26" s="1280"/>
      <c r="NGG26" s="1280"/>
      <c r="NGH26" s="1280"/>
      <c r="NGI26" s="1280"/>
      <c r="NGJ26" s="1280"/>
      <c r="NGK26" s="1280"/>
      <c r="NGL26" s="1280"/>
      <c r="NGM26" s="1280"/>
      <c r="NGN26" s="1280"/>
      <c r="NGO26" s="1280"/>
      <c r="NGP26" s="1280"/>
      <c r="NGQ26" s="1280"/>
      <c r="NGR26" s="1280"/>
      <c r="NGS26" s="1280"/>
      <c r="NGT26" s="1280"/>
      <c r="NGU26" s="1280"/>
      <c r="NGV26" s="1280"/>
      <c r="NGW26" s="1280"/>
      <c r="NGX26" s="1280"/>
      <c r="NGY26" s="1280"/>
      <c r="NGZ26" s="1280"/>
      <c r="NHA26" s="1280"/>
      <c r="NHB26" s="1280"/>
      <c r="NHC26" s="1280"/>
      <c r="NHD26" s="1280"/>
      <c r="NHE26" s="1280"/>
      <c r="NHF26" s="1280"/>
      <c r="NHG26" s="1280"/>
      <c r="NHH26" s="1280"/>
      <c r="NHI26" s="1280"/>
      <c r="NHJ26" s="1280"/>
      <c r="NHK26" s="1280"/>
      <c r="NHL26" s="1280"/>
      <c r="NHM26" s="1280"/>
      <c r="NHN26" s="1280"/>
      <c r="NHO26" s="1280"/>
      <c r="NHP26" s="1280"/>
      <c r="NHQ26" s="1280"/>
      <c r="NHR26" s="1280"/>
      <c r="NHS26" s="1280"/>
      <c r="NHT26" s="1280"/>
      <c r="NHU26" s="1280"/>
      <c r="NHV26" s="1280"/>
      <c r="NHW26" s="1280"/>
      <c r="NHX26" s="1280"/>
      <c r="NHY26" s="1280"/>
      <c r="NHZ26" s="1280"/>
      <c r="NIA26" s="1280"/>
      <c r="NIB26" s="1280"/>
      <c r="NIC26" s="1280"/>
      <c r="NID26" s="1280"/>
      <c r="NIE26" s="1280"/>
      <c r="NIF26" s="1280"/>
      <c r="NIG26" s="1280"/>
      <c r="NIH26" s="1280"/>
      <c r="NII26" s="1280"/>
      <c r="NIJ26" s="1280"/>
      <c r="NIK26" s="1280"/>
      <c r="NIL26" s="1280"/>
      <c r="NIM26" s="1280"/>
      <c r="NIN26" s="1280"/>
      <c r="NIO26" s="1280"/>
      <c r="NIP26" s="1280"/>
      <c r="NIQ26" s="1280"/>
      <c r="NIR26" s="1280"/>
      <c r="NIS26" s="1280"/>
      <c r="NIT26" s="1280"/>
      <c r="NIU26" s="1280"/>
      <c r="NIV26" s="1280"/>
      <c r="NIW26" s="1280"/>
      <c r="NIX26" s="1280"/>
      <c r="NIY26" s="1280"/>
      <c r="NIZ26" s="1280"/>
      <c r="NJA26" s="1280"/>
      <c r="NJB26" s="1280"/>
      <c r="NJC26" s="1280"/>
      <c r="NJD26" s="1280"/>
      <c r="NJE26" s="1280"/>
      <c r="NJF26" s="1280"/>
      <c r="NJG26" s="1280"/>
      <c r="NJH26" s="1280"/>
      <c r="NJI26" s="1280"/>
      <c r="NJJ26" s="1280"/>
      <c r="NJK26" s="1280"/>
      <c r="NJL26" s="1280"/>
      <c r="NJM26" s="1280"/>
      <c r="NJN26" s="1280"/>
      <c r="NJO26" s="1280"/>
      <c r="NJP26" s="1280"/>
      <c r="NJQ26" s="1280"/>
      <c r="NJR26" s="1280"/>
      <c r="NJS26" s="1280"/>
      <c r="NJT26" s="1280"/>
      <c r="NJU26" s="1280"/>
      <c r="NJV26" s="1280"/>
      <c r="NJW26" s="1280"/>
      <c r="NJX26" s="1280"/>
      <c r="NJY26" s="1280"/>
      <c r="NJZ26" s="1280"/>
      <c r="NKA26" s="1280"/>
      <c r="NKB26" s="1280"/>
      <c r="NKC26" s="1280"/>
      <c r="NKD26" s="1280"/>
      <c r="NKE26" s="1280"/>
      <c r="NKF26" s="1280"/>
      <c r="NKG26" s="1280"/>
      <c r="NKH26" s="1280"/>
      <c r="NKI26" s="1280"/>
      <c r="NKJ26" s="1280"/>
      <c r="NKK26" s="1280"/>
      <c r="NKL26" s="1280"/>
      <c r="NKM26" s="1280"/>
      <c r="NKN26" s="1280"/>
      <c r="NKO26" s="1280"/>
      <c r="NKP26" s="1280"/>
      <c r="NKQ26" s="1280"/>
      <c r="NKR26" s="1280"/>
      <c r="NKS26" s="1280"/>
      <c r="NKT26" s="1280"/>
      <c r="NKU26" s="1280"/>
      <c r="NKV26" s="1280"/>
      <c r="NKW26" s="1280"/>
      <c r="NKX26" s="1280"/>
      <c r="NKY26" s="1280"/>
      <c r="NKZ26" s="1280"/>
      <c r="NLA26" s="1280"/>
      <c r="NLB26" s="1280"/>
      <c r="NLC26" s="1280"/>
      <c r="NLD26" s="1280"/>
      <c r="NLE26" s="1280"/>
      <c r="NLF26" s="1280"/>
      <c r="NLG26" s="1280"/>
      <c r="NLH26" s="1280"/>
      <c r="NLI26" s="1280"/>
      <c r="NLJ26" s="1280"/>
      <c r="NLK26" s="1280"/>
      <c r="NLL26" s="1280"/>
      <c r="NLM26" s="1280"/>
      <c r="NLN26" s="1280"/>
      <c r="NLO26" s="1280"/>
      <c r="NLP26" s="1280"/>
      <c r="NLQ26" s="1280"/>
      <c r="NLR26" s="1280"/>
      <c r="NLS26" s="1280"/>
      <c r="NLT26" s="1280"/>
      <c r="NLU26" s="1280"/>
      <c r="NLV26" s="1280"/>
      <c r="NLW26" s="1280"/>
      <c r="NLX26" s="1280"/>
      <c r="NLY26" s="1280"/>
      <c r="NLZ26" s="1280"/>
      <c r="NMA26" s="1280"/>
      <c r="NMB26" s="1280"/>
      <c r="NMC26" s="1280"/>
      <c r="NMD26" s="1280"/>
      <c r="NME26" s="1280"/>
      <c r="NMF26" s="1280"/>
      <c r="NMG26" s="1280"/>
      <c r="NMH26" s="1280"/>
      <c r="NMI26" s="1280"/>
      <c r="NMJ26" s="1280"/>
      <c r="NMK26" s="1280"/>
      <c r="NML26" s="1280"/>
      <c r="NMM26" s="1280"/>
      <c r="NMN26" s="1280"/>
      <c r="NMO26" s="1280"/>
      <c r="NMP26" s="1280"/>
      <c r="NMQ26" s="1280"/>
      <c r="NMR26" s="1280"/>
      <c r="NMS26" s="1280"/>
      <c r="NMT26" s="1280"/>
      <c r="NMU26" s="1280"/>
      <c r="NMV26" s="1280"/>
      <c r="NMW26" s="1280"/>
      <c r="NMX26" s="1280"/>
      <c r="NMY26" s="1280"/>
      <c r="NMZ26" s="1280"/>
      <c r="NNA26" s="1280"/>
      <c r="NNB26" s="1280"/>
      <c r="NNC26" s="1280"/>
      <c r="NND26" s="1280"/>
      <c r="NNE26" s="1280"/>
      <c r="NNF26" s="1280"/>
      <c r="NNG26" s="1280"/>
      <c r="NNH26" s="1280"/>
      <c r="NNI26" s="1280"/>
      <c r="NNJ26" s="1280"/>
      <c r="NNK26" s="1280"/>
      <c r="NNL26" s="1280"/>
      <c r="NNM26" s="1280"/>
      <c r="NNN26" s="1280"/>
      <c r="NNO26" s="1280"/>
      <c r="NNP26" s="1280"/>
      <c r="NNQ26" s="1280"/>
      <c r="NNR26" s="1280"/>
      <c r="NNS26" s="1280"/>
      <c r="NNT26" s="1280"/>
      <c r="NNU26" s="1280"/>
      <c r="NNV26" s="1280"/>
      <c r="NNW26" s="1280"/>
      <c r="NNX26" s="1280"/>
      <c r="NNY26" s="1280"/>
      <c r="NNZ26" s="1280"/>
      <c r="NOA26" s="1280"/>
      <c r="NOB26" s="1280"/>
      <c r="NOC26" s="1280"/>
      <c r="NOD26" s="1280"/>
      <c r="NOE26" s="1280"/>
      <c r="NOF26" s="1280"/>
      <c r="NOG26" s="1280"/>
      <c r="NOH26" s="1280"/>
      <c r="NOI26" s="1280"/>
      <c r="NOJ26" s="1280"/>
      <c r="NOK26" s="1280"/>
      <c r="NOL26" s="1280"/>
      <c r="NOM26" s="1280"/>
      <c r="NON26" s="1280"/>
      <c r="NOO26" s="1280"/>
      <c r="NOP26" s="1280"/>
      <c r="NOQ26" s="1280"/>
      <c r="NOR26" s="1280"/>
      <c r="NOS26" s="1280"/>
      <c r="NOT26" s="1280"/>
      <c r="NOU26" s="1280"/>
      <c r="NOV26" s="1280"/>
      <c r="NOW26" s="1280"/>
      <c r="NOX26" s="1280"/>
      <c r="NOY26" s="1280"/>
      <c r="NOZ26" s="1280"/>
      <c r="NPA26" s="1280"/>
      <c r="NPB26" s="1280"/>
      <c r="NPC26" s="1280"/>
      <c r="NPD26" s="1280"/>
      <c r="NPE26" s="1280"/>
      <c r="NPF26" s="1280"/>
      <c r="NPG26" s="1280"/>
      <c r="NPH26" s="1280"/>
      <c r="NPI26" s="1280"/>
      <c r="NPJ26" s="1280"/>
      <c r="NPK26" s="1280"/>
      <c r="NPL26" s="1280"/>
      <c r="NPM26" s="1280"/>
      <c r="NPN26" s="1280"/>
      <c r="NPO26" s="1280"/>
      <c r="NPP26" s="1280"/>
      <c r="NPQ26" s="1280"/>
      <c r="NPR26" s="1280"/>
      <c r="NPS26" s="1280"/>
      <c r="NPT26" s="1280"/>
      <c r="NPU26" s="1280"/>
      <c r="NPV26" s="1280"/>
      <c r="NPW26" s="1280"/>
      <c r="NPX26" s="1280"/>
      <c r="NPY26" s="1280"/>
      <c r="NPZ26" s="1280"/>
      <c r="NQA26" s="1280"/>
      <c r="NQB26" s="1280"/>
      <c r="NQC26" s="1280"/>
      <c r="NQD26" s="1280"/>
      <c r="NQE26" s="1280"/>
      <c r="NQF26" s="1280"/>
      <c r="NQG26" s="1280"/>
      <c r="NQH26" s="1280"/>
      <c r="NQI26" s="1280"/>
      <c r="NQJ26" s="1280"/>
      <c r="NQK26" s="1280"/>
      <c r="NQL26" s="1280"/>
      <c r="NQM26" s="1280"/>
      <c r="NQN26" s="1280"/>
      <c r="NQO26" s="1280"/>
      <c r="NQP26" s="1280"/>
      <c r="NQQ26" s="1280"/>
      <c r="NQR26" s="1280"/>
      <c r="NQS26" s="1280"/>
      <c r="NQT26" s="1280"/>
      <c r="NQU26" s="1280"/>
      <c r="NQV26" s="1280"/>
      <c r="NQW26" s="1280"/>
      <c r="NQX26" s="1280"/>
      <c r="NQY26" s="1280"/>
      <c r="NQZ26" s="1280"/>
      <c r="NRA26" s="1280"/>
      <c r="NRB26" s="1280"/>
      <c r="NRC26" s="1280"/>
      <c r="NRD26" s="1280"/>
      <c r="NRE26" s="1280"/>
      <c r="NRF26" s="1280"/>
      <c r="NRG26" s="1280"/>
      <c r="NRH26" s="1280"/>
      <c r="NRI26" s="1280"/>
      <c r="NRJ26" s="1280"/>
      <c r="NRK26" s="1280"/>
      <c r="NRL26" s="1280"/>
      <c r="NRM26" s="1280"/>
      <c r="NRN26" s="1280"/>
      <c r="NRO26" s="1280"/>
      <c r="NRP26" s="1280"/>
      <c r="NRQ26" s="1280"/>
      <c r="NRR26" s="1280"/>
      <c r="NRS26" s="1280"/>
      <c r="NRT26" s="1280"/>
      <c r="NRU26" s="1280"/>
      <c r="NRV26" s="1280"/>
      <c r="NRW26" s="1280"/>
      <c r="NRX26" s="1280"/>
      <c r="NRY26" s="1280"/>
      <c r="NRZ26" s="1280"/>
      <c r="NSA26" s="1280"/>
      <c r="NSB26" s="1280"/>
      <c r="NSC26" s="1280"/>
      <c r="NSD26" s="1280"/>
      <c r="NSE26" s="1280"/>
      <c r="NSF26" s="1280"/>
      <c r="NSG26" s="1280"/>
      <c r="NSH26" s="1280"/>
      <c r="NSI26" s="1280"/>
      <c r="NSJ26" s="1280"/>
      <c r="NSK26" s="1280"/>
      <c r="NSL26" s="1280"/>
      <c r="NSM26" s="1280"/>
      <c r="NSN26" s="1280"/>
      <c r="NSO26" s="1280"/>
      <c r="NSP26" s="1280"/>
      <c r="NSQ26" s="1280"/>
      <c r="NSR26" s="1280"/>
      <c r="NSS26" s="1280"/>
      <c r="NST26" s="1280"/>
      <c r="NSU26" s="1280"/>
      <c r="NSV26" s="1280"/>
      <c r="NSW26" s="1280"/>
      <c r="NSX26" s="1280"/>
      <c r="NSY26" s="1280"/>
      <c r="NSZ26" s="1280"/>
      <c r="NTA26" s="1280"/>
      <c r="NTB26" s="1280"/>
      <c r="NTC26" s="1280"/>
      <c r="NTD26" s="1280"/>
      <c r="NTE26" s="1280"/>
      <c r="NTF26" s="1280"/>
      <c r="NTG26" s="1280"/>
      <c r="NTH26" s="1280"/>
      <c r="NTI26" s="1280"/>
      <c r="NTJ26" s="1280"/>
      <c r="NTK26" s="1280"/>
      <c r="NTL26" s="1280"/>
      <c r="NTM26" s="1280"/>
      <c r="NTN26" s="1280"/>
      <c r="NTO26" s="1280"/>
      <c r="NTP26" s="1280"/>
      <c r="NTQ26" s="1280"/>
      <c r="NTR26" s="1280"/>
      <c r="NTS26" s="1280"/>
      <c r="NTT26" s="1280"/>
      <c r="NTU26" s="1280"/>
      <c r="NTV26" s="1280"/>
      <c r="NTW26" s="1280"/>
      <c r="NTX26" s="1280"/>
      <c r="NTY26" s="1280"/>
      <c r="NTZ26" s="1280"/>
      <c r="NUA26" s="1280"/>
      <c r="NUB26" s="1280"/>
      <c r="NUC26" s="1280"/>
      <c r="NUD26" s="1280"/>
      <c r="NUE26" s="1280"/>
      <c r="NUF26" s="1280"/>
      <c r="NUG26" s="1280"/>
      <c r="NUH26" s="1280"/>
      <c r="NUI26" s="1280"/>
      <c r="NUJ26" s="1280"/>
      <c r="NUK26" s="1280"/>
      <c r="NUL26" s="1280"/>
      <c r="NUM26" s="1280"/>
      <c r="NUN26" s="1280"/>
      <c r="NUO26" s="1280"/>
      <c r="NUP26" s="1280"/>
      <c r="NUQ26" s="1280"/>
      <c r="NUR26" s="1280"/>
      <c r="NUS26" s="1280"/>
      <c r="NUT26" s="1280"/>
      <c r="NUU26" s="1280"/>
      <c r="NUV26" s="1280"/>
      <c r="NUW26" s="1280"/>
      <c r="NUX26" s="1280"/>
      <c r="NUY26" s="1280"/>
      <c r="NUZ26" s="1280"/>
      <c r="NVA26" s="1280"/>
      <c r="NVB26" s="1280"/>
      <c r="NVC26" s="1280"/>
      <c r="NVD26" s="1280"/>
      <c r="NVE26" s="1280"/>
      <c r="NVF26" s="1280"/>
      <c r="NVG26" s="1280"/>
      <c r="NVH26" s="1280"/>
      <c r="NVI26" s="1280"/>
      <c r="NVJ26" s="1280"/>
      <c r="NVK26" s="1280"/>
      <c r="NVL26" s="1280"/>
      <c r="NVM26" s="1280"/>
      <c r="NVN26" s="1280"/>
      <c r="NVO26" s="1280"/>
      <c r="NVP26" s="1280"/>
      <c r="NVQ26" s="1280"/>
      <c r="NVR26" s="1280"/>
      <c r="NVS26" s="1280"/>
      <c r="NVT26" s="1280"/>
      <c r="NVU26" s="1280"/>
      <c r="NVV26" s="1280"/>
      <c r="NVW26" s="1280"/>
      <c r="NVX26" s="1280"/>
      <c r="NVY26" s="1280"/>
      <c r="NVZ26" s="1280"/>
      <c r="NWA26" s="1280"/>
      <c r="NWB26" s="1280"/>
      <c r="NWC26" s="1280"/>
      <c r="NWD26" s="1280"/>
      <c r="NWE26" s="1280"/>
      <c r="NWF26" s="1280"/>
      <c r="NWG26" s="1280"/>
      <c r="NWH26" s="1280"/>
      <c r="NWI26" s="1280"/>
      <c r="NWJ26" s="1280"/>
      <c r="NWK26" s="1280"/>
      <c r="NWL26" s="1280"/>
      <c r="NWM26" s="1280"/>
      <c r="NWN26" s="1280"/>
      <c r="NWO26" s="1280"/>
      <c r="NWP26" s="1280"/>
      <c r="NWQ26" s="1280"/>
      <c r="NWR26" s="1280"/>
      <c r="NWS26" s="1280"/>
      <c r="NWT26" s="1280"/>
      <c r="NWU26" s="1280"/>
      <c r="NWV26" s="1280"/>
      <c r="NWW26" s="1280"/>
      <c r="NWX26" s="1280"/>
      <c r="NWY26" s="1280"/>
      <c r="NWZ26" s="1280"/>
      <c r="NXA26" s="1280"/>
      <c r="NXB26" s="1280"/>
      <c r="NXC26" s="1280"/>
      <c r="NXD26" s="1280"/>
      <c r="NXE26" s="1280"/>
      <c r="NXF26" s="1280"/>
      <c r="NXG26" s="1280"/>
      <c r="NXH26" s="1280"/>
      <c r="NXI26" s="1280"/>
      <c r="NXJ26" s="1280"/>
      <c r="NXK26" s="1280"/>
      <c r="NXL26" s="1280"/>
      <c r="NXM26" s="1280"/>
      <c r="NXN26" s="1280"/>
      <c r="NXO26" s="1280"/>
      <c r="NXP26" s="1280"/>
      <c r="NXQ26" s="1280"/>
      <c r="NXR26" s="1280"/>
      <c r="NXS26" s="1280"/>
      <c r="NXT26" s="1280"/>
      <c r="NXU26" s="1280"/>
      <c r="NXV26" s="1280"/>
      <c r="NXW26" s="1280"/>
      <c r="NXX26" s="1280"/>
      <c r="NXY26" s="1280"/>
      <c r="NXZ26" s="1280"/>
      <c r="NYA26" s="1280"/>
      <c r="NYB26" s="1280"/>
      <c r="NYC26" s="1280"/>
      <c r="NYD26" s="1280"/>
      <c r="NYE26" s="1280"/>
      <c r="NYF26" s="1280"/>
      <c r="NYG26" s="1280"/>
      <c r="NYH26" s="1280"/>
      <c r="NYI26" s="1280"/>
      <c r="NYJ26" s="1280"/>
      <c r="NYK26" s="1280"/>
      <c r="NYL26" s="1280"/>
      <c r="NYM26" s="1280"/>
      <c r="NYN26" s="1280"/>
      <c r="NYO26" s="1280"/>
      <c r="NYP26" s="1280"/>
      <c r="NYQ26" s="1280"/>
      <c r="NYR26" s="1280"/>
      <c r="NYS26" s="1280"/>
      <c r="NYT26" s="1280"/>
      <c r="NYU26" s="1280"/>
      <c r="NYV26" s="1280"/>
      <c r="NYW26" s="1280"/>
      <c r="NYX26" s="1280"/>
      <c r="NYY26" s="1280"/>
      <c r="NYZ26" s="1280"/>
      <c r="NZA26" s="1280"/>
      <c r="NZB26" s="1280"/>
      <c r="NZC26" s="1280"/>
      <c r="NZD26" s="1280"/>
      <c r="NZE26" s="1280"/>
      <c r="NZF26" s="1280"/>
      <c r="NZG26" s="1280"/>
      <c r="NZH26" s="1280"/>
      <c r="NZI26" s="1280"/>
      <c r="NZJ26" s="1280"/>
      <c r="NZK26" s="1280"/>
      <c r="NZL26" s="1280"/>
      <c r="NZM26" s="1280"/>
      <c r="NZN26" s="1280"/>
      <c r="NZO26" s="1280"/>
      <c r="NZP26" s="1280"/>
      <c r="NZQ26" s="1280"/>
      <c r="NZR26" s="1280"/>
      <c r="NZS26" s="1280"/>
      <c r="NZT26" s="1280"/>
      <c r="NZU26" s="1280"/>
      <c r="NZV26" s="1280"/>
      <c r="NZW26" s="1280"/>
      <c r="NZX26" s="1280"/>
      <c r="NZY26" s="1280"/>
      <c r="NZZ26" s="1280"/>
      <c r="OAA26" s="1280"/>
      <c r="OAB26" s="1280"/>
      <c r="OAC26" s="1280"/>
      <c r="OAD26" s="1280"/>
      <c r="OAE26" s="1280"/>
      <c r="OAF26" s="1280"/>
      <c r="OAG26" s="1280"/>
      <c r="OAH26" s="1280"/>
      <c r="OAI26" s="1280"/>
      <c r="OAJ26" s="1280"/>
      <c r="OAK26" s="1280"/>
      <c r="OAL26" s="1280"/>
      <c r="OAM26" s="1280"/>
      <c r="OAN26" s="1280"/>
      <c r="OAO26" s="1280"/>
      <c r="OAP26" s="1280"/>
      <c r="OAQ26" s="1280"/>
      <c r="OAR26" s="1280"/>
      <c r="OAS26" s="1280"/>
      <c r="OAT26" s="1280"/>
      <c r="OAU26" s="1280"/>
      <c r="OAV26" s="1280"/>
      <c r="OAW26" s="1280"/>
      <c r="OAX26" s="1280"/>
      <c r="OAY26" s="1280"/>
      <c r="OAZ26" s="1280"/>
      <c r="OBA26" s="1280"/>
      <c r="OBB26" s="1280"/>
      <c r="OBC26" s="1280"/>
      <c r="OBD26" s="1280"/>
      <c r="OBE26" s="1280"/>
      <c r="OBF26" s="1280"/>
      <c r="OBG26" s="1280"/>
      <c r="OBH26" s="1280"/>
      <c r="OBI26" s="1280"/>
      <c r="OBJ26" s="1280"/>
      <c r="OBK26" s="1280"/>
      <c r="OBL26" s="1280"/>
      <c r="OBM26" s="1280"/>
      <c r="OBN26" s="1280"/>
      <c r="OBO26" s="1280"/>
      <c r="OBP26" s="1280"/>
      <c r="OBQ26" s="1280"/>
      <c r="OBR26" s="1280"/>
      <c r="OBS26" s="1280"/>
      <c r="OBT26" s="1280"/>
      <c r="OBU26" s="1280"/>
      <c r="OBV26" s="1280"/>
      <c r="OBW26" s="1280"/>
      <c r="OBX26" s="1280"/>
      <c r="OBY26" s="1280"/>
      <c r="OBZ26" s="1280"/>
      <c r="OCA26" s="1280"/>
      <c r="OCB26" s="1280"/>
      <c r="OCC26" s="1280"/>
      <c r="OCD26" s="1280"/>
      <c r="OCE26" s="1280"/>
      <c r="OCF26" s="1280"/>
      <c r="OCG26" s="1280"/>
      <c r="OCH26" s="1280"/>
      <c r="OCI26" s="1280"/>
      <c r="OCJ26" s="1280"/>
      <c r="OCK26" s="1280"/>
      <c r="OCL26" s="1280"/>
      <c r="OCM26" s="1280"/>
      <c r="OCN26" s="1280"/>
      <c r="OCO26" s="1280"/>
      <c r="OCP26" s="1280"/>
      <c r="OCQ26" s="1280"/>
      <c r="OCR26" s="1280"/>
      <c r="OCS26" s="1280"/>
      <c r="OCT26" s="1280"/>
      <c r="OCU26" s="1280"/>
      <c r="OCV26" s="1280"/>
      <c r="OCW26" s="1280"/>
      <c r="OCX26" s="1280"/>
      <c r="OCY26" s="1280"/>
      <c r="OCZ26" s="1280"/>
      <c r="ODA26" s="1280"/>
      <c r="ODB26" s="1280"/>
      <c r="ODC26" s="1280"/>
      <c r="ODD26" s="1280"/>
      <c r="ODE26" s="1280"/>
      <c r="ODF26" s="1280"/>
      <c r="ODG26" s="1280"/>
      <c r="ODH26" s="1280"/>
      <c r="ODI26" s="1280"/>
      <c r="ODJ26" s="1280"/>
      <c r="ODK26" s="1280"/>
      <c r="ODL26" s="1280"/>
      <c r="ODM26" s="1280"/>
      <c r="ODN26" s="1280"/>
      <c r="ODO26" s="1280"/>
      <c r="ODP26" s="1280"/>
      <c r="ODQ26" s="1280"/>
      <c r="ODR26" s="1280"/>
      <c r="ODS26" s="1280"/>
      <c r="ODT26" s="1280"/>
      <c r="ODU26" s="1280"/>
      <c r="ODV26" s="1280"/>
      <c r="ODW26" s="1280"/>
      <c r="ODX26" s="1280"/>
      <c r="ODY26" s="1280"/>
      <c r="ODZ26" s="1280"/>
      <c r="OEA26" s="1280"/>
      <c r="OEB26" s="1280"/>
      <c r="OEC26" s="1280"/>
      <c r="OED26" s="1280"/>
      <c r="OEE26" s="1280"/>
      <c r="OEF26" s="1280"/>
      <c r="OEG26" s="1280"/>
      <c r="OEH26" s="1280"/>
      <c r="OEI26" s="1280"/>
      <c r="OEJ26" s="1280"/>
      <c r="OEK26" s="1280"/>
      <c r="OEL26" s="1280"/>
      <c r="OEM26" s="1280"/>
      <c r="OEN26" s="1280"/>
      <c r="OEO26" s="1280"/>
      <c r="OEP26" s="1280"/>
      <c r="OEQ26" s="1280"/>
      <c r="OER26" s="1280"/>
      <c r="OES26" s="1280"/>
      <c r="OET26" s="1280"/>
      <c r="OEU26" s="1280"/>
      <c r="OEV26" s="1280"/>
      <c r="OEW26" s="1280"/>
      <c r="OEX26" s="1280"/>
      <c r="OEY26" s="1280"/>
      <c r="OEZ26" s="1280"/>
      <c r="OFA26" s="1280"/>
      <c r="OFB26" s="1280"/>
      <c r="OFC26" s="1280"/>
      <c r="OFD26" s="1280"/>
      <c r="OFE26" s="1280"/>
      <c r="OFF26" s="1280"/>
      <c r="OFG26" s="1280"/>
      <c r="OFH26" s="1280"/>
      <c r="OFI26" s="1280"/>
      <c r="OFJ26" s="1280"/>
      <c r="OFK26" s="1280"/>
      <c r="OFL26" s="1280"/>
      <c r="OFM26" s="1280"/>
      <c r="OFN26" s="1280"/>
      <c r="OFO26" s="1280"/>
      <c r="OFP26" s="1280"/>
      <c r="OFQ26" s="1280"/>
      <c r="OFR26" s="1280"/>
      <c r="OFS26" s="1280"/>
      <c r="OFT26" s="1280"/>
      <c r="OFU26" s="1280"/>
      <c r="OFV26" s="1280"/>
      <c r="OFW26" s="1280"/>
      <c r="OFX26" s="1280"/>
      <c r="OFY26" s="1280"/>
      <c r="OFZ26" s="1280"/>
      <c r="OGA26" s="1280"/>
      <c r="OGB26" s="1280"/>
      <c r="OGC26" s="1280"/>
      <c r="OGD26" s="1280"/>
      <c r="OGE26" s="1280"/>
      <c r="OGF26" s="1280"/>
      <c r="OGG26" s="1280"/>
      <c r="OGH26" s="1280"/>
      <c r="OGI26" s="1280"/>
      <c r="OGJ26" s="1280"/>
      <c r="OGK26" s="1280"/>
      <c r="OGL26" s="1280"/>
      <c r="OGM26" s="1280"/>
      <c r="OGN26" s="1280"/>
      <c r="OGO26" s="1280"/>
      <c r="OGP26" s="1280"/>
      <c r="OGQ26" s="1280"/>
      <c r="OGR26" s="1280"/>
      <c r="OGS26" s="1280"/>
      <c r="OGT26" s="1280"/>
      <c r="OGU26" s="1280"/>
      <c r="OGV26" s="1280"/>
      <c r="OGW26" s="1280"/>
      <c r="OGX26" s="1280"/>
      <c r="OGY26" s="1280"/>
      <c r="OGZ26" s="1280"/>
      <c r="OHA26" s="1280"/>
      <c r="OHB26" s="1280"/>
      <c r="OHC26" s="1280"/>
      <c r="OHD26" s="1280"/>
      <c r="OHE26" s="1280"/>
      <c r="OHF26" s="1280"/>
      <c r="OHG26" s="1280"/>
      <c r="OHH26" s="1280"/>
      <c r="OHI26" s="1280"/>
      <c r="OHJ26" s="1280"/>
      <c r="OHK26" s="1280"/>
      <c r="OHL26" s="1280"/>
      <c r="OHM26" s="1280"/>
      <c r="OHN26" s="1280"/>
      <c r="OHO26" s="1280"/>
      <c r="OHP26" s="1280"/>
      <c r="OHQ26" s="1280"/>
      <c r="OHR26" s="1280"/>
      <c r="OHS26" s="1280"/>
      <c r="OHT26" s="1280"/>
      <c r="OHU26" s="1280"/>
      <c r="OHV26" s="1280"/>
      <c r="OHW26" s="1280"/>
      <c r="OHX26" s="1280"/>
      <c r="OHY26" s="1280"/>
      <c r="OHZ26" s="1280"/>
      <c r="OIA26" s="1280"/>
      <c r="OIB26" s="1280"/>
      <c r="OIC26" s="1280"/>
      <c r="OID26" s="1280"/>
      <c r="OIE26" s="1280"/>
      <c r="OIF26" s="1280"/>
      <c r="OIG26" s="1280"/>
      <c r="OIH26" s="1280"/>
      <c r="OII26" s="1280"/>
      <c r="OIJ26" s="1280"/>
      <c r="OIK26" s="1280"/>
      <c r="OIL26" s="1280"/>
      <c r="OIM26" s="1280"/>
      <c r="OIN26" s="1280"/>
      <c r="OIO26" s="1280"/>
      <c r="OIP26" s="1280"/>
      <c r="OIQ26" s="1280"/>
      <c r="OIR26" s="1280"/>
      <c r="OIS26" s="1280"/>
      <c r="OIT26" s="1280"/>
      <c r="OIU26" s="1280"/>
      <c r="OIV26" s="1280"/>
      <c r="OIW26" s="1280"/>
      <c r="OIX26" s="1280"/>
      <c r="OIY26" s="1280"/>
      <c r="OIZ26" s="1280"/>
      <c r="OJA26" s="1280"/>
      <c r="OJB26" s="1280"/>
      <c r="OJC26" s="1280"/>
      <c r="OJD26" s="1280"/>
      <c r="OJE26" s="1280"/>
      <c r="OJF26" s="1280"/>
      <c r="OJG26" s="1280"/>
      <c r="OJH26" s="1280"/>
      <c r="OJI26" s="1280"/>
      <c r="OJJ26" s="1280"/>
      <c r="OJK26" s="1280"/>
      <c r="OJL26" s="1280"/>
      <c r="OJM26" s="1280"/>
      <c r="OJN26" s="1280"/>
      <c r="OJO26" s="1280"/>
      <c r="OJP26" s="1280"/>
      <c r="OJQ26" s="1280"/>
      <c r="OJR26" s="1280"/>
      <c r="OJS26" s="1280"/>
      <c r="OJT26" s="1280"/>
      <c r="OJU26" s="1280"/>
      <c r="OJV26" s="1280"/>
      <c r="OJW26" s="1280"/>
      <c r="OJX26" s="1280"/>
      <c r="OJY26" s="1280"/>
      <c r="OJZ26" s="1280"/>
      <c r="OKA26" s="1280"/>
      <c r="OKB26" s="1280"/>
      <c r="OKC26" s="1280"/>
      <c r="OKD26" s="1280"/>
      <c r="OKE26" s="1280"/>
      <c r="OKF26" s="1280"/>
      <c r="OKG26" s="1280"/>
      <c r="OKH26" s="1280"/>
      <c r="OKI26" s="1280"/>
      <c r="OKJ26" s="1280"/>
      <c r="OKK26" s="1280"/>
      <c r="OKL26" s="1280"/>
      <c r="OKM26" s="1280"/>
      <c r="OKN26" s="1280"/>
      <c r="OKO26" s="1280"/>
      <c r="OKP26" s="1280"/>
      <c r="OKQ26" s="1280"/>
      <c r="OKR26" s="1280"/>
      <c r="OKS26" s="1280"/>
      <c r="OKT26" s="1280"/>
      <c r="OKU26" s="1280"/>
      <c r="OKV26" s="1280"/>
      <c r="OKW26" s="1280"/>
      <c r="OKX26" s="1280"/>
      <c r="OKY26" s="1280"/>
      <c r="OKZ26" s="1280"/>
      <c r="OLA26" s="1280"/>
      <c r="OLB26" s="1280"/>
      <c r="OLC26" s="1280"/>
      <c r="OLD26" s="1280"/>
      <c r="OLE26" s="1280"/>
      <c r="OLF26" s="1280"/>
      <c r="OLG26" s="1280"/>
      <c r="OLH26" s="1280"/>
      <c r="OLI26" s="1280"/>
      <c r="OLJ26" s="1280"/>
      <c r="OLK26" s="1280"/>
      <c r="OLL26" s="1280"/>
      <c r="OLM26" s="1280"/>
      <c r="OLN26" s="1280"/>
      <c r="OLO26" s="1280"/>
      <c r="OLP26" s="1280"/>
      <c r="OLQ26" s="1280"/>
      <c r="OLR26" s="1280"/>
      <c r="OLS26" s="1280"/>
      <c r="OLT26" s="1280"/>
      <c r="OLU26" s="1280"/>
      <c r="OLV26" s="1280"/>
      <c r="OLW26" s="1280"/>
      <c r="OLX26" s="1280"/>
      <c r="OLY26" s="1280"/>
      <c r="OLZ26" s="1280"/>
      <c r="OMA26" s="1280"/>
      <c r="OMB26" s="1280"/>
      <c r="OMC26" s="1280"/>
      <c r="OMD26" s="1280"/>
      <c r="OME26" s="1280"/>
      <c r="OMF26" s="1280"/>
      <c r="OMG26" s="1280"/>
      <c r="OMH26" s="1280"/>
      <c r="OMI26" s="1280"/>
      <c r="OMJ26" s="1280"/>
      <c r="OMK26" s="1280"/>
      <c r="OML26" s="1280"/>
      <c r="OMM26" s="1280"/>
      <c r="OMN26" s="1280"/>
      <c r="OMO26" s="1280"/>
      <c r="OMP26" s="1280"/>
      <c r="OMQ26" s="1280"/>
      <c r="OMR26" s="1280"/>
      <c r="OMS26" s="1280"/>
      <c r="OMT26" s="1280"/>
      <c r="OMU26" s="1280"/>
      <c r="OMV26" s="1280"/>
      <c r="OMW26" s="1280"/>
      <c r="OMX26" s="1280"/>
      <c r="OMY26" s="1280"/>
      <c r="OMZ26" s="1280"/>
      <c r="ONA26" s="1280"/>
      <c r="ONB26" s="1280"/>
      <c r="ONC26" s="1280"/>
      <c r="OND26" s="1280"/>
      <c r="ONE26" s="1280"/>
      <c r="ONF26" s="1280"/>
      <c r="ONG26" s="1280"/>
      <c r="ONH26" s="1280"/>
      <c r="ONI26" s="1280"/>
      <c r="ONJ26" s="1280"/>
      <c r="ONK26" s="1280"/>
      <c r="ONL26" s="1280"/>
      <c r="ONM26" s="1280"/>
      <c r="ONN26" s="1280"/>
      <c r="ONO26" s="1280"/>
      <c r="ONP26" s="1280"/>
      <c r="ONQ26" s="1280"/>
      <c r="ONR26" s="1280"/>
      <c r="ONS26" s="1280"/>
      <c r="ONT26" s="1280"/>
      <c r="ONU26" s="1280"/>
      <c r="ONV26" s="1280"/>
      <c r="ONW26" s="1280"/>
      <c r="ONX26" s="1280"/>
      <c r="ONY26" s="1280"/>
      <c r="ONZ26" s="1280"/>
      <c r="OOA26" s="1280"/>
      <c r="OOB26" s="1280"/>
      <c r="OOC26" s="1280"/>
      <c r="OOD26" s="1280"/>
      <c r="OOE26" s="1280"/>
      <c r="OOF26" s="1280"/>
      <c r="OOG26" s="1280"/>
      <c r="OOH26" s="1280"/>
      <c r="OOI26" s="1280"/>
      <c r="OOJ26" s="1280"/>
      <c r="OOK26" s="1280"/>
      <c r="OOL26" s="1280"/>
      <c r="OOM26" s="1280"/>
      <c r="OON26" s="1280"/>
      <c r="OOO26" s="1280"/>
      <c r="OOP26" s="1280"/>
      <c r="OOQ26" s="1280"/>
      <c r="OOR26" s="1280"/>
      <c r="OOS26" s="1280"/>
      <c r="OOT26" s="1280"/>
      <c r="OOU26" s="1280"/>
      <c r="OOV26" s="1280"/>
      <c r="OOW26" s="1280"/>
      <c r="OOX26" s="1280"/>
      <c r="OOY26" s="1280"/>
      <c r="OOZ26" s="1280"/>
      <c r="OPA26" s="1280"/>
      <c r="OPB26" s="1280"/>
      <c r="OPC26" s="1280"/>
      <c r="OPD26" s="1280"/>
      <c r="OPE26" s="1280"/>
      <c r="OPF26" s="1280"/>
      <c r="OPG26" s="1280"/>
      <c r="OPH26" s="1280"/>
      <c r="OPI26" s="1280"/>
      <c r="OPJ26" s="1280"/>
      <c r="OPK26" s="1280"/>
      <c r="OPL26" s="1280"/>
      <c r="OPM26" s="1280"/>
      <c r="OPN26" s="1280"/>
      <c r="OPO26" s="1280"/>
      <c r="OPP26" s="1280"/>
      <c r="OPQ26" s="1280"/>
      <c r="OPR26" s="1280"/>
      <c r="OPS26" s="1280"/>
      <c r="OPT26" s="1280"/>
      <c r="OPU26" s="1280"/>
      <c r="OPV26" s="1280"/>
      <c r="OPW26" s="1280"/>
      <c r="OPX26" s="1280"/>
      <c r="OPY26" s="1280"/>
      <c r="OPZ26" s="1280"/>
      <c r="OQA26" s="1280"/>
      <c r="OQB26" s="1280"/>
      <c r="OQC26" s="1280"/>
      <c r="OQD26" s="1280"/>
      <c r="OQE26" s="1280"/>
      <c r="OQF26" s="1280"/>
      <c r="OQG26" s="1280"/>
      <c r="OQH26" s="1280"/>
      <c r="OQI26" s="1280"/>
      <c r="OQJ26" s="1280"/>
      <c r="OQK26" s="1280"/>
      <c r="OQL26" s="1280"/>
      <c r="OQM26" s="1280"/>
      <c r="OQN26" s="1280"/>
      <c r="OQO26" s="1280"/>
      <c r="OQP26" s="1280"/>
      <c r="OQQ26" s="1280"/>
      <c r="OQR26" s="1280"/>
      <c r="OQS26" s="1280"/>
      <c r="OQT26" s="1280"/>
      <c r="OQU26" s="1280"/>
      <c r="OQV26" s="1280"/>
      <c r="OQW26" s="1280"/>
      <c r="OQX26" s="1280"/>
      <c r="OQY26" s="1280"/>
      <c r="OQZ26" s="1280"/>
      <c r="ORA26" s="1280"/>
      <c r="ORB26" s="1280"/>
      <c r="ORC26" s="1280"/>
      <c r="ORD26" s="1280"/>
      <c r="ORE26" s="1280"/>
      <c r="ORF26" s="1280"/>
      <c r="ORG26" s="1280"/>
      <c r="ORH26" s="1280"/>
      <c r="ORI26" s="1280"/>
      <c r="ORJ26" s="1280"/>
      <c r="ORK26" s="1280"/>
      <c r="ORL26" s="1280"/>
      <c r="ORM26" s="1280"/>
      <c r="ORN26" s="1280"/>
      <c r="ORO26" s="1280"/>
      <c r="ORP26" s="1280"/>
      <c r="ORQ26" s="1280"/>
      <c r="ORR26" s="1280"/>
      <c r="ORS26" s="1280"/>
      <c r="ORT26" s="1280"/>
      <c r="ORU26" s="1280"/>
      <c r="ORV26" s="1280"/>
      <c r="ORW26" s="1280"/>
      <c r="ORX26" s="1280"/>
      <c r="ORY26" s="1280"/>
      <c r="ORZ26" s="1280"/>
      <c r="OSA26" s="1280"/>
      <c r="OSB26" s="1280"/>
      <c r="OSC26" s="1280"/>
      <c r="OSD26" s="1280"/>
      <c r="OSE26" s="1280"/>
      <c r="OSF26" s="1280"/>
      <c r="OSG26" s="1280"/>
      <c r="OSH26" s="1280"/>
      <c r="OSI26" s="1280"/>
      <c r="OSJ26" s="1280"/>
      <c r="OSK26" s="1280"/>
      <c r="OSL26" s="1280"/>
      <c r="OSM26" s="1280"/>
      <c r="OSN26" s="1280"/>
      <c r="OSO26" s="1280"/>
      <c r="OSP26" s="1280"/>
      <c r="OSQ26" s="1280"/>
      <c r="OSR26" s="1280"/>
      <c r="OSS26" s="1280"/>
      <c r="OST26" s="1280"/>
      <c r="OSU26" s="1280"/>
      <c r="OSV26" s="1280"/>
      <c r="OSW26" s="1280"/>
      <c r="OSX26" s="1280"/>
      <c r="OSY26" s="1280"/>
      <c r="OSZ26" s="1280"/>
      <c r="OTA26" s="1280"/>
      <c r="OTB26" s="1280"/>
      <c r="OTC26" s="1280"/>
      <c r="OTD26" s="1280"/>
      <c r="OTE26" s="1280"/>
      <c r="OTF26" s="1280"/>
      <c r="OTG26" s="1280"/>
      <c r="OTH26" s="1280"/>
      <c r="OTI26" s="1280"/>
      <c r="OTJ26" s="1280"/>
      <c r="OTK26" s="1280"/>
      <c r="OTL26" s="1280"/>
      <c r="OTM26" s="1280"/>
      <c r="OTN26" s="1280"/>
      <c r="OTO26" s="1280"/>
      <c r="OTP26" s="1280"/>
      <c r="OTQ26" s="1280"/>
      <c r="OTR26" s="1280"/>
      <c r="OTS26" s="1280"/>
      <c r="OTT26" s="1280"/>
      <c r="OTU26" s="1280"/>
      <c r="OTV26" s="1280"/>
      <c r="OTW26" s="1280"/>
      <c r="OTX26" s="1280"/>
      <c r="OTY26" s="1280"/>
      <c r="OTZ26" s="1280"/>
      <c r="OUA26" s="1280"/>
      <c r="OUB26" s="1280"/>
      <c r="OUC26" s="1280"/>
      <c r="OUD26" s="1280"/>
      <c r="OUE26" s="1280"/>
      <c r="OUF26" s="1280"/>
      <c r="OUG26" s="1280"/>
      <c r="OUH26" s="1280"/>
      <c r="OUI26" s="1280"/>
      <c r="OUJ26" s="1280"/>
      <c r="OUK26" s="1280"/>
      <c r="OUL26" s="1280"/>
      <c r="OUM26" s="1280"/>
      <c r="OUN26" s="1280"/>
      <c r="OUO26" s="1280"/>
      <c r="OUP26" s="1280"/>
      <c r="OUQ26" s="1280"/>
      <c r="OUR26" s="1280"/>
      <c r="OUS26" s="1280"/>
      <c r="OUT26" s="1280"/>
      <c r="OUU26" s="1280"/>
      <c r="OUV26" s="1280"/>
      <c r="OUW26" s="1280"/>
      <c r="OUX26" s="1280"/>
      <c r="OUY26" s="1280"/>
      <c r="OUZ26" s="1280"/>
      <c r="OVA26" s="1280"/>
      <c r="OVB26" s="1280"/>
      <c r="OVC26" s="1280"/>
      <c r="OVD26" s="1280"/>
      <c r="OVE26" s="1280"/>
      <c r="OVF26" s="1280"/>
      <c r="OVG26" s="1280"/>
      <c r="OVH26" s="1280"/>
      <c r="OVI26" s="1280"/>
      <c r="OVJ26" s="1280"/>
      <c r="OVK26" s="1280"/>
      <c r="OVL26" s="1280"/>
      <c r="OVM26" s="1280"/>
      <c r="OVN26" s="1280"/>
      <c r="OVO26" s="1280"/>
      <c r="OVP26" s="1280"/>
      <c r="OVQ26" s="1280"/>
      <c r="OVR26" s="1280"/>
      <c r="OVS26" s="1280"/>
      <c r="OVT26" s="1280"/>
      <c r="OVU26" s="1280"/>
      <c r="OVV26" s="1280"/>
      <c r="OVW26" s="1280"/>
      <c r="OVX26" s="1280"/>
      <c r="OVY26" s="1280"/>
      <c r="OVZ26" s="1280"/>
      <c r="OWA26" s="1280"/>
      <c r="OWB26" s="1280"/>
      <c r="OWC26" s="1280"/>
      <c r="OWD26" s="1280"/>
      <c r="OWE26" s="1280"/>
      <c r="OWF26" s="1280"/>
      <c r="OWG26" s="1280"/>
      <c r="OWH26" s="1280"/>
      <c r="OWI26" s="1280"/>
      <c r="OWJ26" s="1280"/>
      <c r="OWK26" s="1280"/>
      <c r="OWL26" s="1280"/>
      <c r="OWM26" s="1280"/>
      <c r="OWN26" s="1280"/>
      <c r="OWO26" s="1280"/>
      <c r="OWP26" s="1280"/>
      <c r="OWQ26" s="1280"/>
      <c r="OWR26" s="1280"/>
      <c r="OWS26" s="1280"/>
      <c r="OWT26" s="1280"/>
      <c r="OWU26" s="1280"/>
      <c r="OWV26" s="1280"/>
      <c r="OWW26" s="1280"/>
      <c r="OWX26" s="1280"/>
      <c r="OWY26" s="1280"/>
      <c r="OWZ26" s="1280"/>
      <c r="OXA26" s="1280"/>
      <c r="OXB26" s="1280"/>
      <c r="OXC26" s="1280"/>
      <c r="OXD26" s="1280"/>
      <c r="OXE26" s="1280"/>
      <c r="OXF26" s="1280"/>
      <c r="OXG26" s="1280"/>
      <c r="OXH26" s="1280"/>
      <c r="OXI26" s="1280"/>
      <c r="OXJ26" s="1280"/>
      <c r="OXK26" s="1280"/>
      <c r="OXL26" s="1280"/>
      <c r="OXM26" s="1280"/>
      <c r="OXN26" s="1280"/>
      <c r="OXO26" s="1280"/>
      <c r="OXP26" s="1280"/>
      <c r="OXQ26" s="1280"/>
      <c r="OXR26" s="1280"/>
      <c r="OXS26" s="1280"/>
      <c r="OXT26" s="1280"/>
      <c r="OXU26" s="1280"/>
      <c r="OXV26" s="1280"/>
      <c r="OXW26" s="1280"/>
      <c r="OXX26" s="1280"/>
      <c r="OXY26" s="1280"/>
      <c r="OXZ26" s="1280"/>
      <c r="OYA26" s="1280"/>
      <c r="OYB26" s="1280"/>
      <c r="OYC26" s="1280"/>
      <c r="OYD26" s="1280"/>
      <c r="OYE26" s="1280"/>
      <c r="OYF26" s="1280"/>
      <c r="OYG26" s="1280"/>
      <c r="OYH26" s="1280"/>
      <c r="OYI26" s="1280"/>
      <c r="OYJ26" s="1280"/>
      <c r="OYK26" s="1280"/>
      <c r="OYL26" s="1280"/>
      <c r="OYM26" s="1280"/>
      <c r="OYN26" s="1280"/>
      <c r="OYO26" s="1280"/>
      <c r="OYP26" s="1280"/>
      <c r="OYQ26" s="1280"/>
      <c r="OYR26" s="1280"/>
      <c r="OYS26" s="1280"/>
      <c r="OYT26" s="1280"/>
      <c r="OYU26" s="1280"/>
      <c r="OYV26" s="1280"/>
      <c r="OYW26" s="1280"/>
      <c r="OYX26" s="1280"/>
      <c r="OYY26" s="1280"/>
      <c r="OYZ26" s="1280"/>
      <c r="OZA26" s="1280"/>
      <c r="OZB26" s="1280"/>
      <c r="OZC26" s="1280"/>
      <c r="OZD26" s="1280"/>
      <c r="OZE26" s="1280"/>
      <c r="OZF26" s="1280"/>
      <c r="OZG26" s="1280"/>
      <c r="OZH26" s="1280"/>
      <c r="OZI26" s="1280"/>
      <c r="OZJ26" s="1280"/>
      <c r="OZK26" s="1280"/>
      <c r="OZL26" s="1280"/>
      <c r="OZM26" s="1280"/>
      <c r="OZN26" s="1280"/>
      <c r="OZO26" s="1280"/>
      <c r="OZP26" s="1280"/>
      <c r="OZQ26" s="1280"/>
      <c r="OZR26" s="1280"/>
      <c r="OZS26" s="1280"/>
      <c r="OZT26" s="1280"/>
      <c r="OZU26" s="1280"/>
      <c r="OZV26" s="1280"/>
      <c r="OZW26" s="1280"/>
      <c r="OZX26" s="1280"/>
      <c r="OZY26" s="1280"/>
      <c r="OZZ26" s="1280"/>
      <c r="PAA26" s="1280"/>
      <c r="PAB26" s="1280"/>
      <c r="PAC26" s="1280"/>
      <c r="PAD26" s="1280"/>
      <c r="PAE26" s="1280"/>
      <c r="PAF26" s="1280"/>
      <c r="PAG26" s="1280"/>
      <c r="PAH26" s="1280"/>
      <c r="PAI26" s="1280"/>
      <c r="PAJ26" s="1280"/>
      <c r="PAK26" s="1280"/>
      <c r="PAL26" s="1280"/>
      <c r="PAM26" s="1280"/>
      <c r="PAN26" s="1280"/>
      <c r="PAO26" s="1280"/>
      <c r="PAP26" s="1280"/>
      <c r="PAQ26" s="1280"/>
      <c r="PAR26" s="1280"/>
      <c r="PAS26" s="1280"/>
      <c r="PAT26" s="1280"/>
      <c r="PAU26" s="1280"/>
      <c r="PAV26" s="1280"/>
      <c r="PAW26" s="1280"/>
      <c r="PAX26" s="1280"/>
      <c r="PAY26" s="1280"/>
      <c r="PAZ26" s="1280"/>
      <c r="PBA26" s="1280"/>
      <c r="PBB26" s="1280"/>
      <c r="PBC26" s="1280"/>
      <c r="PBD26" s="1280"/>
      <c r="PBE26" s="1280"/>
      <c r="PBF26" s="1280"/>
      <c r="PBG26" s="1280"/>
      <c r="PBH26" s="1280"/>
      <c r="PBI26" s="1280"/>
      <c r="PBJ26" s="1280"/>
      <c r="PBK26" s="1280"/>
      <c r="PBL26" s="1280"/>
      <c r="PBM26" s="1280"/>
      <c r="PBN26" s="1280"/>
      <c r="PBO26" s="1280"/>
      <c r="PBP26" s="1280"/>
      <c r="PBQ26" s="1280"/>
      <c r="PBR26" s="1280"/>
      <c r="PBS26" s="1280"/>
      <c r="PBT26" s="1280"/>
      <c r="PBU26" s="1280"/>
      <c r="PBV26" s="1280"/>
      <c r="PBW26" s="1280"/>
      <c r="PBX26" s="1280"/>
      <c r="PBY26" s="1280"/>
      <c r="PBZ26" s="1280"/>
      <c r="PCA26" s="1280"/>
      <c r="PCB26" s="1280"/>
      <c r="PCC26" s="1280"/>
      <c r="PCD26" s="1280"/>
      <c r="PCE26" s="1280"/>
      <c r="PCF26" s="1280"/>
      <c r="PCG26" s="1280"/>
      <c r="PCH26" s="1280"/>
      <c r="PCI26" s="1280"/>
      <c r="PCJ26" s="1280"/>
      <c r="PCK26" s="1280"/>
      <c r="PCL26" s="1280"/>
      <c r="PCM26" s="1280"/>
      <c r="PCN26" s="1280"/>
      <c r="PCO26" s="1280"/>
      <c r="PCP26" s="1280"/>
      <c r="PCQ26" s="1280"/>
      <c r="PCR26" s="1280"/>
      <c r="PCS26" s="1280"/>
      <c r="PCT26" s="1280"/>
      <c r="PCU26" s="1280"/>
      <c r="PCV26" s="1280"/>
      <c r="PCW26" s="1280"/>
      <c r="PCX26" s="1280"/>
      <c r="PCY26" s="1280"/>
      <c r="PCZ26" s="1280"/>
      <c r="PDA26" s="1280"/>
      <c r="PDB26" s="1280"/>
      <c r="PDC26" s="1280"/>
      <c r="PDD26" s="1280"/>
      <c r="PDE26" s="1280"/>
      <c r="PDF26" s="1280"/>
      <c r="PDG26" s="1280"/>
      <c r="PDH26" s="1280"/>
      <c r="PDI26" s="1280"/>
      <c r="PDJ26" s="1280"/>
      <c r="PDK26" s="1280"/>
      <c r="PDL26" s="1280"/>
      <c r="PDM26" s="1280"/>
      <c r="PDN26" s="1280"/>
      <c r="PDO26" s="1280"/>
      <c r="PDP26" s="1280"/>
      <c r="PDQ26" s="1280"/>
      <c r="PDR26" s="1280"/>
      <c r="PDS26" s="1280"/>
      <c r="PDT26" s="1280"/>
      <c r="PDU26" s="1280"/>
      <c r="PDV26" s="1280"/>
      <c r="PDW26" s="1280"/>
      <c r="PDX26" s="1280"/>
      <c r="PDY26" s="1280"/>
      <c r="PDZ26" s="1280"/>
      <c r="PEA26" s="1280"/>
      <c r="PEB26" s="1280"/>
      <c r="PEC26" s="1280"/>
      <c r="PED26" s="1280"/>
      <c r="PEE26" s="1280"/>
      <c r="PEF26" s="1280"/>
      <c r="PEG26" s="1280"/>
      <c r="PEH26" s="1280"/>
      <c r="PEI26" s="1280"/>
      <c r="PEJ26" s="1280"/>
      <c r="PEK26" s="1280"/>
      <c r="PEL26" s="1280"/>
      <c r="PEM26" s="1280"/>
      <c r="PEN26" s="1280"/>
      <c r="PEO26" s="1280"/>
      <c r="PEP26" s="1280"/>
      <c r="PEQ26" s="1280"/>
      <c r="PER26" s="1280"/>
      <c r="PES26" s="1280"/>
      <c r="PET26" s="1280"/>
      <c r="PEU26" s="1280"/>
      <c r="PEV26" s="1280"/>
      <c r="PEW26" s="1280"/>
      <c r="PEX26" s="1280"/>
      <c r="PEY26" s="1280"/>
      <c r="PEZ26" s="1280"/>
      <c r="PFA26" s="1280"/>
      <c r="PFB26" s="1280"/>
      <c r="PFC26" s="1280"/>
      <c r="PFD26" s="1280"/>
      <c r="PFE26" s="1280"/>
      <c r="PFF26" s="1280"/>
      <c r="PFG26" s="1280"/>
      <c r="PFH26" s="1280"/>
      <c r="PFI26" s="1280"/>
      <c r="PFJ26" s="1280"/>
      <c r="PFK26" s="1280"/>
      <c r="PFL26" s="1280"/>
      <c r="PFM26" s="1280"/>
      <c r="PFN26" s="1280"/>
      <c r="PFO26" s="1280"/>
      <c r="PFP26" s="1280"/>
      <c r="PFQ26" s="1280"/>
      <c r="PFR26" s="1280"/>
      <c r="PFS26" s="1280"/>
      <c r="PFT26" s="1280"/>
      <c r="PFU26" s="1280"/>
      <c r="PFV26" s="1280"/>
      <c r="PFW26" s="1280"/>
      <c r="PFX26" s="1280"/>
      <c r="PFY26" s="1280"/>
      <c r="PFZ26" s="1280"/>
      <c r="PGA26" s="1280"/>
      <c r="PGB26" s="1280"/>
      <c r="PGC26" s="1280"/>
      <c r="PGD26" s="1280"/>
      <c r="PGE26" s="1280"/>
      <c r="PGF26" s="1280"/>
      <c r="PGG26" s="1280"/>
      <c r="PGH26" s="1280"/>
      <c r="PGI26" s="1280"/>
      <c r="PGJ26" s="1280"/>
      <c r="PGK26" s="1280"/>
      <c r="PGL26" s="1280"/>
      <c r="PGM26" s="1280"/>
      <c r="PGN26" s="1280"/>
      <c r="PGO26" s="1280"/>
      <c r="PGP26" s="1280"/>
      <c r="PGQ26" s="1280"/>
      <c r="PGR26" s="1280"/>
      <c r="PGS26" s="1280"/>
      <c r="PGT26" s="1280"/>
      <c r="PGU26" s="1280"/>
      <c r="PGV26" s="1280"/>
      <c r="PGW26" s="1280"/>
      <c r="PGX26" s="1280"/>
      <c r="PGY26" s="1280"/>
      <c r="PGZ26" s="1280"/>
      <c r="PHA26" s="1280"/>
      <c r="PHB26" s="1280"/>
      <c r="PHC26" s="1280"/>
      <c r="PHD26" s="1280"/>
      <c r="PHE26" s="1280"/>
      <c r="PHF26" s="1280"/>
      <c r="PHG26" s="1280"/>
      <c r="PHH26" s="1280"/>
      <c r="PHI26" s="1280"/>
      <c r="PHJ26" s="1280"/>
      <c r="PHK26" s="1280"/>
      <c r="PHL26" s="1280"/>
      <c r="PHM26" s="1280"/>
      <c r="PHN26" s="1280"/>
      <c r="PHO26" s="1280"/>
      <c r="PHP26" s="1280"/>
      <c r="PHQ26" s="1280"/>
      <c r="PHR26" s="1280"/>
      <c r="PHS26" s="1280"/>
      <c r="PHT26" s="1280"/>
      <c r="PHU26" s="1280"/>
      <c r="PHV26" s="1280"/>
      <c r="PHW26" s="1280"/>
      <c r="PHX26" s="1280"/>
      <c r="PHY26" s="1280"/>
      <c r="PHZ26" s="1280"/>
      <c r="PIA26" s="1280"/>
      <c r="PIB26" s="1280"/>
      <c r="PIC26" s="1280"/>
      <c r="PID26" s="1280"/>
      <c r="PIE26" s="1280"/>
      <c r="PIF26" s="1280"/>
      <c r="PIG26" s="1280"/>
      <c r="PIH26" s="1280"/>
      <c r="PII26" s="1280"/>
      <c r="PIJ26" s="1280"/>
      <c r="PIK26" s="1280"/>
      <c r="PIL26" s="1280"/>
      <c r="PIM26" s="1280"/>
      <c r="PIN26" s="1280"/>
      <c r="PIO26" s="1280"/>
      <c r="PIP26" s="1280"/>
      <c r="PIQ26" s="1280"/>
      <c r="PIR26" s="1280"/>
      <c r="PIS26" s="1280"/>
      <c r="PIT26" s="1280"/>
      <c r="PIU26" s="1280"/>
      <c r="PIV26" s="1280"/>
      <c r="PIW26" s="1280"/>
      <c r="PIX26" s="1280"/>
      <c r="PIY26" s="1280"/>
      <c r="PIZ26" s="1280"/>
      <c r="PJA26" s="1280"/>
      <c r="PJB26" s="1280"/>
      <c r="PJC26" s="1280"/>
      <c r="PJD26" s="1280"/>
      <c r="PJE26" s="1280"/>
      <c r="PJF26" s="1280"/>
      <c r="PJG26" s="1280"/>
      <c r="PJH26" s="1280"/>
      <c r="PJI26" s="1280"/>
      <c r="PJJ26" s="1280"/>
      <c r="PJK26" s="1280"/>
      <c r="PJL26" s="1280"/>
      <c r="PJM26" s="1280"/>
      <c r="PJN26" s="1280"/>
      <c r="PJO26" s="1280"/>
      <c r="PJP26" s="1280"/>
      <c r="PJQ26" s="1280"/>
      <c r="PJR26" s="1280"/>
      <c r="PJS26" s="1280"/>
      <c r="PJT26" s="1280"/>
      <c r="PJU26" s="1280"/>
      <c r="PJV26" s="1280"/>
      <c r="PJW26" s="1280"/>
      <c r="PJX26" s="1280"/>
      <c r="PJY26" s="1280"/>
      <c r="PJZ26" s="1280"/>
      <c r="PKA26" s="1280"/>
      <c r="PKB26" s="1280"/>
      <c r="PKC26" s="1280"/>
      <c r="PKD26" s="1280"/>
      <c r="PKE26" s="1280"/>
      <c r="PKF26" s="1280"/>
      <c r="PKG26" s="1280"/>
      <c r="PKH26" s="1280"/>
      <c r="PKI26" s="1280"/>
      <c r="PKJ26" s="1280"/>
      <c r="PKK26" s="1280"/>
      <c r="PKL26" s="1280"/>
      <c r="PKM26" s="1280"/>
      <c r="PKN26" s="1280"/>
      <c r="PKO26" s="1280"/>
      <c r="PKP26" s="1280"/>
      <c r="PKQ26" s="1280"/>
      <c r="PKR26" s="1280"/>
      <c r="PKS26" s="1280"/>
      <c r="PKT26" s="1280"/>
      <c r="PKU26" s="1280"/>
      <c r="PKV26" s="1280"/>
      <c r="PKW26" s="1280"/>
      <c r="PKX26" s="1280"/>
      <c r="PKY26" s="1280"/>
      <c r="PKZ26" s="1280"/>
      <c r="PLA26" s="1280"/>
      <c r="PLB26" s="1280"/>
      <c r="PLC26" s="1280"/>
      <c r="PLD26" s="1280"/>
      <c r="PLE26" s="1280"/>
      <c r="PLF26" s="1280"/>
      <c r="PLG26" s="1280"/>
      <c r="PLH26" s="1280"/>
      <c r="PLI26" s="1280"/>
      <c r="PLJ26" s="1280"/>
      <c r="PLK26" s="1280"/>
      <c r="PLL26" s="1280"/>
      <c r="PLM26" s="1280"/>
      <c r="PLN26" s="1280"/>
      <c r="PLO26" s="1280"/>
      <c r="PLP26" s="1280"/>
      <c r="PLQ26" s="1280"/>
      <c r="PLR26" s="1280"/>
      <c r="PLS26" s="1280"/>
      <c r="PLT26" s="1280"/>
      <c r="PLU26" s="1280"/>
      <c r="PLV26" s="1280"/>
      <c r="PLW26" s="1280"/>
      <c r="PLX26" s="1280"/>
      <c r="PLY26" s="1280"/>
      <c r="PLZ26" s="1280"/>
      <c r="PMA26" s="1280"/>
      <c r="PMB26" s="1280"/>
      <c r="PMC26" s="1280"/>
      <c r="PMD26" s="1280"/>
      <c r="PME26" s="1280"/>
      <c r="PMF26" s="1280"/>
      <c r="PMG26" s="1280"/>
      <c r="PMH26" s="1280"/>
      <c r="PMI26" s="1280"/>
      <c r="PMJ26" s="1280"/>
      <c r="PMK26" s="1280"/>
      <c r="PML26" s="1280"/>
      <c r="PMM26" s="1280"/>
      <c r="PMN26" s="1280"/>
      <c r="PMO26" s="1280"/>
      <c r="PMP26" s="1280"/>
      <c r="PMQ26" s="1280"/>
      <c r="PMR26" s="1280"/>
      <c r="PMS26" s="1280"/>
      <c r="PMT26" s="1280"/>
      <c r="PMU26" s="1280"/>
      <c r="PMV26" s="1280"/>
      <c r="PMW26" s="1280"/>
      <c r="PMX26" s="1280"/>
      <c r="PMY26" s="1280"/>
      <c r="PMZ26" s="1280"/>
      <c r="PNA26" s="1280"/>
      <c r="PNB26" s="1280"/>
      <c r="PNC26" s="1280"/>
      <c r="PND26" s="1280"/>
      <c r="PNE26" s="1280"/>
      <c r="PNF26" s="1280"/>
      <c r="PNG26" s="1280"/>
      <c r="PNH26" s="1280"/>
      <c r="PNI26" s="1280"/>
      <c r="PNJ26" s="1280"/>
      <c r="PNK26" s="1280"/>
      <c r="PNL26" s="1280"/>
      <c r="PNM26" s="1280"/>
      <c r="PNN26" s="1280"/>
      <c r="PNO26" s="1280"/>
      <c r="PNP26" s="1280"/>
      <c r="PNQ26" s="1280"/>
      <c r="PNR26" s="1280"/>
      <c r="PNS26" s="1280"/>
      <c r="PNT26" s="1280"/>
      <c r="PNU26" s="1280"/>
      <c r="PNV26" s="1280"/>
      <c r="PNW26" s="1280"/>
      <c r="PNX26" s="1280"/>
      <c r="PNY26" s="1280"/>
      <c r="PNZ26" s="1280"/>
      <c r="POA26" s="1280"/>
      <c r="POB26" s="1280"/>
      <c r="POC26" s="1280"/>
      <c r="POD26" s="1280"/>
      <c r="POE26" s="1280"/>
      <c r="POF26" s="1280"/>
      <c r="POG26" s="1280"/>
      <c r="POH26" s="1280"/>
      <c r="POI26" s="1280"/>
      <c r="POJ26" s="1280"/>
      <c r="POK26" s="1280"/>
      <c r="POL26" s="1280"/>
      <c r="POM26" s="1280"/>
      <c r="PON26" s="1280"/>
      <c r="POO26" s="1280"/>
      <c r="POP26" s="1280"/>
      <c r="POQ26" s="1280"/>
      <c r="POR26" s="1280"/>
      <c r="POS26" s="1280"/>
      <c r="POT26" s="1280"/>
      <c r="POU26" s="1280"/>
      <c r="POV26" s="1280"/>
      <c r="POW26" s="1280"/>
      <c r="POX26" s="1280"/>
      <c r="POY26" s="1280"/>
      <c r="POZ26" s="1280"/>
      <c r="PPA26" s="1280"/>
      <c r="PPB26" s="1280"/>
      <c r="PPC26" s="1280"/>
      <c r="PPD26" s="1280"/>
      <c r="PPE26" s="1280"/>
      <c r="PPF26" s="1280"/>
      <c r="PPG26" s="1280"/>
      <c r="PPH26" s="1280"/>
      <c r="PPI26" s="1280"/>
      <c r="PPJ26" s="1280"/>
      <c r="PPK26" s="1280"/>
      <c r="PPL26" s="1280"/>
      <c r="PPM26" s="1280"/>
      <c r="PPN26" s="1280"/>
      <c r="PPO26" s="1280"/>
      <c r="PPP26" s="1280"/>
      <c r="PPQ26" s="1280"/>
      <c r="PPR26" s="1280"/>
      <c r="PPS26" s="1280"/>
      <c r="PPT26" s="1280"/>
      <c r="PPU26" s="1280"/>
      <c r="PPV26" s="1280"/>
      <c r="PPW26" s="1280"/>
      <c r="PPX26" s="1280"/>
      <c r="PPY26" s="1280"/>
      <c r="PPZ26" s="1280"/>
      <c r="PQA26" s="1280"/>
      <c r="PQB26" s="1280"/>
      <c r="PQC26" s="1280"/>
      <c r="PQD26" s="1280"/>
      <c r="PQE26" s="1280"/>
      <c r="PQF26" s="1280"/>
      <c r="PQG26" s="1280"/>
      <c r="PQH26" s="1280"/>
      <c r="PQI26" s="1280"/>
      <c r="PQJ26" s="1280"/>
      <c r="PQK26" s="1280"/>
      <c r="PQL26" s="1280"/>
      <c r="PQM26" s="1280"/>
      <c r="PQN26" s="1280"/>
      <c r="PQO26" s="1280"/>
      <c r="PQP26" s="1280"/>
      <c r="PQQ26" s="1280"/>
      <c r="PQR26" s="1280"/>
      <c r="PQS26" s="1280"/>
      <c r="PQT26" s="1280"/>
      <c r="PQU26" s="1280"/>
      <c r="PQV26" s="1280"/>
      <c r="PQW26" s="1280"/>
      <c r="PQX26" s="1280"/>
      <c r="PQY26" s="1280"/>
      <c r="PQZ26" s="1280"/>
      <c r="PRA26" s="1280"/>
      <c r="PRB26" s="1280"/>
      <c r="PRC26" s="1280"/>
      <c r="PRD26" s="1280"/>
      <c r="PRE26" s="1280"/>
      <c r="PRF26" s="1280"/>
      <c r="PRG26" s="1280"/>
      <c r="PRH26" s="1280"/>
      <c r="PRI26" s="1280"/>
      <c r="PRJ26" s="1280"/>
      <c r="PRK26" s="1280"/>
      <c r="PRL26" s="1280"/>
      <c r="PRM26" s="1280"/>
      <c r="PRN26" s="1280"/>
      <c r="PRO26" s="1280"/>
      <c r="PRP26" s="1280"/>
      <c r="PRQ26" s="1280"/>
      <c r="PRR26" s="1280"/>
      <c r="PRS26" s="1280"/>
      <c r="PRT26" s="1280"/>
      <c r="PRU26" s="1280"/>
      <c r="PRV26" s="1280"/>
      <c r="PRW26" s="1280"/>
      <c r="PRX26" s="1280"/>
      <c r="PRY26" s="1280"/>
      <c r="PRZ26" s="1280"/>
      <c r="PSA26" s="1280"/>
      <c r="PSB26" s="1280"/>
      <c r="PSC26" s="1280"/>
      <c r="PSD26" s="1280"/>
      <c r="PSE26" s="1280"/>
      <c r="PSF26" s="1280"/>
      <c r="PSG26" s="1280"/>
      <c r="PSH26" s="1280"/>
      <c r="PSI26" s="1280"/>
      <c r="PSJ26" s="1280"/>
      <c r="PSK26" s="1280"/>
      <c r="PSL26" s="1280"/>
      <c r="PSM26" s="1280"/>
      <c r="PSN26" s="1280"/>
      <c r="PSO26" s="1280"/>
      <c r="PSP26" s="1280"/>
      <c r="PSQ26" s="1280"/>
      <c r="PSR26" s="1280"/>
      <c r="PSS26" s="1280"/>
      <c r="PST26" s="1280"/>
      <c r="PSU26" s="1280"/>
      <c r="PSV26" s="1280"/>
      <c r="PSW26" s="1280"/>
      <c r="PSX26" s="1280"/>
      <c r="PSY26" s="1280"/>
      <c r="PSZ26" s="1280"/>
      <c r="PTA26" s="1280"/>
      <c r="PTB26" s="1280"/>
      <c r="PTC26" s="1280"/>
      <c r="PTD26" s="1280"/>
      <c r="PTE26" s="1280"/>
      <c r="PTF26" s="1280"/>
      <c r="PTG26" s="1280"/>
      <c r="PTH26" s="1280"/>
      <c r="PTI26" s="1280"/>
      <c r="PTJ26" s="1280"/>
      <c r="PTK26" s="1280"/>
      <c r="PTL26" s="1280"/>
      <c r="PTM26" s="1280"/>
      <c r="PTN26" s="1280"/>
      <c r="PTO26" s="1280"/>
      <c r="PTP26" s="1280"/>
      <c r="PTQ26" s="1280"/>
      <c r="PTR26" s="1280"/>
      <c r="PTS26" s="1280"/>
      <c r="PTT26" s="1280"/>
      <c r="PTU26" s="1280"/>
      <c r="PTV26" s="1280"/>
      <c r="PTW26" s="1280"/>
      <c r="PTX26" s="1280"/>
      <c r="PTY26" s="1280"/>
      <c r="PTZ26" s="1280"/>
      <c r="PUA26" s="1280"/>
      <c r="PUB26" s="1280"/>
      <c r="PUC26" s="1280"/>
      <c r="PUD26" s="1280"/>
      <c r="PUE26" s="1280"/>
      <c r="PUF26" s="1280"/>
      <c r="PUG26" s="1280"/>
      <c r="PUH26" s="1280"/>
      <c r="PUI26" s="1280"/>
      <c r="PUJ26" s="1280"/>
      <c r="PUK26" s="1280"/>
      <c r="PUL26" s="1280"/>
      <c r="PUM26" s="1280"/>
      <c r="PUN26" s="1280"/>
      <c r="PUO26" s="1280"/>
      <c r="PUP26" s="1280"/>
      <c r="PUQ26" s="1280"/>
      <c r="PUR26" s="1280"/>
      <c r="PUS26" s="1280"/>
      <c r="PUT26" s="1280"/>
      <c r="PUU26" s="1280"/>
      <c r="PUV26" s="1280"/>
      <c r="PUW26" s="1280"/>
      <c r="PUX26" s="1280"/>
      <c r="PUY26" s="1280"/>
      <c r="PUZ26" s="1280"/>
      <c r="PVA26" s="1280"/>
      <c r="PVB26" s="1280"/>
      <c r="PVC26" s="1280"/>
      <c r="PVD26" s="1280"/>
      <c r="PVE26" s="1280"/>
      <c r="PVF26" s="1280"/>
      <c r="PVG26" s="1280"/>
      <c r="PVH26" s="1280"/>
      <c r="PVI26" s="1280"/>
      <c r="PVJ26" s="1280"/>
      <c r="PVK26" s="1280"/>
      <c r="PVL26" s="1280"/>
      <c r="PVM26" s="1280"/>
      <c r="PVN26" s="1280"/>
      <c r="PVO26" s="1280"/>
      <c r="PVP26" s="1280"/>
      <c r="PVQ26" s="1280"/>
      <c r="PVR26" s="1280"/>
      <c r="PVS26" s="1280"/>
      <c r="PVT26" s="1280"/>
      <c r="PVU26" s="1280"/>
      <c r="PVV26" s="1280"/>
      <c r="PVW26" s="1280"/>
      <c r="PVX26" s="1280"/>
      <c r="PVY26" s="1280"/>
      <c r="PVZ26" s="1280"/>
      <c r="PWA26" s="1280"/>
      <c r="PWB26" s="1280"/>
      <c r="PWC26" s="1280"/>
      <c r="PWD26" s="1280"/>
      <c r="PWE26" s="1280"/>
      <c r="PWF26" s="1280"/>
      <c r="PWG26" s="1280"/>
      <c r="PWH26" s="1280"/>
      <c r="PWI26" s="1280"/>
      <c r="PWJ26" s="1280"/>
      <c r="PWK26" s="1280"/>
      <c r="PWL26" s="1280"/>
      <c r="PWM26" s="1280"/>
      <c r="PWN26" s="1280"/>
      <c r="PWO26" s="1280"/>
      <c r="PWP26" s="1280"/>
      <c r="PWQ26" s="1280"/>
      <c r="PWR26" s="1280"/>
      <c r="PWS26" s="1280"/>
      <c r="PWT26" s="1280"/>
      <c r="PWU26" s="1280"/>
      <c r="PWV26" s="1280"/>
      <c r="PWW26" s="1280"/>
      <c r="PWX26" s="1280"/>
      <c r="PWY26" s="1280"/>
      <c r="PWZ26" s="1280"/>
      <c r="PXA26" s="1280"/>
      <c r="PXB26" s="1280"/>
      <c r="PXC26" s="1280"/>
      <c r="PXD26" s="1280"/>
      <c r="PXE26" s="1280"/>
      <c r="PXF26" s="1280"/>
      <c r="PXG26" s="1280"/>
      <c r="PXH26" s="1280"/>
      <c r="PXI26" s="1280"/>
      <c r="PXJ26" s="1280"/>
      <c r="PXK26" s="1280"/>
      <c r="PXL26" s="1280"/>
      <c r="PXM26" s="1280"/>
      <c r="PXN26" s="1280"/>
      <c r="PXO26" s="1280"/>
      <c r="PXP26" s="1280"/>
      <c r="PXQ26" s="1280"/>
      <c r="PXR26" s="1280"/>
      <c r="PXS26" s="1280"/>
      <c r="PXT26" s="1280"/>
      <c r="PXU26" s="1280"/>
      <c r="PXV26" s="1280"/>
      <c r="PXW26" s="1280"/>
      <c r="PXX26" s="1280"/>
      <c r="PXY26" s="1280"/>
      <c r="PXZ26" s="1280"/>
      <c r="PYA26" s="1280"/>
      <c r="PYB26" s="1280"/>
      <c r="PYC26" s="1280"/>
      <c r="PYD26" s="1280"/>
      <c r="PYE26" s="1280"/>
      <c r="PYF26" s="1280"/>
      <c r="PYG26" s="1280"/>
      <c r="PYH26" s="1280"/>
      <c r="PYI26" s="1280"/>
      <c r="PYJ26" s="1280"/>
      <c r="PYK26" s="1280"/>
      <c r="PYL26" s="1280"/>
      <c r="PYM26" s="1280"/>
      <c r="PYN26" s="1280"/>
      <c r="PYO26" s="1280"/>
      <c r="PYP26" s="1280"/>
      <c r="PYQ26" s="1280"/>
      <c r="PYR26" s="1280"/>
      <c r="PYS26" s="1280"/>
      <c r="PYT26" s="1280"/>
      <c r="PYU26" s="1280"/>
      <c r="PYV26" s="1280"/>
      <c r="PYW26" s="1280"/>
      <c r="PYX26" s="1280"/>
      <c r="PYY26" s="1280"/>
      <c r="PYZ26" s="1280"/>
      <c r="PZA26" s="1280"/>
      <c r="PZB26" s="1280"/>
      <c r="PZC26" s="1280"/>
      <c r="PZD26" s="1280"/>
      <c r="PZE26" s="1280"/>
      <c r="PZF26" s="1280"/>
      <c r="PZG26" s="1280"/>
      <c r="PZH26" s="1280"/>
      <c r="PZI26" s="1280"/>
      <c r="PZJ26" s="1280"/>
      <c r="PZK26" s="1280"/>
      <c r="PZL26" s="1280"/>
      <c r="PZM26" s="1280"/>
      <c r="PZN26" s="1280"/>
      <c r="PZO26" s="1280"/>
      <c r="PZP26" s="1280"/>
      <c r="PZQ26" s="1280"/>
      <c r="PZR26" s="1280"/>
      <c r="PZS26" s="1280"/>
      <c r="PZT26" s="1280"/>
      <c r="PZU26" s="1280"/>
      <c r="PZV26" s="1280"/>
      <c r="PZW26" s="1280"/>
      <c r="PZX26" s="1280"/>
      <c r="PZY26" s="1280"/>
      <c r="PZZ26" s="1280"/>
      <c r="QAA26" s="1280"/>
      <c r="QAB26" s="1280"/>
      <c r="QAC26" s="1280"/>
      <c r="QAD26" s="1280"/>
      <c r="QAE26" s="1280"/>
      <c r="QAF26" s="1280"/>
      <c r="QAG26" s="1280"/>
      <c r="QAH26" s="1280"/>
      <c r="QAI26" s="1280"/>
      <c r="QAJ26" s="1280"/>
      <c r="QAK26" s="1280"/>
      <c r="QAL26" s="1280"/>
      <c r="QAM26" s="1280"/>
      <c r="QAN26" s="1280"/>
      <c r="QAO26" s="1280"/>
      <c r="QAP26" s="1280"/>
      <c r="QAQ26" s="1280"/>
      <c r="QAR26" s="1280"/>
      <c r="QAS26" s="1280"/>
      <c r="QAT26" s="1280"/>
      <c r="QAU26" s="1280"/>
      <c r="QAV26" s="1280"/>
      <c r="QAW26" s="1280"/>
      <c r="QAX26" s="1280"/>
      <c r="QAY26" s="1280"/>
      <c r="QAZ26" s="1280"/>
      <c r="QBA26" s="1280"/>
      <c r="QBB26" s="1280"/>
      <c r="QBC26" s="1280"/>
      <c r="QBD26" s="1280"/>
      <c r="QBE26" s="1280"/>
      <c r="QBF26" s="1280"/>
      <c r="QBG26" s="1280"/>
      <c r="QBH26" s="1280"/>
      <c r="QBI26" s="1280"/>
      <c r="QBJ26" s="1280"/>
      <c r="QBK26" s="1280"/>
      <c r="QBL26" s="1280"/>
      <c r="QBM26" s="1280"/>
      <c r="QBN26" s="1280"/>
      <c r="QBO26" s="1280"/>
      <c r="QBP26" s="1280"/>
      <c r="QBQ26" s="1280"/>
      <c r="QBR26" s="1280"/>
      <c r="QBS26" s="1280"/>
      <c r="QBT26" s="1280"/>
      <c r="QBU26" s="1280"/>
      <c r="QBV26" s="1280"/>
      <c r="QBW26" s="1280"/>
      <c r="QBX26" s="1280"/>
      <c r="QBY26" s="1280"/>
      <c r="QBZ26" s="1280"/>
      <c r="QCA26" s="1280"/>
      <c r="QCB26" s="1280"/>
      <c r="QCC26" s="1280"/>
      <c r="QCD26" s="1280"/>
      <c r="QCE26" s="1280"/>
      <c r="QCF26" s="1280"/>
      <c r="QCG26" s="1280"/>
      <c r="QCH26" s="1280"/>
      <c r="QCI26" s="1280"/>
      <c r="QCJ26" s="1280"/>
      <c r="QCK26" s="1280"/>
      <c r="QCL26" s="1280"/>
      <c r="QCM26" s="1280"/>
      <c r="QCN26" s="1280"/>
      <c r="QCO26" s="1280"/>
      <c r="QCP26" s="1280"/>
      <c r="QCQ26" s="1280"/>
      <c r="QCR26" s="1280"/>
      <c r="QCS26" s="1280"/>
      <c r="QCT26" s="1280"/>
      <c r="QCU26" s="1280"/>
      <c r="QCV26" s="1280"/>
      <c r="QCW26" s="1280"/>
      <c r="QCX26" s="1280"/>
      <c r="QCY26" s="1280"/>
      <c r="QCZ26" s="1280"/>
      <c r="QDA26" s="1280"/>
      <c r="QDB26" s="1280"/>
      <c r="QDC26" s="1280"/>
      <c r="QDD26" s="1280"/>
      <c r="QDE26" s="1280"/>
      <c r="QDF26" s="1280"/>
      <c r="QDG26" s="1280"/>
      <c r="QDH26" s="1280"/>
      <c r="QDI26" s="1280"/>
      <c r="QDJ26" s="1280"/>
      <c r="QDK26" s="1280"/>
      <c r="QDL26" s="1280"/>
      <c r="QDM26" s="1280"/>
      <c r="QDN26" s="1280"/>
      <c r="QDO26" s="1280"/>
      <c r="QDP26" s="1280"/>
      <c r="QDQ26" s="1280"/>
      <c r="QDR26" s="1280"/>
      <c r="QDS26" s="1280"/>
      <c r="QDT26" s="1280"/>
      <c r="QDU26" s="1280"/>
      <c r="QDV26" s="1280"/>
      <c r="QDW26" s="1280"/>
      <c r="QDX26" s="1280"/>
      <c r="QDY26" s="1280"/>
      <c r="QDZ26" s="1280"/>
      <c r="QEA26" s="1280"/>
      <c r="QEB26" s="1280"/>
      <c r="QEC26" s="1280"/>
      <c r="QED26" s="1280"/>
      <c r="QEE26" s="1280"/>
      <c r="QEF26" s="1280"/>
      <c r="QEG26" s="1280"/>
      <c r="QEH26" s="1280"/>
      <c r="QEI26" s="1280"/>
      <c r="QEJ26" s="1280"/>
      <c r="QEK26" s="1280"/>
      <c r="QEL26" s="1280"/>
      <c r="QEM26" s="1280"/>
      <c r="QEN26" s="1280"/>
      <c r="QEO26" s="1280"/>
      <c r="QEP26" s="1280"/>
      <c r="QEQ26" s="1280"/>
      <c r="QER26" s="1280"/>
      <c r="QES26" s="1280"/>
      <c r="QET26" s="1280"/>
      <c r="QEU26" s="1280"/>
      <c r="QEV26" s="1280"/>
      <c r="QEW26" s="1280"/>
      <c r="QEX26" s="1280"/>
      <c r="QEY26" s="1280"/>
      <c r="QEZ26" s="1280"/>
      <c r="QFA26" s="1280"/>
      <c r="QFB26" s="1280"/>
      <c r="QFC26" s="1280"/>
      <c r="QFD26" s="1280"/>
      <c r="QFE26" s="1280"/>
      <c r="QFF26" s="1280"/>
      <c r="QFG26" s="1280"/>
      <c r="QFH26" s="1280"/>
      <c r="QFI26" s="1280"/>
      <c r="QFJ26" s="1280"/>
      <c r="QFK26" s="1280"/>
      <c r="QFL26" s="1280"/>
      <c r="QFM26" s="1280"/>
      <c r="QFN26" s="1280"/>
      <c r="QFO26" s="1280"/>
      <c r="QFP26" s="1280"/>
      <c r="QFQ26" s="1280"/>
      <c r="QFR26" s="1280"/>
      <c r="QFS26" s="1280"/>
      <c r="QFT26" s="1280"/>
      <c r="QFU26" s="1280"/>
      <c r="QFV26" s="1280"/>
      <c r="QFW26" s="1280"/>
      <c r="QFX26" s="1280"/>
      <c r="QFY26" s="1280"/>
      <c r="QFZ26" s="1280"/>
      <c r="QGA26" s="1280"/>
      <c r="QGB26" s="1280"/>
      <c r="QGC26" s="1280"/>
      <c r="QGD26" s="1280"/>
      <c r="QGE26" s="1280"/>
      <c r="QGF26" s="1280"/>
      <c r="QGG26" s="1280"/>
      <c r="QGH26" s="1280"/>
      <c r="QGI26" s="1280"/>
      <c r="QGJ26" s="1280"/>
      <c r="QGK26" s="1280"/>
      <c r="QGL26" s="1280"/>
      <c r="QGM26" s="1280"/>
      <c r="QGN26" s="1280"/>
      <c r="QGO26" s="1280"/>
      <c r="QGP26" s="1280"/>
      <c r="QGQ26" s="1280"/>
      <c r="QGR26" s="1280"/>
      <c r="QGS26" s="1280"/>
      <c r="QGT26" s="1280"/>
      <c r="QGU26" s="1280"/>
      <c r="QGV26" s="1280"/>
      <c r="QGW26" s="1280"/>
      <c r="QGX26" s="1280"/>
      <c r="QGY26" s="1280"/>
      <c r="QGZ26" s="1280"/>
      <c r="QHA26" s="1280"/>
      <c r="QHB26" s="1280"/>
      <c r="QHC26" s="1280"/>
      <c r="QHD26" s="1280"/>
      <c r="QHE26" s="1280"/>
      <c r="QHF26" s="1280"/>
      <c r="QHG26" s="1280"/>
      <c r="QHH26" s="1280"/>
      <c r="QHI26" s="1280"/>
      <c r="QHJ26" s="1280"/>
      <c r="QHK26" s="1280"/>
      <c r="QHL26" s="1280"/>
      <c r="QHM26" s="1280"/>
      <c r="QHN26" s="1280"/>
      <c r="QHO26" s="1280"/>
      <c r="QHP26" s="1280"/>
      <c r="QHQ26" s="1280"/>
      <c r="QHR26" s="1280"/>
      <c r="QHS26" s="1280"/>
      <c r="QHT26" s="1280"/>
      <c r="QHU26" s="1280"/>
      <c r="QHV26" s="1280"/>
      <c r="QHW26" s="1280"/>
      <c r="QHX26" s="1280"/>
      <c r="QHY26" s="1280"/>
      <c r="QHZ26" s="1280"/>
      <c r="QIA26" s="1280"/>
      <c r="QIB26" s="1280"/>
      <c r="QIC26" s="1280"/>
      <c r="QID26" s="1280"/>
      <c r="QIE26" s="1280"/>
      <c r="QIF26" s="1280"/>
      <c r="QIG26" s="1280"/>
      <c r="QIH26" s="1280"/>
      <c r="QII26" s="1280"/>
      <c r="QIJ26" s="1280"/>
      <c r="QIK26" s="1280"/>
      <c r="QIL26" s="1280"/>
      <c r="QIM26" s="1280"/>
      <c r="QIN26" s="1280"/>
      <c r="QIO26" s="1280"/>
      <c r="QIP26" s="1280"/>
      <c r="QIQ26" s="1280"/>
      <c r="QIR26" s="1280"/>
      <c r="QIS26" s="1280"/>
      <c r="QIT26" s="1280"/>
      <c r="QIU26" s="1280"/>
      <c r="QIV26" s="1280"/>
      <c r="QIW26" s="1280"/>
      <c r="QIX26" s="1280"/>
      <c r="QIY26" s="1280"/>
      <c r="QIZ26" s="1280"/>
      <c r="QJA26" s="1280"/>
      <c r="QJB26" s="1280"/>
      <c r="QJC26" s="1280"/>
      <c r="QJD26" s="1280"/>
      <c r="QJE26" s="1280"/>
      <c r="QJF26" s="1280"/>
      <c r="QJG26" s="1280"/>
      <c r="QJH26" s="1280"/>
      <c r="QJI26" s="1280"/>
      <c r="QJJ26" s="1280"/>
      <c r="QJK26" s="1280"/>
      <c r="QJL26" s="1280"/>
      <c r="QJM26" s="1280"/>
      <c r="QJN26" s="1280"/>
      <c r="QJO26" s="1280"/>
      <c r="QJP26" s="1280"/>
      <c r="QJQ26" s="1280"/>
      <c r="QJR26" s="1280"/>
      <c r="QJS26" s="1280"/>
      <c r="QJT26" s="1280"/>
      <c r="QJU26" s="1280"/>
      <c r="QJV26" s="1280"/>
      <c r="QJW26" s="1280"/>
      <c r="QJX26" s="1280"/>
      <c r="QJY26" s="1280"/>
      <c r="QJZ26" s="1280"/>
      <c r="QKA26" s="1280"/>
      <c r="QKB26" s="1280"/>
      <c r="QKC26" s="1280"/>
      <c r="QKD26" s="1280"/>
      <c r="QKE26" s="1280"/>
      <c r="QKF26" s="1280"/>
      <c r="QKG26" s="1280"/>
      <c r="QKH26" s="1280"/>
      <c r="QKI26" s="1280"/>
      <c r="QKJ26" s="1280"/>
      <c r="QKK26" s="1280"/>
      <c r="QKL26" s="1280"/>
      <c r="QKM26" s="1280"/>
      <c r="QKN26" s="1280"/>
      <c r="QKO26" s="1280"/>
      <c r="QKP26" s="1280"/>
      <c r="QKQ26" s="1280"/>
      <c r="QKR26" s="1280"/>
      <c r="QKS26" s="1280"/>
      <c r="QKT26" s="1280"/>
      <c r="QKU26" s="1280"/>
      <c r="QKV26" s="1280"/>
      <c r="QKW26" s="1280"/>
      <c r="QKX26" s="1280"/>
      <c r="QKY26" s="1280"/>
      <c r="QKZ26" s="1280"/>
      <c r="QLA26" s="1280"/>
      <c r="QLB26" s="1280"/>
      <c r="QLC26" s="1280"/>
      <c r="QLD26" s="1280"/>
      <c r="QLE26" s="1280"/>
      <c r="QLF26" s="1280"/>
      <c r="QLG26" s="1280"/>
      <c r="QLH26" s="1280"/>
      <c r="QLI26" s="1280"/>
      <c r="QLJ26" s="1280"/>
      <c r="QLK26" s="1280"/>
      <c r="QLL26" s="1280"/>
      <c r="QLM26" s="1280"/>
      <c r="QLN26" s="1280"/>
      <c r="QLO26" s="1280"/>
      <c r="QLP26" s="1280"/>
      <c r="QLQ26" s="1280"/>
      <c r="QLR26" s="1280"/>
      <c r="QLS26" s="1280"/>
      <c r="QLT26" s="1280"/>
      <c r="QLU26" s="1280"/>
      <c r="QLV26" s="1280"/>
      <c r="QLW26" s="1280"/>
      <c r="QLX26" s="1280"/>
      <c r="QLY26" s="1280"/>
      <c r="QLZ26" s="1280"/>
      <c r="QMA26" s="1280"/>
      <c r="QMB26" s="1280"/>
      <c r="QMC26" s="1280"/>
      <c r="QMD26" s="1280"/>
      <c r="QME26" s="1280"/>
      <c r="QMF26" s="1280"/>
      <c r="QMG26" s="1280"/>
      <c r="QMH26" s="1280"/>
      <c r="QMI26" s="1280"/>
      <c r="QMJ26" s="1280"/>
      <c r="QMK26" s="1280"/>
      <c r="QML26" s="1280"/>
      <c r="QMM26" s="1280"/>
      <c r="QMN26" s="1280"/>
      <c r="QMO26" s="1280"/>
      <c r="QMP26" s="1280"/>
      <c r="QMQ26" s="1280"/>
      <c r="QMR26" s="1280"/>
      <c r="QMS26" s="1280"/>
      <c r="QMT26" s="1280"/>
      <c r="QMU26" s="1280"/>
      <c r="QMV26" s="1280"/>
      <c r="QMW26" s="1280"/>
      <c r="QMX26" s="1280"/>
      <c r="QMY26" s="1280"/>
      <c r="QMZ26" s="1280"/>
      <c r="QNA26" s="1280"/>
      <c r="QNB26" s="1280"/>
      <c r="QNC26" s="1280"/>
      <c r="QND26" s="1280"/>
      <c r="QNE26" s="1280"/>
      <c r="QNF26" s="1280"/>
      <c r="QNG26" s="1280"/>
      <c r="QNH26" s="1280"/>
      <c r="QNI26" s="1280"/>
      <c r="QNJ26" s="1280"/>
      <c r="QNK26" s="1280"/>
      <c r="QNL26" s="1280"/>
      <c r="QNM26" s="1280"/>
      <c r="QNN26" s="1280"/>
      <c r="QNO26" s="1280"/>
      <c r="QNP26" s="1280"/>
      <c r="QNQ26" s="1280"/>
      <c r="QNR26" s="1280"/>
      <c r="QNS26" s="1280"/>
      <c r="QNT26" s="1280"/>
      <c r="QNU26" s="1280"/>
      <c r="QNV26" s="1280"/>
      <c r="QNW26" s="1280"/>
      <c r="QNX26" s="1280"/>
      <c r="QNY26" s="1280"/>
      <c r="QNZ26" s="1280"/>
      <c r="QOA26" s="1280"/>
      <c r="QOB26" s="1280"/>
      <c r="QOC26" s="1280"/>
      <c r="QOD26" s="1280"/>
      <c r="QOE26" s="1280"/>
      <c r="QOF26" s="1280"/>
      <c r="QOG26" s="1280"/>
      <c r="QOH26" s="1280"/>
      <c r="QOI26" s="1280"/>
      <c r="QOJ26" s="1280"/>
      <c r="QOK26" s="1280"/>
      <c r="QOL26" s="1280"/>
      <c r="QOM26" s="1280"/>
      <c r="QON26" s="1280"/>
      <c r="QOO26" s="1280"/>
      <c r="QOP26" s="1280"/>
      <c r="QOQ26" s="1280"/>
      <c r="QOR26" s="1280"/>
      <c r="QOS26" s="1280"/>
      <c r="QOT26" s="1280"/>
      <c r="QOU26" s="1280"/>
      <c r="QOV26" s="1280"/>
      <c r="QOW26" s="1280"/>
      <c r="QOX26" s="1280"/>
      <c r="QOY26" s="1280"/>
      <c r="QOZ26" s="1280"/>
      <c r="QPA26" s="1280"/>
      <c r="QPB26" s="1280"/>
      <c r="QPC26" s="1280"/>
      <c r="QPD26" s="1280"/>
      <c r="QPE26" s="1280"/>
      <c r="QPF26" s="1280"/>
      <c r="QPG26" s="1280"/>
      <c r="QPH26" s="1280"/>
      <c r="QPI26" s="1280"/>
      <c r="QPJ26" s="1280"/>
      <c r="QPK26" s="1280"/>
      <c r="QPL26" s="1280"/>
      <c r="QPM26" s="1280"/>
      <c r="QPN26" s="1280"/>
      <c r="QPO26" s="1280"/>
      <c r="QPP26" s="1280"/>
      <c r="QPQ26" s="1280"/>
      <c r="QPR26" s="1280"/>
      <c r="QPS26" s="1280"/>
      <c r="QPT26" s="1280"/>
      <c r="QPU26" s="1280"/>
      <c r="QPV26" s="1280"/>
      <c r="QPW26" s="1280"/>
      <c r="QPX26" s="1280"/>
      <c r="QPY26" s="1280"/>
      <c r="QPZ26" s="1280"/>
      <c r="QQA26" s="1280"/>
      <c r="QQB26" s="1280"/>
      <c r="QQC26" s="1280"/>
      <c r="QQD26" s="1280"/>
      <c r="QQE26" s="1280"/>
      <c r="QQF26" s="1280"/>
      <c r="QQG26" s="1280"/>
      <c r="QQH26" s="1280"/>
      <c r="QQI26" s="1280"/>
      <c r="QQJ26" s="1280"/>
      <c r="QQK26" s="1280"/>
      <c r="QQL26" s="1280"/>
      <c r="QQM26" s="1280"/>
      <c r="QQN26" s="1280"/>
      <c r="QQO26" s="1280"/>
      <c r="QQP26" s="1280"/>
      <c r="QQQ26" s="1280"/>
      <c r="QQR26" s="1280"/>
      <c r="QQS26" s="1280"/>
      <c r="QQT26" s="1280"/>
      <c r="QQU26" s="1280"/>
      <c r="QQV26" s="1280"/>
      <c r="QQW26" s="1280"/>
      <c r="QQX26" s="1280"/>
      <c r="QQY26" s="1280"/>
      <c r="QQZ26" s="1280"/>
      <c r="QRA26" s="1280"/>
      <c r="QRB26" s="1280"/>
      <c r="QRC26" s="1280"/>
      <c r="QRD26" s="1280"/>
      <c r="QRE26" s="1280"/>
      <c r="QRF26" s="1280"/>
      <c r="QRG26" s="1280"/>
      <c r="QRH26" s="1280"/>
      <c r="QRI26" s="1280"/>
      <c r="QRJ26" s="1280"/>
      <c r="QRK26" s="1280"/>
      <c r="QRL26" s="1280"/>
      <c r="QRM26" s="1280"/>
      <c r="QRN26" s="1280"/>
      <c r="QRO26" s="1280"/>
      <c r="QRP26" s="1280"/>
      <c r="QRQ26" s="1280"/>
      <c r="QRR26" s="1280"/>
      <c r="QRS26" s="1280"/>
      <c r="QRT26" s="1280"/>
      <c r="QRU26" s="1280"/>
      <c r="QRV26" s="1280"/>
      <c r="QRW26" s="1280"/>
      <c r="QRX26" s="1280"/>
      <c r="QRY26" s="1280"/>
      <c r="QRZ26" s="1280"/>
      <c r="QSA26" s="1280"/>
      <c r="QSB26" s="1280"/>
      <c r="QSC26" s="1280"/>
      <c r="QSD26" s="1280"/>
      <c r="QSE26" s="1280"/>
      <c r="QSF26" s="1280"/>
      <c r="QSG26" s="1280"/>
      <c r="QSH26" s="1280"/>
      <c r="QSI26" s="1280"/>
      <c r="QSJ26" s="1280"/>
      <c r="QSK26" s="1280"/>
      <c r="QSL26" s="1280"/>
      <c r="QSM26" s="1280"/>
      <c r="QSN26" s="1280"/>
      <c r="QSO26" s="1280"/>
      <c r="QSP26" s="1280"/>
      <c r="QSQ26" s="1280"/>
      <c r="QSR26" s="1280"/>
      <c r="QSS26" s="1280"/>
      <c r="QST26" s="1280"/>
      <c r="QSU26" s="1280"/>
      <c r="QSV26" s="1280"/>
      <c r="QSW26" s="1280"/>
      <c r="QSX26" s="1280"/>
      <c r="QSY26" s="1280"/>
      <c r="QSZ26" s="1280"/>
      <c r="QTA26" s="1280"/>
      <c r="QTB26" s="1280"/>
      <c r="QTC26" s="1280"/>
      <c r="QTD26" s="1280"/>
      <c r="QTE26" s="1280"/>
      <c r="QTF26" s="1280"/>
      <c r="QTG26" s="1280"/>
      <c r="QTH26" s="1280"/>
      <c r="QTI26" s="1280"/>
      <c r="QTJ26" s="1280"/>
      <c r="QTK26" s="1280"/>
      <c r="QTL26" s="1280"/>
      <c r="QTM26" s="1280"/>
      <c r="QTN26" s="1280"/>
      <c r="QTO26" s="1280"/>
      <c r="QTP26" s="1280"/>
      <c r="QTQ26" s="1280"/>
      <c r="QTR26" s="1280"/>
      <c r="QTS26" s="1280"/>
      <c r="QTT26" s="1280"/>
      <c r="QTU26" s="1280"/>
      <c r="QTV26" s="1280"/>
      <c r="QTW26" s="1280"/>
      <c r="QTX26" s="1280"/>
      <c r="QTY26" s="1280"/>
      <c r="QTZ26" s="1280"/>
      <c r="QUA26" s="1280"/>
      <c r="QUB26" s="1280"/>
      <c r="QUC26" s="1280"/>
      <c r="QUD26" s="1280"/>
      <c r="QUE26" s="1280"/>
      <c r="QUF26" s="1280"/>
      <c r="QUG26" s="1280"/>
      <c r="QUH26" s="1280"/>
      <c r="QUI26" s="1280"/>
      <c r="QUJ26" s="1280"/>
      <c r="QUK26" s="1280"/>
      <c r="QUL26" s="1280"/>
      <c r="QUM26" s="1280"/>
      <c r="QUN26" s="1280"/>
      <c r="QUO26" s="1280"/>
      <c r="QUP26" s="1280"/>
      <c r="QUQ26" s="1280"/>
      <c r="QUR26" s="1280"/>
      <c r="QUS26" s="1280"/>
      <c r="QUT26" s="1280"/>
      <c r="QUU26" s="1280"/>
      <c r="QUV26" s="1280"/>
      <c r="QUW26" s="1280"/>
      <c r="QUX26" s="1280"/>
      <c r="QUY26" s="1280"/>
      <c r="QUZ26" s="1280"/>
      <c r="QVA26" s="1280"/>
      <c r="QVB26" s="1280"/>
      <c r="QVC26" s="1280"/>
      <c r="QVD26" s="1280"/>
      <c r="QVE26" s="1280"/>
      <c r="QVF26" s="1280"/>
      <c r="QVG26" s="1280"/>
      <c r="QVH26" s="1280"/>
      <c r="QVI26" s="1280"/>
      <c r="QVJ26" s="1280"/>
      <c r="QVK26" s="1280"/>
      <c r="QVL26" s="1280"/>
      <c r="QVM26" s="1280"/>
      <c r="QVN26" s="1280"/>
      <c r="QVO26" s="1280"/>
      <c r="QVP26" s="1280"/>
      <c r="QVQ26" s="1280"/>
      <c r="QVR26" s="1280"/>
      <c r="QVS26" s="1280"/>
      <c r="QVT26" s="1280"/>
      <c r="QVU26" s="1280"/>
      <c r="QVV26" s="1280"/>
      <c r="QVW26" s="1280"/>
      <c r="QVX26" s="1280"/>
      <c r="QVY26" s="1280"/>
      <c r="QVZ26" s="1280"/>
      <c r="QWA26" s="1280"/>
      <c r="QWB26" s="1280"/>
      <c r="QWC26" s="1280"/>
      <c r="QWD26" s="1280"/>
      <c r="QWE26" s="1280"/>
      <c r="QWF26" s="1280"/>
      <c r="QWG26" s="1280"/>
      <c r="QWH26" s="1280"/>
      <c r="QWI26" s="1280"/>
      <c r="QWJ26" s="1280"/>
      <c r="QWK26" s="1280"/>
      <c r="QWL26" s="1280"/>
      <c r="QWM26" s="1280"/>
      <c r="QWN26" s="1280"/>
      <c r="QWO26" s="1280"/>
      <c r="QWP26" s="1280"/>
      <c r="QWQ26" s="1280"/>
      <c r="QWR26" s="1280"/>
      <c r="QWS26" s="1280"/>
      <c r="QWT26" s="1280"/>
      <c r="QWU26" s="1280"/>
      <c r="QWV26" s="1280"/>
      <c r="QWW26" s="1280"/>
      <c r="QWX26" s="1280"/>
      <c r="QWY26" s="1280"/>
      <c r="QWZ26" s="1280"/>
      <c r="QXA26" s="1280"/>
      <c r="QXB26" s="1280"/>
      <c r="QXC26" s="1280"/>
      <c r="QXD26" s="1280"/>
      <c r="QXE26" s="1280"/>
      <c r="QXF26" s="1280"/>
      <c r="QXG26" s="1280"/>
      <c r="QXH26" s="1280"/>
      <c r="QXI26" s="1280"/>
      <c r="QXJ26" s="1280"/>
      <c r="QXK26" s="1280"/>
      <c r="QXL26" s="1280"/>
      <c r="QXM26" s="1280"/>
      <c r="QXN26" s="1280"/>
      <c r="QXO26" s="1280"/>
      <c r="QXP26" s="1280"/>
      <c r="QXQ26" s="1280"/>
      <c r="QXR26" s="1280"/>
      <c r="QXS26" s="1280"/>
      <c r="QXT26" s="1280"/>
      <c r="QXU26" s="1280"/>
      <c r="QXV26" s="1280"/>
      <c r="QXW26" s="1280"/>
      <c r="QXX26" s="1280"/>
      <c r="QXY26" s="1280"/>
      <c r="QXZ26" s="1280"/>
      <c r="QYA26" s="1280"/>
      <c r="QYB26" s="1280"/>
      <c r="QYC26" s="1280"/>
      <c r="QYD26" s="1280"/>
      <c r="QYE26" s="1280"/>
      <c r="QYF26" s="1280"/>
      <c r="QYG26" s="1280"/>
      <c r="QYH26" s="1280"/>
      <c r="QYI26" s="1280"/>
      <c r="QYJ26" s="1280"/>
      <c r="QYK26" s="1280"/>
      <c r="QYL26" s="1280"/>
      <c r="QYM26" s="1280"/>
      <c r="QYN26" s="1280"/>
      <c r="QYO26" s="1280"/>
      <c r="QYP26" s="1280"/>
      <c r="QYQ26" s="1280"/>
      <c r="QYR26" s="1280"/>
      <c r="QYS26" s="1280"/>
      <c r="QYT26" s="1280"/>
      <c r="QYU26" s="1280"/>
      <c r="QYV26" s="1280"/>
      <c r="QYW26" s="1280"/>
      <c r="QYX26" s="1280"/>
      <c r="QYY26" s="1280"/>
      <c r="QYZ26" s="1280"/>
      <c r="QZA26" s="1280"/>
      <c r="QZB26" s="1280"/>
      <c r="QZC26" s="1280"/>
      <c r="QZD26" s="1280"/>
      <c r="QZE26" s="1280"/>
      <c r="QZF26" s="1280"/>
      <c r="QZG26" s="1280"/>
      <c r="QZH26" s="1280"/>
      <c r="QZI26" s="1280"/>
      <c r="QZJ26" s="1280"/>
      <c r="QZK26" s="1280"/>
      <c r="QZL26" s="1280"/>
      <c r="QZM26" s="1280"/>
      <c r="QZN26" s="1280"/>
      <c r="QZO26" s="1280"/>
      <c r="QZP26" s="1280"/>
      <c r="QZQ26" s="1280"/>
      <c r="QZR26" s="1280"/>
      <c r="QZS26" s="1280"/>
      <c r="QZT26" s="1280"/>
      <c r="QZU26" s="1280"/>
      <c r="QZV26" s="1280"/>
      <c r="QZW26" s="1280"/>
      <c r="QZX26" s="1280"/>
      <c r="QZY26" s="1280"/>
      <c r="QZZ26" s="1280"/>
      <c r="RAA26" s="1280"/>
      <c r="RAB26" s="1280"/>
      <c r="RAC26" s="1280"/>
      <c r="RAD26" s="1280"/>
      <c r="RAE26" s="1280"/>
      <c r="RAF26" s="1280"/>
      <c r="RAG26" s="1280"/>
      <c r="RAH26" s="1280"/>
      <c r="RAI26" s="1280"/>
      <c r="RAJ26" s="1280"/>
      <c r="RAK26" s="1280"/>
      <c r="RAL26" s="1280"/>
      <c r="RAM26" s="1280"/>
      <c r="RAN26" s="1280"/>
      <c r="RAO26" s="1280"/>
      <c r="RAP26" s="1280"/>
      <c r="RAQ26" s="1280"/>
      <c r="RAR26" s="1280"/>
      <c r="RAS26" s="1280"/>
      <c r="RAT26" s="1280"/>
      <c r="RAU26" s="1280"/>
      <c r="RAV26" s="1280"/>
      <c r="RAW26" s="1280"/>
      <c r="RAX26" s="1280"/>
      <c r="RAY26" s="1280"/>
      <c r="RAZ26" s="1280"/>
      <c r="RBA26" s="1280"/>
      <c r="RBB26" s="1280"/>
      <c r="RBC26" s="1280"/>
      <c r="RBD26" s="1280"/>
      <c r="RBE26" s="1280"/>
      <c r="RBF26" s="1280"/>
      <c r="RBG26" s="1280"/>
      <c r="RBH26" s="1280"/>
      <c r="RBI26" s="1280"/>
      <c r="RBJ26" s="1280"/>
      <c r="RBK26" s="1280"/>
      <c r="RBL26" s="1280"/>
      <c r="RBM26" s="1280"/>
      <c r="RBN26" s="1280"/>
      <c r="RBO26" s="1280"/>
      <c r="RBP26" s="1280"/>
      <c r="RBQ26" s="1280"/>
      <c r="RBR26" s="1280"/>
      <c r="RBS26" s="1280"/>
      <c r="RBT26" s="1280"/>
      <c r="RBU26" s="1280"/>
      <c r="RBV26" s="1280"/>
      <c r="RBW26" s="1280"/>
      <c r="RBX26" s="1280"/>
      <c r="RBY26" s="1280"/>
      <c r="RBZ26" s="1280"/>
      <c r="RCA26" s="1280"/>
      <c r="RCB26" s="1280"/>
      <c r="RCC26" s="1280"/>
      <c r="RCD26" s="1280"/>
      <c r="RCE26" s="1280"/>
      <c r="RCF26" s="1280"/>
      <c r="RCG26" s="1280"/>
      <c r="RCH26" s="1280"/>
      <c r="RCI26" s="1280"/>
      <c r="RCJ26" s="1280"/>
      <c r="RCK26" s="1280"/>
      <c r="RCL26" s="1280"/>
      <c r="RCM26" s="1280"/>
      <c r="RCN26" s="1280"/>
      <c r="RCO26" s="1280"/>
      <c r="RCP26" s="1280"/>
      <c r="RCQ26" s="1280"/>
      <c r="RCR26" s="1280"/>
      <c r="RCS26" s="1280"/>
      <c r="RCT26" s="1280"/>
      <c r="RCU26" s="1280"/>
      <c r="RCV26" s="1280"/>
      <c r="RCW26" s="1280"/>
      <c r="RCX26" s="1280"/>
      <c r="RCY26" s="1280"/>
      <c r="RCZ26" s="1280"/>
      <c r="RDA26" s="1280"/>
      <c r="RDB26" s="1280"/>
      <c r="RDC26" s="1280"/>
      <c r="RDD26" s="1280"/>
      <c r="RDE26" s="1280"/>
      <c r="RDF26" s="1280"/>
      <c r="RDG26" s="1280"/>
      <c r="RDH26" s="1280"/>
      <c r="RDI26" s="1280"/>
      <c r="RDJ26" s="1280"/>
      <c r="RDK26" s="1280"/>
      <c r="RDL26" s="1280"/>
      <c r="RDM26" s="1280"/>
      <c r="RDN26" s="1280"/>
      <c r="RDO26" s="1280"/>
    </row>
    <row r="27" spans="1:12287" ht="40.5" customHeight="1" x14ac:dyDescent="0.35">
      <c r="A27" s="1225"/>
      <c r="B27" s="1225"/>
      <c r="C27" s="1232"/>
      <c r="D27" s="1225"/>
      <c r="E27" s="1225"/>
      <c r="F27" s="1225"/>
      <c r="G27" s="1209"/>
      <c r="H27" s="127" t="s">
        <v>39</v>
      </c>
      <c r="I27" s="127">
        <v>50</v>
      </c>
      <c r="J27" s="1217"/>
      <c r="K27" s="1217"/>
      <c r="L27" s="1217"/>
      <c r="M27" s="1223"/>
      <c r="N27" s="1223"/>
      <c r="O27" s="1223"/>
      <c r="P27" s="1223"/>
      <c r="Q27" s="1217"/>
      <c r="R27" s="1217"/>
    </row>
    <row r="28" spans="1:12287" ht="50.25" customHeight="1" x14ac:dyDescent="0.35">
      <c r="A28" s="1209"/>
      <c r="B28" s="1209"/>
      <c r="C28" s="1211"/>
      <c r="D28" s="1209"/>
      <c r="E28" s="1209"/>
      <c r="F28" s="1209"/>
      <c r="G28" s="125" t="s">
        <v>456</v>
      </c>
      <c r="H28" s="125" t="s">
        <v>123</v>
      </c>
      <c r="I28" s="125">
        <v>1</v>
      </c>
      <c r="J28" s="1224"/>
      <c r="K28" s="1224"/>
      <c r="L28" s="1224"/>
      <c r="M28" s="1266"/>
      <c r="N28" s="1266"/>
      <c r="O28" s="1266"/>
      <c r="P28" s="1266"/>
      <c r="Q28" s="1224"/>
      <c r="R28" s="1224"/>
    </row>
    <row r="29" spans="1:12287" ht="45" customHeight="1" x14ac:dyDescent="0.35">
      <c r="A29" s="704">
        <v>11</v>
      </c>
      <c r="B29" s="704">
        <v>1</v>
      </c>
      <c r="C29" s="1243">
        <v>4</v>
      </c>
      <c r="D29" s="704">
        <v>2</v>
      </c>
      <c r="E29" s="704" t="s">
        <v>1581</v>
      </c>
      <c r="F29" s="704" t="s">
        <v>1582</v>
      </c>
      <c r="G29" s="1245" t="s">
        <v>1472</v>
      </c>
      <c r="H29" s="133" t="s">
        <v>950</v>
      </c>
      <c r="I29" s="133">
        <v>1</v>
      </c>
      <c r="J29" s="1268" t="s">
        <v>1583</v>
      </c>
      <c r="K29" s="1268" t="s">
        <v>951</v>
      </c>
      <c r="L29" s="1268"/>
      <c r="M29" s="1271">
        <v>20000</v>
      </c>
      <c r="N29" s="1271"/>
      <c r="O29" s="1271">
        <v>20000</v>
      </c>
      <c r="P29" s="1271"/>
      <c r="Q29" s="1268" t="s">
        <v>923</v>
      </c>
      <c r="R29" s="1268" t="s">
        <v>945</v>
      </c>
    </row>
    <row r="30" spans="1:12287" ht="51.75" customHeight="1" x14ac:dyDescent="0.35">
      <c r="A30" s="705"/>
      <c r="B30" s="705"/>
      <c r="C30" s="1267"/>
      <c r="D30" s="705"/>
      <c r="E30" s="705"/>
      <c r="F30" s="705"/>
      <c r="G30" s="1246"/>
      <c r="H30" s="133" t="s">
        <v>39</v>
      </c>
      <c r="I30" s="133">
        <v>50</v>
      </c>
      <c r="J30" s="1269"/>
      <c r="K30" s="1269"/>
      <c r="L30" s="1269"/>
      <c r="M30" s="1272"/>
      <c r="N30" s="1272"/>
      <c r="O30" s="1272"/>
      <c r="P30" s="1272"/>
      <c r="Q30" s="1269"/>
      <c r="R30" s="1269"/>
    </row>
    <row r="31" spans="1:12287" ht="51.75" customHeight="1" x14ac:dyDescent="0.35">
      <c r="A31" s="706"/>
      <c r="B31" s="706"/>
      <c r="C31" s="1244"/>
      <c r="D31" s="706"/>
      <c r="E31" s="706"/>
      <c r="F31" s="706"/>
      <c r="G31" s="123" t="s">
        <v>456</v>
      </c>
      <c r="H31" s="123" t="s">
        <v>123</v>
      </c>
      <c r="I31" s="123">
        <v>1</v>
      </c>
      <c r="J31" s="1270"/>
      <c r="K31" s="1270"/>
      <c r="L31" s="1270"/>
      <c r="M31" s="1273"/>
      <c r="N31" s="1273"/>
      <c r="O31" s="1273"/>
      <c r="P31" s="1273"/>
      <c r="Q31" s="1270"/>
      <c r="R31" s="1270"/>
    </row>
    <row r="32" spans="1:12287" ht="36.75" customHeight="1" x14ac:dyDescent="0.35">
      <c r="A32" s="1251" t="s">
        <v>1584</v>
      </c>
      <c r="B32" s="1254"/>
      <c r="C32" s="1254"/>
      <c r="D32" s="1254"/>
      <c r="E32" s="1254"/>
      <c r="F32" s="1254"/>
      <c r="G32" s="1254"/>
      <c r="H32" s="1254"/>
      <c r="I32" s="1254"/>
      <c r="J32" s="1254"/>
      <c r="K32" s="1254"/>
      <c r="L32" s="1254"/>
      <c r="M32" s="1254"/>
      <c r="N32" s="1254"/>
      <c r="O32" s="1254"/>
      <c r="P32" s="1254"/>
      <c r="Q32" s="1254"/>
      <c r="R32" s="1255"/>
    </row>
    <row r="33" spans="1:18" ht="87.75" customHeight="1" x14ac:dyDescent="0.35">
      <c r="A33" s="1210">
        <v>12</v>
      </c>
      <c r="B33" s="1210">
        <v>1</v>
      </c>
      <c r="C33" s="1210">
        <v>4</v>
      </c>
      <c r="D33" s="1210">
        <v>2</v>
      </c>
      <c r="E33" s="1208" t="s">
        <v>952</v>
      </c>
      <c r="F33" s="1226" t="s">
        <v>953</v>
      </c>
      <c r="G33" s="1208" t="s">
        <v>334</v>
      </c>
      <c r="H33" s="126" t="s">
        <v>741</v>
      </c>
      <c r="I33" s="126">
        <v>2</v>
      </c>
      <c r="J33" s="1208" t="s">
        <v>572</v>
      </c>
      <c r="K33" s="1208" t="s">
        <v>951</v>
      </c>
      <c r="L33" s="1208"/>
      <c r="M33" s="1214">
        <v>28900</v>
      </c>
      <c r="N33" s="1208"/>
      <c r="O33" s="1214">
        <v>28900</v>
      </c>
      <c r="P33" s="1208"/>
      <c r="Q33" s="1208" t="s">
        <v>923</v>
      </c>
      <c r="R33" s="1208" t="s">
        <v>934</v>
      </c>
    </row>
    <row r="34" spans="1:18" ht="82.5" customHeight="1" x14ac:dyDescent="0.35">
      <c r="A34" s="1211"/>
      <c r="B34" s="1211"/>
      <c r="C34" s="1211"/>
      <c r="D34" s="1211"/>
      <c r="E34" s="1209"/>
      <c r="F34" s="1228"/>
      <c r="G34" s="1209"/>
      <c r="H34" s="126" t="s">
        <v>54</v>
      </c>
      <c r="I34" s="125">
        <v>100</v>
      </c>
      <c r="J34" s="1209"/>
      <c r="K34" s="1209"/>
      <c r="L34" s="1209"/>
      <c r="M34" s="1215"/>
      <c r="N34" s="1209"/>
      <c r="O34" s="1215"/>
      <c r="P34" s="1209"/>
      <c r="Q34" s="1209"/>
      <c r="R34" s="1209"/>
    </row>
    <row r="35" spans="1:18" ht="81.75" customHeight="1" x14ac:dyDescent="0.35">
      <c r="A35" s="1243">
        <v>12</v>
      </c>
      <c r="B35" s="1243">
        <v>1</v>
      </c>
      <c r="C35" s="1243">
        <v>4</v>
      </c>
      <c r="D35" s="1243">
        <v>2</v>
      </c>
      <c r="E35" s="704" t="s">
        <v>952</v>
      </c>
      <c r="F35" s="1241" t="s">
        <v>953</v>
      </c>
      <c r="G35" s="1245" t="s">
        <v>1472</v>
      </c>
      <c r="H35" s="122" t="s">
        <v>741</v>
      </c>
      <c r="I35" s="122">
        <v>2</v>
      </c>
      <c r="J35" s="704" t="s">
        <v>572</v>
      </c>
      <c r="K35" s="704" t="s">
        <v>951</v>
      </c>
      <c r="L35" s="704"/>
      <c r="M35" s="1274">
        <v>28900</v>
      </c>
      <c r="N35" s="704"/>
      <c r="O35" s="1274">
        <v>28900</v>
      </c>
      <c r="P35" s="704"/>
      <c r="Q35" s="704" t="s">
        <v>923</v>
      </c>
      <c r="R35" s="704" t="s">
        <v>934</v>
      </c>
    </row>
    <row r="36" spans="1:18" ht="92.25" customHeight="1" x14ac:dyDescent="0.35">
      <c r="A36" s="1244"/>
      <c r="B36" s="1244"/>
      <c r="C36" s="1244"/>
      <c r="D36" s="1244"/>
      <c r="E36" s="706"/>
      <c r="F36" s="1242"/>
      <c r="G36" s="1246"/>
      <c r="H36" s="122" t="s">
        <v>54</v>
      </c>
      <c r="I36" s="123">
        <v>100</v>
      </c>
      <c r="J36" s="706"/>
      <c r="K36" s="706"/>
      <c r="L36" s="706"/>
      <c r="M36" s="1275"/>
      <c r="N36" s="706"/>
      <c r="O36" s="1275"/>
      <c r="P36" s="706"/>
      <c r="Q36" s="706"/>
      <c r="R36" s="706"/>
    </row>
    <row r="37" spans="1:18" ht="33" customHeight="1" x14ac:dyDescent="0.35">
      <c r="A37" s="1251" t="s">
        <v>1474</v>
      </c>
      <c r="B37" s="1254"/>
      <c r="C37" s="1254"/>
      <c r="D37" s="1254"/>
      <c r="E37" s="1254"/>
      <c r="F37" s="1254"/>
      <c r="G37" s="1254"/>
      <c r="H37" s="1254"/>
      <c r="I37" s="1254"/>
      <c r="J37" s="1254"/>
      <c r="K37" s="1254"/>
      <c r="L37" s="1254"/>
      <c r="M37" s="1254"/>
      <c r="N37" s="1254"/>
      <c r="O37" s="1254"/>
      <c r="P37" s="1254"/>
      <c r="Q37" s="1254"/>
      <c r="R37" s="1255"/>
    </row>
    <row r="38" spans="1:18" ht="116" x14ac:dyDescent="0.35">
      <c r="A38" s="524" t="s">
        <v>1473</v>
      </c>
      <c r="B38" s="524">
        <v>1</v>
      </c>
      <c r="C38" s="524">
        <v>4</v>
      </c>
      <c r="D38" s="524">
        <v>2</v>
      </c>
      <c r="E38" s="525" t="s">
        <v>1585</v>
      </c>
      <c r="F38" s="525" t="s">
        <v>1586</v>
      </c>
      <c r="G38" s="524" t="s">
        <v>168</v>
      </c>
      <c r="H38" s="524" t="s">
        <v>54</v>
      </c>
      <c r="I38" s="524">
        <v>13</v>
      </c>
      <c r="J38" s="524" t="s">
        <v>1571</v>
      </c>
      <c r="K38" s="524" t="s">
        <v>35</v>
      </c>
      <c r="L38" s="526"/>
      <c r="M38" s="527">
        <v>44160</v>
      </c>
      <c r="N38" s="526"/>
      <c r="O38" s="527">
        <v>44160</v>
      </c>
      <c r="P38" s="528"/>
      <c r="Q38" s="524" t="s">
        <v>923</v>
      </c>
      <c r="R38" s="524" t="s">
        <v>935</v>
      </c>
    </row>
    <row r="39" spans="1:18" ht="25.5" customHeight="1" x14ac:dyDescent="0.35">
      <c r="A39" s="1281" t="s">
        <v>1587</v>
      </c>
      <c r="B39" s="1281"/>
      <c r="C39" s="1281"/>
      <c r="D39" s="1281"/>
      <c r="E39" s="1281"/>
      <c r="F39" s="1281"/>
      <c r="G39" s="1281"/>
      <c r="H39" s="1281"/>
      <c r="I39" s="1281"/>
      <c r="J39" s="1281"/>
      <c r="K39" s="1281"/>
      <c r="L39" s="1281"/>
      <c r="M39" s="1281"/>
      <c r="N39" s="1281"/>
      <c r="O39" s="1281"/>
      <c r="P39" s="1281"/>
      <c r="Q39" s="1281"/>
      <c r="R39" s="1281"/>
    </row>
    <row r="41" spans="1:18" ht="15.5" x14ac:dyDescent="0.35">
      <c r="M41" s="761"/>
      <c r="N41" s="744" t="s">
        <v>202</v>
      </c>
      <c r="O41" s="744"/>
      <c r="P41" s="744"/>
    </row>
    <row r="42" spans="1:18" x14ac:dyDescent="0.35">
      <c r="M42" s="761"/>
      <c r="N42" s="141" t="s">
        <v>33</v>
      </c>
      <c r="O42" s="761" t="s">
        <v>34</v>
      </c>
      <c r="P42" s="761"/>
    </row>
    <row r="43" spans="1:18" x14ac:dyDescent="0.35">
      <c r="M43" s="761"/>
      <c r="N43" s="141"/>
      <c r="O43" s="141">
        <v>2020</v>
      </c>
      <c r="P43" s="141">
        <v>2021</v>
      </c>
    </row>
    <row r="44" spans="1:18" x14ac:dyDescent="0.35">
      <c r="M44" s="141" t="s">
        <v>316</v>
      </c>
      <c r="N44" s="108">
        <v>12</v>
      </c>
      <c r="O44" s="109">
        <f>O7+O10+O12+O16+O18+O19+O22+O23+O26+O33</f>
        <v>360000</v>
      </c>
      <c r="P44" s="109">
        <f>P9+P15</f>
        <v>50000</v>
      </c>
    </row>
    <row r="45" spans="1:18" x14ac:dyDescent="0.35">
      <c r="M45" s="343" t="s">
        <v>317</v>
      </c>
      <c r="N45" s="172">
        <v>12</v>
      </c>
      <c r="O45" s="305">
        <f>O7+O10+O13+O18+O22+O23+O29+O35+O38</f>
        <v>352160</v>
      </c>
      <c r="P45" s="305">
        <f>P9+P15+P20</f>
        <v>70000</v>
      </c>
    </row>
  </sheetData>
  <mergeCells count="12403">
    <mergeCell ref="O35:O36"/>
    <mergeCell ref="P35:P36"/>
    <mergeCell ref="Q35:Q36"/>
    <mergeCell ref="R35:R36"/>
    <mergeCell ref="A37:R37"/>
    <mergeCell ref="A39:R39"/>
    <mergeCell ref="M41:M43"/>
    <mergeCell ref="N41:P41"/>
    <mergeCell ref="O42:P42"/>
    <mergeCell ref="RCQ25:RCQ26"/>
    <mergeCell ref="RCR25:RCR26"/>
    <mergeCell ref="RCS25:RCS26"/>
    <mergeCell ref="RCT25:RCT26"/>
    <mergeCell ref="RCU25:RCU26"/>
    <mergeCell ref="RCV25:RCV26"/>
    <mergeCell ref="RCW25:RCW26"/>
    <mergeCell ref="RCN25:RCN26"/>
    <mergeCell ref="RCO25:RCO26"/>
    <mergeCell ref="RCP25:RCP26"/>
    <mergeCell ref="RAC25:RAC26"/>
    <mergeCell ref="RAD25:RAD26"/>
    <mergeCell ref="RAE25:RAE26"/>
    <mergeCell ref="RAF25:RAF26"/>
    <mergeCell ref="RAG25:RAG26"/>
    <mergeCell ref="RAH25:RAH26"/>
    <mergeCell ref="RAI25:RAI26"/>
    <mergeCell ref="RAJ25:RAJ26"/>
    <mergeCell ref="RAK25:RAK26"/>
    <mergeCell ref="RAL25:RAL26"/>
    <mergeCell ref="RAM25:RAM26"/>
    <mergeCell ref="RAN25:RAN26"/>
    <mergeCell ref="RAO25:RAO26"/>
    <mergeCell ref="RAP25:RAP26"/>
    <mergeCell ref="RAQ25:RAQ26"/>
    <mergeCell ref="RAR25:RAR26"/>
    <mergeCell ref="RAS25:RAS26"/>
    <mergeCell ref="RAT25:RAT26"/>
    <mergeCell ref="RAU25:RAU26"/>
    <mergeCell ref="RAV25:RAV26"/>
    <mergeCell ref="RAW25:RAW26"/>
    <mergeCell ref="RAX25:RAX26"/>
    <mergeCell ref="RAY25:RAY26"/>
    <mergeCell ref="RAZ25:RAZ26"/>
    <mergeCell ref="RBA25:RBA26"/>
    <mergeCell ref="RBB25:RBB26"/>
    <mergeCell ref="RBC25:RBC26"/>
    <mergeCell ref="RBD25:RBD26"/>
    <mergeCell ref="RBE25:RBE26"/>
    <mergeCell ref="RBF25:RBF26"/>
    <mergeCell ref="RBG25:RBG26"/>
    <mergeCell ref="RBH25:RBH26"/>
    <mergeCell ref="RBI25:RBI26"/>
    <mergeCell ref="QYV25:QYV26"/>
    <mergeCell ref="QYW25:QYW26"/>
    <mergeCell ref="QYX25:QYX26"/>
    <mergeCell ref="QYY25:QYY26"/>
    <mergeCell ref="QYZ25:QYZ26"/>
    <mergeCell ref="QZA25:QZA26"/>
    <mergeCell ref="QZB25:QZB26"/>
    <mergeCell ref="QZC25:QZC26"/>
    <mergeCell ref="QZD25:QZD26"/>
    <mergeCell ref="QZE25:QZE26"/>
    <mergeCell ref="QZF25:QZF26"/>
    <mergeCell ref="QZG25:QZG26"/>
    <mergeCell ref="RCX25:RCX26"/>
    <mergeCell ref="RCY25:RCY26"/>
    <mergeCell ref="RCZ25:RCZ26"/>
    <mergeCell ref="RDA25:RDA26"/>
    <mergeCell ref="RDB25:RDB26"/>
    <mergeCell ref="RDC25:RDC26"/>
    <mergeCell ref="RDD25:RDD26"/>
    <mergeCell ref="RDE25:RDE26"/>
    <mergeCell ref="RDF25:RDF26"/>
    <mergeCell ref="RDG25:RDG26"/>
    <mergeCell ref="RDH25:RDH26"/>
    <mergeCell ref="RDI25:RDI26"/>
    <mergeCell ref="RDJ25:RDJ26"/>
    <mergeCell ref="RDK25:RDK26"/>
    <mergeCell ref="RDL25:RDL26"/>
    <mergeCell ref="RDM25:RDM26"/>
    <mergeCell ref="RDN25:RDN26"/>
    <mergeCell ref="RDO25:RDO26"/>
    <mergeCell ref="A26:A28"/>
    <mergeCell ref="B26:B28"/>
    <mergeCell ref="C26:C28"/>
    <mergeCell ref="D26:D28"/>
    <mergeCell ref="E26:E28"/>
    <mergeCell ref="F26:F28"/>
    <mergeCell ref="G26:G27"/>
    <mergeCell ref="J26:J28"/>
    <mergeCell ref="K26:K28"/>
    <mergeCell ref="L26:L28"/>
    <mergeCell ref="M26:M28"/>
    <mergeCell ref="N26:N28"/>
    <mergeCell ref="O26:O28"/>
    <mergeCell ref="P26:P28"/>
    <mergeCell ref="Q26:Q28"/>
    <mergeCell ref="R26:R28"/>
    <mergeCell ref="RBJ25:RBJ26"/>
    <mergeCell ref="RBK25:RBK26"/>
    <mergeCell ref="RBL25:RBL26"/>
    <mergeCell ref="RBM25:RBM26"/>
    <mergeCell ref="RBN25:RBN26"/>
    <mergeCell ref="RBO25:RBO26"/>
    <mergeCell ref="RBP25:RBP26"/>
    <mergeCell ref="RBQ25:RBQ26"/>
    <mergeCell ref="RBR25:RBR26"/>
    <mergeCell ref="RBS25:RBS26"/>
    <mergeCell ref="RBT25:RBT26"/>
    <mergeCell ref="RBU25:RBU26"/>
    <mergeCell ref="RBV25:RBV26"/>
    <mergeCell ref="RBW25:RBW26"/>
    <mergeCell ref="RBX25:RBX26"/>
    <mergeCell ref="RBY25:RBY26"/>
    <mergeCell ref="RBZ25:RBZ26"/>
    <mergeCell ref="RCA25:RCA26"/>
    <mergeCell ref="RCB25:RCB26"/>
    <mergeCell ref="RCC25:RCC26"/>
    <mergeCell ref="RCD25:RCD26"/>
    <mergeCell ref="RCE25:RCE26"/>
    <mergeCell ref="RCF25:RCF26"/>
    <mergeCell ref="RCG25:RCG26"/>
    <mergeCell ref="RCH25:RCH26"/>
    <mergeCell ref="RCI25:RCI26"/>
    <mergeCell ref="RCJ25:RCJ26"/>
    <mergeCell ref="RCK25:RCK26"/>
    <mergeCell ref="RCL25:RCL26"/>
    <mergeCell ref="RCM25:RCM26"/>
    <mergeCell ref="QZH25:QZH26"/>
    <mergeCell ref="QZI25:QZI26"/>
    <mergeCell ref="QZJ25:QZJ26"/>
    <mergeCell ref="QZK25:QZK26"/>
    <mergeCell ref="QZL25:QZL26"/>
    <mergeCell ref="QZM25:QZM26"/>
    <mergeCell ref="QZN25:QZN26"/>
    <mergeCell ref="QZO25:QZO26"/>
    <mergeCell ref="QZP25:QZP26"/>
    <mergeCell ref="QZQ25:QZQ26"/>
    <mergeCell ref="QZR25:QZR26"/>
    <mergeCell ref="QZS25:QZS26"/>
    <mergeCell ref="QZT25:QZT26"/>
    <mergeCell ref="QZU25:QZU26"/>
    <mergeCell ref="QZV25:QZV26"/>
    <mergeCell ref="QZW25:QZW26"/>
    <mergeCell ref="QZX25:QZX26"/>
    <mergeCell ref="QZY25:QZY26"/>
    <mergeCell ref="QZZ25:QZZ26"/>
    <mergeCell ref="RAA25:RAA26"/>
    <mergeCell ref="RAB25:RAB26"/>
    <mergeCell ref="QXO25:QXO26"/>
    <mergeCell ref="QXP25:QXP26"/>
    <mergeCell ref="QXQ25:QXQ26"/>
    <mergeCell ref="QXR25:QXR26"/>
    <mergeCell ref="QXS25:QXS26"/>
    <mergeCell ref="QXT25:QXT26"/>
    <mergeCell ref="QXU25:QXU26"/>
    <mergeCell ref="QXV25:QXV26"/>
    <mergeCell ref="QXW25:QXW26"/>
    <mergeCell ref="QXX25:QXX26"/>
    <mergeCell ref="QXY25:QXY26"/>
    <mergeCell ref="QXZ25:QXZ26"/>
    <mergeCell ref="QYA25:QYA26"/>
    <mergeCell ref="QYB25:QYB26"/>
    <mergeCell ref="QYC25:QYC26"/>
    <mergeCell ref="QYD25:QYD26"/>
    <mergeCell ref="QYE25:QYE26"/>
    <mergeCell ref="QYF25:QYF26"/>
    <mergeCell ref="QYG25:QYG26"/>
    <mergeCell ref="QYH25:QYH26"/>
    <mergeCell ref="QYI25:QYI26"/>
    <mergeCell ref="QYJ25:QYJ26"/>
    <mergeCell ref="QYK25:QYK26"/>
    <mergeCell ref="QYL25:QYL26"/>
    <mergeCell ref="QYM25:QYM26"/>
    <mergeCell ref="QYN25:QYN26"/>
    <mergeCell ref="QYO25:QYO26"/>
    <mergeCell ref="QYP25:QYP26"/>
    <mergeCell ref="QYQ25:QYQ26"/>
    <mergeCell ref="QYR25:QYR26"/>
    <mergeCell ref="QYS25:QYS26"/>
    <mergeCell ref="QYT25:QYT26"/>
    <mergeCell ref="QYU25:QYU26"/>
    <mergeCell ref="QWH25:QWH26"/>
    <mergeCell ref="QWI25:QWI26"/>
    <mergeCell ref="QWJ25:QWJ26"/>
    <mergeCell ref="QWK25:QWK26"/>
    <mergeCell ref="QWL25:QWL26"/>
    <mergeCell ref="QWM25:QWM26"/>
    <mergeCell ref="QWN25:QWN26"/>
    <mergeCell ref="QWO25:QWO26"/>
    <mergeCell ref="QWP25:QWP26"/>
    <mergeCell ref="QWQ25:QWQ26"/>
    <mergeCell ref="QWR25:QWR26"/>
    <mergeCell ref="QWS25:QWS26"/>
    <mergeCell ref="QWT25:QWT26"/>
    <mergeCell ref="QWU25:QWU26"/>
    <mergeCell ref="QWV25:QWV26"/>
    <mergeCell ref="QWW25:QWW26"/>
    <mergeCell ref="QWX25:QWX26"/>
    <mergeCell ref="QWY25:QWY26"/>
    <mergeCell ref="QWZ25:QWZ26"/>
    <mergeCell ref="QXA25:QXA26"/>
    <mergeCell ref="QXB25:QXB26"/>
    <mergeCell ref="QXC25:QXC26"/>
    <mergeCell ref="QXD25:QXD26"/>
    <mergeCell ref="QXE25:QXE26"/>
    <mergeCell ref="QXF25:QXF26"/>
    <mergeCell ref="QXG25:QXG26"/>
    <mergeCell ref="QXH25:QXH26"/>
    <mergeCell ref="QXI25:QXI26"/>
    <mergeCell ref="QXJ25:QXJ26"/>
    <mergeCell ref="QXK25:QXK26"/>
    <mergeCell ref="QXL25:QXL26"/>
    <mergeCell ref="QXM25:QXM26"/>
    <mergeCell ref="QXN25:QXN26"/>
    <mergeCell ref="QVA25:QVA26"/>
    <mergeCell ref="QVB25:QVB26"/>
    <mergeCell ref="QVC25:QVC26"/>
    <mergeCell ref="QVD25:QVD26"/>
    <mergeCell ref="QVE25:QVE26"/>
    <mergeCell ref="QVF25:QVF26"/>
    <mergeCell ref="QVG25:QVG26"/>
    <mergeCell ref="QVH25:QVH26"/>
    <mergeCell ref="QVI25:QVI26"/>
    <mergeCell ref="QVJ25:QVJ26"/>
    <mergeCell ref="QVK25:QVK26"/>
    <mergeCell ref="QVL25:QVL26"/>
    <mergeCell ref="QVM25:QVM26"/>
    <mergeCell ref="QVN25:QVN26"/>
    <mergeCell ref="QVO25:QVO26"/>
    <mergeCell ref="QVP25:QVP26"/>
    <mergeCell ref="QVQ25:QVQ26"/>
    <mergeCell ref="QVR25:QVR26"/>
    <mergeCell ref="QVS25:QVS26"/>
    <mergeCell ref="QVT25:QVT26"/>
    <mergeCell ref="QVU25:QVU26"/>
    <mergeCell ref="QVV25:QVV26"/>
    <mergeCell ref="QVW25:QVW26"/>
    <mergeCell ref="QVX25:QVX26"/>
    <mergeCell ref="QVY25:QVY26"/>
    <mergeCell ref="QVZ25:QVZ26"/>
    <mergeCell ref="QWA25:QWA26"/>
    <mergeCell ref="QWB25:QWB26"/>
    <mergeCell ref="QWC25:QWC26"/>
    <mergeCell ref="QWD25:QWD26"/>
    <mergeCell ref="QWE25:QWE26"/>
    <mergeCell ref="QWF25:QWF26"/>
    <mergeCell ref="QWG25:QWG26"/>
    <mergeCell ref="QTT25:QTT26"/>
    <mergeCell ref="QTU25:QTU26"/>
    <mergeCell ref="QTV25:QTV26"/>
    <mergeCell ref="QTW25:QTW26"/>
    <mergeCell ref="QTX25:QTX26"/>
    <mergeCell ref="QTY25:QTY26"/>
    <mergeCell ref="QTZ25:QTZ26"/>
    <mergeCell ref="QUA25:QUA26"/>
    <mergeCell ref="QUB25:QUB26"/>
    <mergeCell ref="QUC25:QUC26"/>
    <mergeCell ref="QUD25:QUD26"/>
    <mergeCell ref="QUE25:QUE26"/>
    <mergeCell ref="QUF25:QUF26"/>
    <mergeCell ref="QUG25:QUG26"/>
    <mergeCell ref="QUH25:QUH26"/>
    <mergeCell ref="QUI25:QUI26"/>
    <mergeCell ref="QUJ25:QUJ26"/>
    <mergeCell ref="QUK25:QUK26"/>
    <mergeCell ref="QUL25:QUL26"/>
    <mergeCell ref="QUM25:QUM26"/>
    <mergeCell ref="QUN25:QUN26"/>
    <mergeCell ref="QUO25:QUO26"/>
    <mergeCell ref="QUP25:QUP26"/>
    <mergeCell ref="QUQ25:QUQ26"/>
    <mergeCell ref="QUR25:QUR26"/>
    <mergeCell ref="QUS25:QUS26"/>
    <mergeCell ref="QUT25:QUT26"/>
    <mergeCell ref="QUU25:QUU26"/>
    <mergeCell ref="QUV25:QUV26"/>
    <mergeCell ref="QUW25:QUW26"/>
    <mergeCell ref="QUX25:QUX26"/>
    <mergeCell ref="QUY25:QUY26"/>
    <mergeCell ref="QUZ25:QUZ26"/>
    <mergeCell ref="QSM25:QSM26"/>
    <mergeCell ref="QSN25:QSN26"/>
    <mergeCell ref="QSO25:QSO26"/>
    <mergeCell ref="QSP25:QSP26"/>
    <mergeCell ref="QSQ25:QSQ26"/>
    <mergeCell ref="QSR25:QSR26"/>
    <mergeCell ref="QSS25:QSS26"/>
    <mergeCell ref="QST25:QST26"/>
    <mergeCell ref="QSU25:QSU26"/>
    <mergeCell ref="QSV25:QSV26"/>
    <mergeCell ref="QSW25:QSW26"/>
    <mergeCell ref="QSX25:QSX26"/>
    <mergeCell ref="QSY25:QSY26"/>
    <mergeCell ref="QSZ25:QSZ26"/>
    <mergeCell ref="QTA25:QTA26"/>
    <mergeCell ref="QTB25:QTB26"/>
    <mergeCell ref="QTC25:QTC26"/>
    <mergeCell ref="QTD25:QTD26"/>
    <mergeCell ref="QTE25:QTE26"/>
    <mergeCell ref="QTF25:QTF26"/>
    <mergeCell ref="QTG25:QTG26"/>
    <mergeCell ref="QTH25:QTH26"/>
    <mergeCell ref="QTI25:QTI26"/>
    <mergeCell ref="QTJ25:QTJ26"/>
    <mergeCell ref="QTK25:QTK26"/>
    <mergeCell ref="QTL25:QTL26"/>
    <mergeCell ref="QTM25:QTM26"/>
    <mergeCell ref="QTN25:QTN26"/>
    <mergeCell ref="QTO25:QTO26"/>
    <mergeCell ref="QTP25:QTP26"/>
    <mergeCell ref="QTQ25:QTQ26"/>
    <mergeCell ref="QTR25:QTR26"/>
    <mergeCell ref="QTS25:QTS26"/>
    <mergeCell ref="QRF25:QRF26"/>
    <mergeCell ref="QRG25:QRG26"/>
    <mergeCell ref="QRH25:QRH26"/>
    <mergeCell ref="QRI25:QRI26"/>
    <mergeCell ref="QRJ25:QRJ26"/>
    <mergeCell ref="QRK25:QRK26"/>
    <mergeCell ref="QRL25:QRL26"/>
    <mergeCell ref="QRM25:QRM26"/>
    <mergeCell ref="QRN25:QRN26"/>
    <mergeCell ref="QRO25:QRO26"/>
    <mergeCell ref="QRP25:QRP26"/>
    <mergeCell ref="QRQ25:QRQ26"/>
    <mergeCell ref="QRR25:QRR26"/>
    <mergeCell ref="QRS25:QRS26"/>
    <mergeCell ref="QRT25:QRT26"/>
    <mergeCell ref="QRU25:QRU26"/>
    <mergeCell ref="QRV25:QRV26"/>
    <mergeCell ref="QRW25:QRW26"/>
    <mergeCell ref="QRX25:QRX26"/>
    <mergeCell ref="QRY25:QRY26"/>
    <mergeCell ref="QRZ25:QRZ26"/>
    <mergeCell ref="QSA25:QSA26"/>
    <mergeCell ref="QSB25:QSB26"/>
    <mergeCell ref="QSC25:QSC26"/>
    <mergeCell ref="QSD25:QSD26"/>
    <mergeCell ref="QSE25:QSE26"/>
    <mergeCell ref="QSF25:QSF26"/>
    <mergeCell ref="QSG25:QSG26"/>
    <mergeCell ref="QSH25:QSH26"/>
    <mergeCell ref="QSI25:QSI26"/>
    <mergeCell ref="QSJ25:QSJ26"/>
    <mergeCell ref="QSK25:QSK26"/>
    <mergeCell ref="QSL25:QSL26"/>
    <mergeCell ref="QPY25:QPY26"/>
    <mergeCell ref="QPZ25:QPZ26"/>
    <mergeCell ref="QQA25:QQA26"/>
    <mergeCell ref="QQB25:QQB26"/>
    <mergeCell ref="QQC25:QQC26"/>
    <mergeCell ref="QQD25:QQD26"/>
    <mergeCell ref="QQE25:QQE26"/>
    <mergeCell ref="QQF25:QQF26"/>
    <mergeCell ref="QQG25:QQG26"/>
    <mergeCell ref="QQH25:QQH26"/>
    <mergeCell ref="QQI25:QQI26"/>
    <mergeCell ref="QQJ25:QQJ26"/>
    <mergeCell ref="QQK25:QQK26"/>
    <mergeCell ref="QQL25:QQL26"/>
    <mergeCell ref="QQM25:QQM26"/>
    <mergeCell ref="QQN25:QQN26"/>
    <mergeCell ref="QQO25:QQO26"/>
    <mergeCell ref="QQP25:QQP26"/>
    <mergeCell ref="QQQ25:QQQ26"/>
    <mergeCell ref="QQR25:QQR26"/>
    <mergeCell ref="QQS25:QQS26"/>
    <mergeCell ref="QQT25:QQT26"/>
    <mergeCell ref="QQU25:QQU26"/>
    <mergeCell ref="QQV25:QQV26"/>
    <mergeCell ref="QQW25:QQW26"/>
    <mergeCell ref="QQX25:QQX26"/>
    <mergeCell ref="QQY25:QQY26"/>
    <mergeCell ref="QQZ25:QQZ26"/>
    <mergeCell ref="QRA25:QRA26"/>
    <mergeCell ref="QRB25:QRB26"/>
    <mergeCell ref="QRC25:QRC26"/>
    <mergeCell ref="QRD25:QRD26"/>
    <mergeCell ref="QRE25:QRE26"/>
    <mergeCell ref="QOR25:QOR26"/>
    <mergeCell ref="QOS25:QOS26"/>
    <mergeCell ref="QOT25:QOT26"/>
    <mergeCell ref="QOU25:QOU26"/>
    <mergeCell ref="QOV25:QOV26"/>
    <mergeCell ref="QOW25:QOW26"/>
    <mergeCell ref="QOX25:QOX26"/>
    <mergeCell ref="QOY25:QOY26"/>
    <mergeCell ref="QOZ25:QOZ26"/>
    <mergeCell ref="QPA25:QPA26"/>
    <mergeCell ref="QPB25:QPB26"/>
    <mergeCell ref="QPC25:QPC26"/>
    <mergeCell ref="QPD25:QPD26"/>
    <mergeCell ref="QPE25:QPE26"/>
    <mergeCell ref="QPF25:QPF26"/>
    <mergeCell ref="QPG25:QPG26"/>
    <mergeCell ref="QPH25:QPH26"/>
    <mergeCell ref="QPI25:QPI26"/>
    <mergeCell ref="QPJ25:QPJ26"/>
    <mergeCell ref="QPK25:QPK26"/>
    <mergeCell ref="QPL25:QPL26"/>
    <mergeCell ref="QPM25:QPM26"/>
    <mergeCell ref="QPN25:QPN26"/>
    <mergeCell ref="QPO25:QPO26"/>
    <mergeCell ref="QPP25:QPP26"/>
    <mergeCell ref="QPQ25:QPQ26"/>
    <mergeCell ref="QPR25:QPR26"/>
    <mergeCell ref="QPS25:QPS26"/>
    <mergeCell ref="QPT25:QPT26"/>
    <mergeCell ref="QPU25:QPU26"/>
    <mergeCell ref="QPV25:QPV26"/>
    <mergeCell ref="QPW25:QPW26"/>
    <mergeCell ref="QPX25:QPX26"/>
    <mergeCell ref="QNK25:QNK26"/>
    <mergeCell ref="QNL25:QNL26"/>
    <mergeCell ref="QNM25:QNM26"/>
    <mergeCell ref="QNN25:QNN26"/>
    <mergeCell ref="QNO25:QNO26"/>
    <mergeCell ref="QNP25:QNP26"/>
    <mergeCell ref="QNQ25:QNQ26"/>
    <mergeCell ref="QNR25:QNR26"/>
    <mergeCell ref="QNS25:QNS26"/>
    <mergeCell ref="QNT25:QNT26"/>
    <mergeCell ref="QNU25:QNU26"/>
    <mergeCell ref="QNV25:QNV26"/>
    <mergeCell ref="QNW25:QNW26"/>
    <mergeCell ref="QNX25:QNX26"/>
    <mergeCell ref="QNY25:QNY26"/>
    <mergeCell ref="QNZ25:QNZ26"/>
    <mergeCell ref="QOA25:QOA26"/>
    <mergeCell ref="QOB25:QOB26"/>
    <mergeCell ref="QOC25:QOC26"/>
    <mergeCell ref="QOD25:QOD26"/>
    <mergeCell ref="QOE25:QOE26"/>
    <mergeCell ref="QOF25:QOF26"/>
    <mergeCell ref="QOG25:QOG26"/>
    <mergeCell ref="QOH25:QOH26"/>
    <mergeCell ref="QOI25:QOI26"/>
    <mergeCell ref="QOJ25:QOJ26"/>
    <mergeCell ref="QOK25:QOK26"/>
    <mergeCell ref="QOL25:QOL26"/>
    <mergeCell ref="QOM25:QOM26"/>
    <mergeCell ref="QON25:QON26"/>
    <mergeCell ref="QOO25:QOO26"/>
    <mergeCell ref="QOP25:QOP26"/>
    <mergeCell ref="QOQ25:QOQ26"/>
    <mergeCell ref="QMD25:QMD26"/>
    <mergeCell ref="QME25:QME26"/>
    <mergeCell ref="QMF25:QMF26"/>
    <mergeCell ref="QMG25:QMG26"/>
    <mergeCell ref="QMH25:QMH26"/>
    <mergeCell ref="QMI25:QMI26"/>
    <mergeCell ref="QMJ25:QMJ26"/>
    <mergeCell ref="QMK25:QMK26"/>
    <mergeCell ref="QML25:QML26"/>
    <mergeCell ref="QMM25:QMM26"/>
    <mergeCell ref="QMN25:QMN26"/>
    <mergeCell ref="QMO25:QMO26"/>
    <mergeCell ref="QMP25:QMP26"/>
    <mergeCell ref="QMQ25:QMQ26"/>
    <mergeCell ref="QMR25:QMR26"/>
    <mergeCell ref="QMS25:QMS26"/>
    <mergeCell ref="QMT25:QMT26"/>
    <mergeCell ref="QMU25:QMU26"/>
    <mergeCell ref="QMV25:QMV26"/>
    <mergeCell ref="QMW25:QMW26"/>
    <mergeCell ref="QMX25:QMX26"/>
    <mergeCell ref="QMY25:QMY26"/>
    <mergeCell ref="QMZ25:QMZ26"/>
    <mergeCell ref="QNA25:QNA26"/>
    <mergeCell ref="QNB25:QNB26"/>
    <mergeCell ref="QNC25:QNC26"/>
    <mergeCell ref="QND25:QND26"/>
    <mergeCell ref="QNE25:QNE26"/>
    <mergeCell ref="QNF25:QNF26"/>
    <mergeCell ref="QNG25:QNG26"/>
    <mergeCell ref="QNH25:QNH26"/>
    <mergeCell ref="QNI25:QNI26"/>
    <mergeCell ref="QNJ25:QNJ26"/>
    <mergeCell ref="QKW25:QKW26"/>
    <mergeCell ref="QKX25:QKX26"/>
    <mergeCell ref="QKY25:QKY26"/>
    <mergeCell ref="QKZ25:QKZ26"/>
    <mergeCell ref="QLA25:QLA26"/>
    <mergeCell ref="QLB25:QLB26"/>
    <mergeCell ref="QLC25:QLC26"/>
    <mergeCell ref="QLD25:QLD26"/>
    <mergeCell ref="QLE25:QLE26"/>
    <mergeCell ref="QLF25:QLF26"/>
    <mergeCell ref="QLG25:QLG26"/>
    <mergeCell ref="QLH25:QLH26"/>
    <mergeCell ref="QLI25:QLI26"/>
    <mergeCell ref="QLJ25:QLJ26"/>
    <mergeCell ref="QLK25:QLK26"/>
    <mergeCell ref="QLL25:QLL26"/>
    <mergeCell ref="QLM25:QLM26"/>
    <mergeCell ref="QLN25:QLN26"/>
    <mergeCell ref="QLO25:QLO26"/>
    <mergeCell ref="QLP25:QLP26"/>
    <mergeCell ref="QLQ25:QLQ26"/>
    <mergeCell ref="QLR25:QLR26"/>
    <mergeCell ref="QLS25:QLS26"/>
    <mergeCell ref="QLT25:QLT26"/>
    <mergeCell ref="QLU25:QLU26"/>
    <mergeCell ref="QLV25:QLV26"/>
    <mergeCell ref="QLW25:QLW26"/>
    <mergeCell ref="QLX25:QLX26"/>
    <mergeCell ref="QLY25:QLY26"/>
    <mergeCell ref="QLZ25:QLZ26"/>
    <mergeCell ref="QMA25:QMA26"/>
    <mergeCell ref="QMB25:QMB26"/>
    <mergeCell ref="QMC25:QMC26"/>
    <mergeCell ref="QJP25:QJP26"/>
    <mergeCell ref="QJQ25:QJQ26"/>
    <mergeCell ref="QJR25:QJR26"/>
    <mergeCell ref="QJS25:QJS26"/>
    <mergeCell ref="QJT25:QJT26"/>
    <mergeCell ref="QJU25:QJU26"/>
    <mergeCell ref="QJV25:QJV26"/>
    <mergeCell ref="QJW25:QJW26"/>
    <mergeCell ref="QJX25:QJX26"/>
    <mergeCell ref="QJY25:QJY26"/>
    <mergeCell ref="QJZ25:QJZ26"/>
    <mergeCell ref="QKA25:QKA26"/>
    <mergeCell ref="QKB25:QKB26"/>
    <mergeCell ref="QKC25:QKC26"/>
    <mergeCell ref="QKD25:QKD26"/>
    <mergeCell ref="QKE25:QKE26"/>
    <mergeCell ref="QKF25:QKF26"/>
    <mergeCell ref="QKG25:QKG26"/>
    <mergeCell ref="QKH25:QKH26"/>
    <mergeCell ref="QKI25:QKI26"/>
    <mergeCell ref="QKJ25:QKJ26"/>
    <mergeCell ref="QKK25:QKK26"/>
    <mergeCell ref="QKL25:QKL26"/>
    <mergeCell ref="QKM25:QKM26"/>
    <mergeCell ref="QKN25:QKN26"/>
    <mergeCell ref="QKO25:QKO26"/>
    <mergeCell ref="QKP25:QKP26"/>
    <mergeCell ref="QKQ25:QKQ26"/>
    <mergeCell ref="QKR25:QKR26"/>
    <mergeCell ref="QKS25:QKS26"/>
    <mergeCell ref="QKT25:QKT26"/>
    <mergeCell ref="QKU25:QKU26"/>
    <mergeCell ref="QKV25:QKV26"/>
    <mergeCell ref="QII25:QII26"/>
    <mergeCell ref="QIJ25:QIJ26"/>
    <mergeCell ref="QIK25:QIK26"/>
    <mergeCell ref="QIL25:QIL26"/>
    <mergeCell ref="QIM25:QIM26"/>
    <mergeCell ref="QIN25:QIN26"/>
    <mergeCell ref="QIO25:QIO26"/>
    <mergeCell ref="QIP25:QIP26"/>
    <mergeCell ref="QIQ25:QIQ26"/>
    <mergeCell ref="QIR25:QIR26"/>
    <mergeCell ref="QIS25:QIS26"/>
    <mergeCell ref="QIT25:QIT26"/>
    <mergeCell ref="QIU25:QIU26"/>
    <mergeCell ref="QIV25:QIV26"/>
    <mergeCell ref="QIW25:QIW26"/>
    <mergeCell ref="QIX25:QIX26"/>
    <mergeCell ref="QIY25:QIY26"/>
    <mergeCell ref="QIZ25:QIZ26"/>
    <mergeCell ref="QJA25:QJA26"/>
    <mergeCell ref="QJB25:QJB26"/>
    <mergeCell ref="QJC25:QJC26"/>
    <mergeCell ref="QJD25:QJD26"/>
    <mergeCell ref="QJE25:QJE26"/>
    <mergeCell ref="QJF25:QJF26"/>
    <mergeCell ref="QJG25:QJG26"/>
    <mergeCell ref="QJH25:QJH26"/>
    <mergeCell ref="QJI25:QJI26"/>
    <mergeCell ref="QJJ25:QJJ26"/>
    <mergeCell ref="QJK25:QJK26"/>
    <mergeCell ref="QJL25:QJL26"/>
    <mergeCell ref="QJM25:QJM26"/>
    <mergeCell ref="QJN25:QJN26"/>
    <mergeCell ref="QJO25:QJO26"/>
    <mergeCell ref="QHB25:QHB26"/>
    <mergeCell ref="QHC25:QHC26"/>
    <mergeCell ref="QHD25:QHD26"/>
    <mergeCell ref="QHE25:QHE26"/>
    <mergeCell ref="QHF25:QHF26"/>
    <mergeCell ref="QHG25:QHG26"/>
    <mergeCell ref="QHH25:QHH26"/>
    <mergeCell ref="QHI25:QHI26"/>
    <mergeCell ref="QHJ25:QHJ26"/>
    <mergeCell ref="QHK25:QHK26"/>
    <mergeCell ref="QHL25:QHL26"/>
    <mergeCell ref="QHM25:QHM26"/>
    <mergeCell ref="QHN25:QHN26"/>
    <mergeCell ref="QHO25:QHO26"/>
    <mergeCell ref="QHP25:QHP26"/>
    <mergeCell ref="QHQ25:QHQ26"/>
    <mergeCell ref="QHR25:QHR26"/>
    <mergeCell ref="QHS25:QHS26"/>
    <mergeCell ref="QHT25:QHT26"/>
    <mergeCell ref="QHU25:QHU26"/>
    <mergeCell ref="QHV25:QHV26"/>
    <mergeCell ref="QHW25:QHW26"/>
    <mergeCell ref="QHX25:QHX26"/>
    <mergeCell ref="QHY25:QHY26"/>
    <mergeCell ref="QHZ25:QHZ26"/>
    <mergeCell ref="QIA25:QIA26"/>
    <mergeCell ref="QIB25:QIB26"/>
    <mergeCell ref="QIC25:QIC26"/>
    <mergeCell ref="QID25:QID26"/>
    <mergeCell ref="QIE25:QIE26"/>
    <mergeCell ref="QIF25:QIF26"/>
    <mergeCell ref="QIG25:QIG26"/>
    <mergeCell ref="QIH25:QIH26"/>
    <mergeCell ref="QFU25:QFU26"/>
    <mergeCell ref="QFV25:QFV26"/>
    <mergeCell ref="QFW25:QFW26"/>
    <mergeCell ref="QFX25:QFX26"/>
    <mergeCell ref="QFY25:QFY26"/>
    <mergeCell ref="QFZ25:QFZ26"/>
    <mergeCell ref="QGA25:QGA26"/>
    <mergeCell ref="QGB25:QGB26"/>
    <mergeCell ref="QGC25:QGC26"/>
    <mergeCell ref="QGD25:QGD26"/>
    <mergeCell ref="QGE25:QGE26"/>
    <mergeCell ref="QGF25:QGF26"/>
    <mergeCell ref="QGG25:QGG26"/>
    <mergeCell ref="QGH25:QGH26"/>
    <mergeCell ref="QGI25:QGI26"/>
    <mergeCell ref="QGJ25:QGJ26"/>
    <mergeCell ref="QGK25:QGK26"/>
    <mergeCell ref="QGL25:QGL26"/>
    <mergeCell ref="QGM25:QGM26"/>
    <mergeCell ref="QGN25:QGN26"/>
    <mergeCell ref="QGO25:QGO26"/>
    <mergeCell ref="QGP25:QGP26"/>
    <mergeCell ref="QGQ25:QGQ26"/>
    <mergeCell ref="QGR25:QGR26"/>
    <mergeCell ref="QGS25:QGS26"/>
    <mergeCell ref="QGT25:QGT26"/>
    <mergeCell ref="QGU25:QGU26"/>
    <mergeCell ref="QGV25:QGV26"/>
    <mergeCell ref="QGW25:QGW26"/>
    <mergeCell ref="QGX25:QGX26"/>
    <mergeCell ref="QGY25:QGY26"/>
    <mergeCell ref="QGZ25:QGZ26"/>
    <mergeCell ref="QHA25:QHA26"/>
    <mergeCell ref="QEN25:QEN26"/>
    <mergeCell ref="QEO25:QEO26"/>
    <mergeCell ref="QEP25:QEP26"/>
    <mergeCell ref="QEQ25:QEQ26"/>
    <mergeCell ref="QER25:QER26"/>
    <mergeCell ref="QES25:QES26"/>
    <mergeCell ref="QET25:QET26"/>
    <mergeCell ref="QEU25:QEU26"/>
    <mergeCell ref="QEV25:QEV26"/>
    <mergeCell ref="QEW25:QEW26"/>
    <mergeCell ref="QEX25:QEX26"/>
    <mergeCell ref="QEY25:QEY26"/>
    <mergeCell ref="QEZ25:QEZ26"/>
    <mergeCell ref="QFA25:QFA26"/>
    <mergeCell ref="QFB25:QFB26"/>
    <mergeCell ref="QFC25:QFC26"/>
    <mergeCell ref="QFD25:QFD26"/>
    <mergeCell ref="QFE25:QFE26"/>
    <mergeCell ref="QFF25:QFF26"/>
    <mergeCell ref="QFG25:QFG26"/>
    <mergeCell ref="QFH25:QFH26"/>
    <mergeCell ref="QFI25:QFI26"/>
    <mergeCell ref="QFJ25:QFJ26"/>
    <mergeCell ref="QFK25:QFK26"/>
    <mergeCell ref="QFL25:QFL26"/>
    <mergeCell ref="QFM25:QFM26"/>
    <mergeCell ref="QFN25:QFN26"/>
    <mergeCell ref="QFO25:QFO26"/>
    <mergeCell ref="QFP25:QFP26"/>
    <mergeCell ref="QFQ25:QFQ26"/>
    <mergeCell ref="QFR25:QFR26"/>
    <mergeCell ref="QFS25:QFS26"/>
    <mergeCell ref="QFT25:QFT26"/>
    <mergeCell ref="QDG25:QDG26"/>
    <mergeCell ref="QDH25:QDH26"/>
    <mergeCell ref="QDI25:QDI26"/>
    <mergeCell ref="QDJ25:QDJ26"/>
    <mergeCell ref="QDK25:QDK26"/>
    <mergeCell ref="QDL25:QDL26"/>
    <mergeCell ref="QDM25:QDM26"/>
    <mergeCell ref="QDN25:QDN26"/>
    <mergeCell ref="QDO25:QDO26"/>
    <mergeCell ref="QDP25:QDP26"/>
    <mergeCell ref="QDQ25:QDQ26"/>
    <mergeCell ref="QDR25:QDR26"/>
    <mergeCell ref="QDS25:QDS26"/>
    <mergeCell ref="QDT25:QDT26"/>
    <mergeCell ref="QDU25:QDU26"/>
    <mergeCell ref="QDV25:QDV26"/>
    <mergeCell ref="QDW25:QDW26"/>
    <mergeCell ref="QDX25:QDX26"/>
    <mergeCell ref="QDY25:QDY26"/>
    <mergeCell ref="QDZ25:QDZ26"/>
    <mergeCell ref="QEA25:QEA26"/>
    <mergeCell ref="QEB25:QEB26"/>
    <mergeCell ref="QEC25:QEC26"/>
    <mergeCell ref="QED25:QED26"/>
    <mergeCell ref="QEE25:QEE26"/>
    <mergeCell ref="QEF25:QEF26"/>
    <mergeCell ref="QEG25:QEG26"/>
    <mergeCell ref="QEH25:QEH26"/>
    <mergeCell ref="QEI25:QEI26"/>
    <mergeCell ref="QEJ25:QEJ26"/>
    <mergeCell ref="QEK25:QEK26"/>
    <mergeCell ref="QEL25:QEL26"/>
    <mergeCell ref="QEM25:QEM26"/>
    <mergeCell ref="QBZ25:QBZ26"/>
    <mergeCell ref="QCA25:QCA26"/>
    <mergeCell ref="QCB25:QCB26"/>
    <mergeCell ref="QCC25:QCC26"/>
    <mergeCell ref="QCD25:QCD26"/>
    <mergeCell ref="QCE25:QCE26"/>
    <mergeCell ref="QCF25:QCF26"/>
    <mergeCell ref="QCG25:QCG26"/>
    <mergeCell ref="QCH25:QCH26"/>
    <mergeCell ref="QCI25:QCI26"/>
    <mergeCell ref="QCJ25:QCJ26"/>
    <mergeCell ref="QCK25:QCK26"/>
    <mergeCell ref="QCL25:QCL26"/>
    <mergeCell ref="QCM25:QCM26"/>
    <mergeCell ref="QCN25:QCN26"/>
    <mergeCell ref="QCO25:QCO26"/>
    <mergeCell ref="QCP25:QCP26"/>
    <mergeCell ref="QCQ25:QCQ26"/>
    <mergeCell ref="QCR25:QCR26"/>
    <mergeCell ref="QCS25:QCS26"/>
    <mergeCell ref="QCT25:QCT26"/>
    <mergeCell ref="QCU25:QCU26"/>
    <mergeCell ref="QCV25:QCV26"/>
    <mergeCell ref="QCW25:QCW26"/>
    <mergeCell ref="QCX25:QCX26"/>
    <mergeCell ref="QCY25:QCY26"/>
    <mergeCell ref="QCZ25:QCZ26"/>
    <mergeCell ref="QDA25:QDA26"/>
    <mergeCell ref="QDB25:QDB26"/>
    <mergeCell ref="QDC25:QDC26"/>
    <mergeCell ref="QDD25:QDD26"/>
    <mergeCell ref="QDE25:QDE26"/>
    <mergeCell ref="QDF25:QDF26"/>
    <mergeCell ref="QAS25:QAS26"/>
    <mergeCell ref="QAT25:QAT26"/>
    <mergeCell ref="QAU25:QAU26"/>
    <mergeCell ref="QAV25:QAV26"/>
    <mergeCell ref="QAW25:QAW26"/>
    <mergeCell ref="QAX25:QAX26"/>
    <mergeCell ref="QAY25:QAY26"/>
    <mergeCell ref="QAZ25:QAZ26"/>
    <mergeCell ref="QBA25:QBA26"/>
    <mergeCell ref="QBB25:QBB26"/>
    <mergeCell ref="QBC25:QBC26"/>
    <mergeCell ref="QBD25:QBD26"/>
    <mergeCell ref="QBE25:QBE26"/>
    <mergeCell ref="QBF25:QBF26"/>
    <mergeCell ref="QBG25:QBG26"/>
    <mergeCell ref="QBH25:QBH26"/>
    <mergeCell ref="QBI25:QBI26"/>
    <mergeCell ref="QBJ25:QBJ26"/>
    <mergeCell ref="QBK25:QBK26"/>
    <mergeCell ref="QBL25:QBL26"/>
    <mergeCell ref="QBM25:QBM26"/>
    <mergeCell ref="QBN25:QBN26"/>
    <mergeCell ref="QBO25:QBO26"/>
    <mergeCell ref="QBP25:QBP26"/>
    <mergeCell ref="QBQ25:QBQ26"/>
    <mergeCell ref="QBR25:QBR26"/>
    <mergeCell ref="QBS25:QBS26"/>
    <mergeCell ref="QBT25:QBT26"/>
    <mergeCell ref="QBU25:QBU26"/>
    <mergeCell ref="QBV25:QBV26"/>
    <mergeCell ref="QBW25:QBW26"/>
    <mergeCell ref="QBX25:QBX26"/>
    <mergeCell ref="QBY25:QBY26"/>
    <mergeCell ref="PZL25:PZL26"/>
    <mergeCell ref="PZM25:PZM26"/>
    <mergeCell ref="PZN25:PZN26"/>
    <mergeCell ref="PZO25:PZO26"/>
    <mergeCell ref="PZP25:PZP26"/>
    <mergeCell ref="PZQ25:PZQ26"/>
    <mergeCell ref="PZR25:PZR26"/>
    <mergeCell ref="PZS25:PZS26"/>
    <mergeCell ref="PZT25:PZT26"/>
    <mergeCell ref="PZU25:PZU26"/>
    <mergeCell ref="PZV25:PZV26"/>
    <mergeCell ref="PZW25:PZW26"/>
    <mergeCell ref="PZX25:PZX26"/>
    <mergeCell ref="PZY25:PZY26"/>
    <mergeCell ref="PZZ25:PZZ26"/>
    <mergeCell ref="QAA25:QAA26"/>
    <mergeCell ref="QAB25:QAB26"/>
    <mergeCell ref="QAC25:QAC26"/>
    <mergeCell ref="QAD25:QAD26"/>
    <mergeCell ref="QAE25:QAE26"/>
    <mergeCell ref="QAF25:QAF26"/>
    <mergeCell ref="QAG25:QAG26"/>
    <mergeCell ref="QAH25:QAH26"/>
    <mergeCell ref="QAI25:QAI26"/>
    <mergeCell ref="QAJ25:QAJ26"/>
    <mergeCell ref="QAK25:QAK26"/>
    <mergeCell ref="QAL25:QAL26"/>
    <mergeCell ref="QAM25:QAM26"/>
    <mergeCell ref="QAN25:QAN26"/>
    <mergeCell ref="QAO25:QAO26"/>
    <mergeCell ref="QAP25:QAP26"/>
    <mergeCell ref="QAQ25:QAQ26"/>
    <mergeCell ref="QAR25:QAR26"/>
    <mergeCell ref="PYE25:PYE26"/>
    <mergeCell ref="PYF25:PYF26"/>
    <mergeCell ref="PYG25:PYG26"/>
    <mergeCell ref="PYH25:PYH26"/>
    <mergeCell ref="PYI25:PYI26"/>
    <mergeCell ref="PYJ25:PYJ26"/>
    <mergeCell ref="PYK25:PYK26"/>
    <mergeCell ref="PYL25:PYL26"/>
    <mergeCell ref="PYM25:PYM26"/>
    <mergeCell ref="PYN25:PYN26"/>
    <mergeCell ref="PYO25:PYO26"/>
    <mergeCell ref="PYP25:PYP26"/>
    <mergeCell ref="PYQ25:PYQ26"/>
    <mergeCell ref="PYR25:PYR26"/>
    <mergeCell ref="PYS25:PYS26"/>
    <mergeCell ref="PYT25:PYT26"/>
    <mergeCell ref="PYU25:PYU26"/>
    <mergeCell ref="PYV25:PYV26"/>
    <mergeCell ref="PYW25:PYW26"/>
    <mergeCell ref="PYX25:PYX26"/>
    <mergeCell ref="PYY25:PYY26"/>
    <mergeCell ref="PYZ25:PYZ26"/>
    <mergeCell ref="PZA25:PZA26"/>
    <mergeCell ref="PZB25:PZB26"/>
    <mergeCell ref="PZC25:PZC26"/>
    <mergeCell ref="PZD25:PZD26"/>
    <mergeCell ref="PZE25:PZE26"/>
    <mergeCell ref="PZF25:PZF26"/>
    <mergeCell ref="PZG25:PZG26"/>
    <mergeCell ref="PZH25:PZH26"/>
    <mergeCell ref="PZI25:PZI26"/>
    <mergeCell ref="PZJ25:PZJ26"/>
    <mergeCell ref="PZK25:PZK26"/>
    <mergeCell ref="PWX25:PWX26"/>
    <mergeCell ref="PWY25:PWY26"/>
    <mergeCell ref="PWZ25:PWZ26"/>
    <mergeCell ref="PXA25:PXA26"/>
    <mergeCell ref="PXB25:PXB26"/>
    <mergeCell ref="PXC25:PXC26"/>
    <mergeCell ref="PXD25:PXD26"/>
    <mergeCell ref="PXE25:PXE26"/>
    <mergeCell ref="PXF25:PXF26"/>
    <mergeCell ref="PXG25:PXG26"/>
    <mergeCell ref="PXH25:PXH26"/>
    <mergeCell ref="PXI25:PXI26"/>
    <mergeCell ref="PXJ25:PXJ26"/>
    <mergeCell ref="PXK25:PXK26"/>
    <mergeCell ref="PXL25:PXL26"/>
    <mergeCell ref="PXM25:PXM26"/>
    <mergeCell ref="PXN25:PXN26"/>
    <mergeCell ref="PXO25:PXO26"/>
    <mergeCell ref="PXP25:PXP26"/>
    <mergeCell ref="PXQ25:PXQ26"/>
    <mergeCell ref="PXR25:PXR26"/>
    <mergeCell ref="PXS25:PXS26"/>
    <mergeCell ref="PXT25:PXT26"/>
    <mergeCell ref="PXU25:PXU26"/>
    <mergeCell ref="PXV25:PXV26"/>
    <mergeCell ref="PXW25:PXW26"/>
    <mergeCell ref="PXX25:PXX26"/>
    <mergeCell ref="PXY25:PXY26"/>
    <mergeCell ref="PXZ25:PXZ26"/>
    <mergeCell ref="PYA25:PYA26"/>
    <mergeCell ref="PYB25:PYB26"/>
    <mergeCell ref="PYC25:PYC26"/>
    <mergeCell ref="PYD25:PYD26"/>
    <mergeCell ref="PVQ25:PVQ26"/>
    <mergeCell ref="PVR25:PVR26"/>
    <mergeCell ref="PVS25:PVS26"/>
    <mergeCell ref="PVT25:PVT26"/>
    <mergeCell ref="PVU25:PVU26"/>
    <mergeCell ref="PVV25:PVV26"/>
    <mergeCell ref="PVW25:PVW26"/>
    <mergeCell ref="PVX25:PVX26"/>
    <mergeCell ref="PVY25:PVY26"/>
    <mergeCell ref="PVZ25:PVZ26"/>
    <mergeCell ref="PWA25:PWA26"/>
    <mergeCell ref="PWB25:PWB26"/>
    <mergeCell ref="PWC25:PWC26"/>
    <mergeCell ref="PWD25:PWD26"/>
    <mergeCell ref="PWE25:PWE26"/>
    <mergeCell ref="PWF25:PWF26"/>
    <mergeCell ref="PWG25:PWG26"/>
    <mergeCell ref="PWH25:PWH26"/>
    <mergeCell ref="PWI25:PWI26"/>
    <mergeCell ref="PWJ25:PWJ26"/>
    <mergeCell ref="PWK25:PWK26"/>
    <mergeCell ref="PWL25:PWL26"/>
    <mergeCell ref="PWM25:PWM26"/>
    <mergeCell ref="PWN25:PWN26"/>
    <mergeCell ref="PWO25:PWO26"/>
    <mergeCell ref="PWP25:PWP26"/>
    <mergeCell ref="PWQ25:PWQ26"/>
    <mergeCell ref="PWR25:PWR26"/>
    <mergeCell ref="PWS25:PWS26"/>
    <mergeCell ref="PWT25:PWT26"/>
    <mergeCell ref="PWU25:PWU26"/>
    <mergeCell ref="PWV25:PWV26"/>
    <mergeCell ref="PWW25:PWW26"/>
    <mergeCell ref="PUJ25:PUJ26"/>
    <mergeCell ref="PUK25:PUK26"/>
    <mergeCell ref="PUL25:PUL26"/>
    <mergeCell ref="PUM25:PUM26"/>
    <mergeCell ref="PUN25:PUN26"/>
    <mergeCell ref="PUO25:PUO26"/>
    <mergeCell ref="PUP25:PUP26"/>
    <mergeCell ref="PUQ25:PUQ26"/>
    <mergeCell ref="PUR25:PUR26"/>
    <mergeCell ref="PUS25:PUS26"/>
    <mergeCell ref="PUT25:PUT26"/>
    <mergeCell ref="PUU25:PUU26"/>
    <mergeCell ref="PUV25:PUV26"/>
    <mergeCell ref="PUW25:PUW26"/>
    <mergeCell ref="PUX25:PUX26"/>
    <mergeCell ref="PUY25:PUY26"/>
    <mergeCell ref="PUZ25:PUZ26"/>
    <mergeCell ref="PVA25:PVA26"/>
    <mergeCell ref="PVB25:PVB26"/>
    <mergeCell ref="PVC25:PVC26"/>
    <mergeCell ref="PVD25:PVD26"/>
    <mergeCell ref="PVE25:PVE26"/>
    <mergeCell ref="PVF25:PVF26"/>
    <mergeCell ref="PVG25:PVG26"/>
    <mergeCell ref="PVH25:PVH26"/>
    <mergeCell ref="PVI25:PVI26"/>
    <mergeCell ref="PVJ25:PVJ26"/>
    <mergeCell ref="PVK25:PVK26"/>
    <mergeCell ref="PVL25:PVL26"/>
    <mergeCell ref="PVM25:PVM26"/>
    <mergeCell ref="PVN25:PVN26"/>
    <mergeCell ref="PVO25:PVO26"/>
    <mergeCell ref="PVP25:PVP26"/>
    <mergeCell ref="PTC25:PTC26"/>
    <mergeCell ref="PTD25:PTD26"/>
    <mergeCell ref="PTE25:PTE26"/>
    <mergeCell ref="PTF25:PTF26"/>
    <mergeCell ref="PTG25:PTG26"/>
    <mergeCell ref="PTH25:PTH26"/>
    <mergeCell ref="PTI25:PTI26"/>
    <mergeCell ref="PTJ25:PTJ26"/>
    <mergeCell ref="PTK25:PTK26"/>
    <mergeCell ref="PTL25:PTL26"/>
    <mergeCell ref="PTM25:PTM26"/>
    <mergeCell ref="PTN25:PTN26"/>
    <mergeCell ref="PTO25:PTO26"/>
    <mergeCell ref="PTP25:PTP26"/>
    <mergeCell ref="PTQ25:PTQ26"/>
    <mergeCell ref="PTR25:PTR26"/>
    <mergeCell ref="PTS25:PTS26"/>
    <mergeCell ref="PTT25:PTT26"/>
    <mergeCell ref="PTU25:PTU26"/>
    <mergeCell ref="PTV25:PTV26"/>
    <mergeCell ref="PTW25:PTW26"/>
    <mergeCell ref="PTX25:PTX26"/>
    <mergeCell ref="PTY25:PTY26"/>
    <mergeCell ref="PTZ25:PTZ26"/>
    <mergeCell ref="PUA25:PUA26"/>
    <mergeCell ref="PUB25:PUB26"/>
    <mergeCell ref="PUC25:PUC26"/>
    <mergeCell ref="PUD25:PUD26"/>
    <mergeCell ref="PUE25:PUE26"/>
    <mergeCell ref="PUF25:PUF26"/>
    <mergeCell ref="PUG25:PUG26"/>
    <mergeCell ref="PUH25:PUH26"/>
    <mergeCell ref="PUI25:PUI26"/>
    <mergeCell ref="PRV25:PRV26"/>
    <mergeCell ref="PRW25:PRW26"/>
    <mergeCell ref="PRX25:PRX26"/>
    <mergeCell ref="PRY25:PRY26"/>
    <mergeCell ref="PRZ25:PRZ26"/>
    <mergeCell ref="PSA25:PSA26"/>
    <mergeCell ref="PSB25:PSB26"/>
    <mergeCell ref="PSC25:PSC26"/>
    <mergeCell ref="PSD25:PSD26"/>
    <mergeCell ref="PSE25:PSE26"/>
    <mergeCell ref="PSF25:PSF26"/>
    <mergeCell ref="PSG25:PSG26"/>
    <mergeCell ref="PSH25:PSH26"/>
    <mergeCell ref="PSI25:PSI26"/>
    <mergeCell ref="PSJ25:PSJ26"/>
    <mergeCell ref="PSK25:PSK26"/>
    <mergeCell ref="PSL25:PSL26"/>
    <mergeCell ref="PSM25:PSM26"/>
    <mergeCell ref="PSN25:PSN26"/>
    <mergeCell ref="PSO25:PSO26"/>
    <mergeCell ref="PSP25:PSP26"/>
    <mergeCell ref="PSQ25:PSQ26"/>
    <mergeCell ref="PSR25:PSR26"/>
    <mergeCell ref="PSS25:PSS26"/>
    <mergeCell ref="PST25:PST26"/>
    <mergeCell ref="PSU25:PSU26"/>
    <mergeCell ref="PSV25:PSV26"/>
    <mergeCell ref="PSW25:PSW26"/>
    <mergeCell ref="PSX25:PSX26"/>
    <mergeCell ref="PSY25:PSY26"/>
    <mergeCell ref="PSZ25:PSZ26"/>
    <mergeCell ref="PTA25:PTA26"/>
    <mergeCell ref="PTB25:PTB26"/>
    <mergeCell ref="PQO25:PQO26"/>
    <mergeCell ref="PQP25:PQP26"/>
    <mergeCell ref="PQQ25:PQQ26"/>
    <mergeCell ref="PQR25:PQR26"/>
    <mergeCell ref="PQS25:PQS26"/>
    <mergeCell ref="PQT25:PQT26"/>
    <mergeCell ref="PQU25:PQU26"/>
    <mergeCell ref="PQV25:PQV26"/>
    <mergeCell ref="PQW25:PQW26"/>
    <mergeCell ref="PQX25:PQX26"/>
    <mergeCell ref="PQY25:PQY26"/>
    <mergeCell ref="PQZ25:PQZ26"/>
    <mergeCell ref="PRA25:PRA26"/>
    <mergeCell ref="PRB25:PRB26"/>
    <mergeCell ref="PRC25:PRC26"/>
    <mergeCell ref="PRD25:PRD26"/>
    <mergeCell ref="PRE25:PRE26"/>
    <mergeCell ref="PRF25:PRF26"/>
    <mergeCell ref="PRG25:PRG26"/>
    <mergeCell ref="PRH25:PRH26"/>
    <mergeCell ref="PRI25:PRI26"/>
    <mergeCell ref="PRJ25:PRJ26"/>
    <mergeCell ref="PRK25:PRK26"/>
    <mergeCell ref="PRL25:PRL26"/>
    <mergeCell ref="PRM25:PRM26"/>
    <mergeCell ref="PRN25:PRN26"/>
    <mergeCell ref="PRO25:PRO26"/>
    <mergeCell ref="PRP25:PRP26"/>
    <mergeCell ref="PRQ25:PRQ26"/>
    <mergeCell ref="PRR25:PRR26"/>
    <mergeCell ref="PRS25:PRS26"/>
    <mergeCell ref="PRT25:PRT26"/>
    <mergeCell ref="PRU25:PRU26"/>
    <mergeCell ref="PPH25:PPH26"/>
    <mergeCell ref="PPI25:PPI26"/>
    <mergeCell ref="PPJ25:PPJ26"/>
    <mergeCell ref="PPK25:PPK26"/>
    <mergeCell ref="PPL25:PPL26"/>
    <mergeCell ref="PPM25:PPM26"/>
    <mergeCell ref="PPN25:PPN26"/>
    <mergeCell ref="PPO25:PPO26"/>
    <mergeCell ref="PPP25:PPP26"/>
    <mergeCell ref="PPQ25:PPQ26"/>
    <mergeCell ref="PPR25:PPR26"/>
    <mergeCell ref="PPS25:PPS26"/>
    <mergeCell ref="PPT25:PPT26"/>
    <mergeCell ref="PPU25:PPU26"/>
    <mergeCell ref="PPV25:PPV26"/>
    <mergeCell ref="PPW25:PPW26"/>
    <mergeCell ref="PPX25:PPX26"/>
    <mergeCell ref="PPY25:PPY26"/>
    <mergeCell ref="PPZ25:PPZ26"/>
    <mergeCell ref="PQA25:PQA26"/>
    <mergeCell ref="PQB25:PQB26"/>
    <mergeCell ref="PQC25:PQC26"/>
    <mergeCell ref="PQD25:PQD26"/>
    <mergeCell ref="PQE25:PQE26"/>
    <mergeCell ref="PQF25:PQF26"/>
    <mergeCell ref="PQG25:PQG26"/>
    <mergeCell ref="PQH25:PQH26"/>
    <mergeCell ref="PQI25:PQI26"/>
    <mergeCell ref="PQJ25:PQJ26"/>
    <mergeCell ref="PQK25:PQK26"/>
    <mergeCell ref="PQL25:PQL26"/>
    <mergeCell ref="PQM25:PQM26"/>
    <mergeCell ref="PQN25:PQN26"/>
    <mergeCell ref="POA25:POA26"/>
    <mergeCell ref="POB25:POB26"/>
    <mergeCell ref="POC25:POC26"/>
    <mergeCell ref="POD25:POD26"/>
    <mergeCell ref="POE25:POE26"/>
    <mergeCell ref="POF25:POF26"/>
    <mergeCell ref="POG25:POG26"/>
    <mergeCell ref="POH25:POH26"/>
    <mergeCell ref="POI25:POI26"/>
    <mergeCell ref="POJ25:POJ26"/>
    <mergeCell ref="POK25:POK26"/>
    <mergeCell ref="POL25:POL26"/>
    <mergeCell ref="POM25:POM26"/>
    <mergeCell ref="PON25:PON26"/>
    <mergeCell ref="POO25:POO26"/>
    <mergeCell ref="POP25:POP26"/>
    <mergeCell ref="POQ25:POQ26"/>
    <mergeCell ref="POR25:POR26"/>
    <mergeCell ref="POS25:POS26"/>
    <mergeCell ref="POT25:POT26"/>
    <mergeCell ref="POU25:POU26"/>
    <mergeCell ref="POV25:POV26"/>
    <mergeCell ref="POW25:POW26"/>
    <mergeCell ref="POX25:POX26"/>
    <mergeCell ref="POY25:POY26"/>
    <mergeCell ref="POZ25:POZ26"/>
    <mergeCell ref="PPA25:PPA26"/>
    <mergeCell ref="PPB25:PPB26"/>
    <mergeCell ref="PPC25:PPC26"/>
    <mergeCell ref="PPD25:PPD26"/>
    <mergeCell ref="PPE25:PPE26"/>
    <mergeCell ref="PPF25:PPF26"/>
    <mergeCell ref="PPG25:PPG26"/>
    <mergeCell ref="PMT25:PMT26"/>
    <mergeCell ref="PMU25:PMU26"/>
    <mergeCell ref="PMV25:PMV26"/>
    <mergeCell ref="PMW25:PMW26"/>
    <mergeCell ref="PMX25:PMX26"/>
    <mergeCell ref="PMY25:PMY26"/>
    <mergeCell ref="PMZ25:PMZ26"/>
    <mergeCell ref="PNA25:PNA26"/>
    <mergeCell ref="PNB25:PNB26"/>
    <mergeCell ref="PNC25:PNC26"/>
    <mergeCell ref="PND25:PND26"/>
    <mergeCell ref="PNE25:PNE26"/>
    <mergeCell ref="PNF25:PNF26"/>
    <mergeCell ref="PNG25:PNG26"/>
    <mergeCell ref="PNH25:PNH26"/>
    <mergeCell ref="PNI25:PNI26"/>
    <mergeCell ref="PNJ25:PNJ26"/>
    <mergeCell ref="PNK25:PNK26"/>
    <mergeCell ref="PNL25:PNL26"/>
    <mergeCell ref="PNM25:PNM26"/>
    <mergeCell ref="PNN25:PNN26"/>
    <mergeCell ref="PNO25:PNO26"/>
    <mergeCell ref="PNP25:PNP26"/>
    <mergeCell ref="PNQ25:PNQ26"/>
    <mergeCell ref="PNR25:PNR26"/>
    <mergeCell ref="PNS25:PNS26"/>
    <mergeCell ref="PNT25:PNT26"/>
    <mergeCell ref="PNU25:PNU26"/>
    <mergeCell ref="PNV25:PNV26"/>
    <mergeCell ref="PNW25:PNW26"/>
    <mergeCell ref="PNX25:PNX26"/>
    <mergeCell ref="PNY25:PNY26"/>
    <mergeCell ref="PNZ25:PNZ26"/>
    <mergeCell ref="PLM25:PLM26"/>
    <mergeCell ref="PLN25:PLN26"/>
    <mergeCell ref="PLO25:PLO26"/>
    <mergeCell ref="PLP25:PLP26"/>
    <mergeCell ref="PLQ25:PLQ26"/>
    <mergeCell ref="PLR25:PLR26"/>
    <mergeCell ref="PLS25:PLS26"/>
    <mergeCell ref="PLT25:PLT26"/>
    <mergeCell ref="PLU25:PLU26"/>
    <mergeCell ref="PLV25:PLV26"/>
    <mergeCell ref="PLW25:PLW26"/>
    <mergeCell ref="PLX25:PLX26"/>
    <mergeCell ref="PLY25:PLY26"/>
    <mergeCell ref="PLZ25:PLZ26"/>
    <mergeCell ref="PMA25:PMA26"/>
    <mergeCell ref="PMB25:PMB26"/>
    <mergeCell ref="PMC25:PMC26"/>
    <mergeCell ref="PMD25:PMD26"/>
    <mergeCell ref="PME25:PME26"/>
    <mergeCell ref="PMF25:PMF26"/>
    <mergeCell ref="PMG25:PMG26"/>
    <mergeCell ref="PMH25:PMH26"/>
    <mergeCell ref="PMI25:PMI26"/>
    <mergeCell ref="PMJ25:PMJ26"/>
    <mergeCell ref="PMK25:PMK26"/>
    <mergeCell ref="PML25:PML26"/>
    <mergeCell ref="PMM25:PMM26"/>
    <mergeCell ref="PMN25:PMN26"/>
    <mergeCell ref="PMO25:PMO26"/>
    <mergeCell ref="PMP25:PMP26"/>
    <mergeCell ref="PMQ25:PMQ26"/>
    <mergeCell ref="PMR25:PMR26"/>
    <mergeCell ref="PMS25:PMS26"/>
    <mergeCell ref="PKF25:PKF26"/>
    <mergeCell ref="PKG25:PKG26"/>
    <mergeCell ref="PKH25:PKH26"/>
    <mergeCell ref="PKI25:PKI26"/>
    <mergeCell ref="PKJ25:PKJ26"/>
    <mergeCell ref="PKK25:PKK26"/>
    <mergeCell ref="PKL25:PKL26"/>
    <mergeCell ref="PKM25:PKM26"/>
    <mergeCell ref="PKN25:PKN26"/>
    <mergeCell ref="PKO25:PKO26"/>
    <mergeCell ref="PKP25:PKP26"/>
    <mergeCell ref="PKQ25:PKQ26"/>
    <mergeCell ref="PKR25:PKR26"/>
    <mergeCell ref="PKS25:PKS26"/>
    <mergeCell ref="PKT25:PKT26"/>
    <mergeCell ref="PKU25:PKU26"/>
    <mergeCell ref="PKV25:PKV26"/>
    <mergeCell ref="PKW25:PKW26"/>
    <mergeCell ref="PKX25:PKX26"/>
    <mergeCell ref="PKY25:PKY26"/>
    <mergeCell ref="PKZ25:PKZ26"/>
    <mergeCell ref="PLA25:PLA26"/>
    <mergeCell ref="PLB25:PLB26"/>
    <mergeCell ref="PLC25:PLC26"/>
    <mergeCell ref="PLD25:PLD26"/>
    <mergeCell ref="PLE25:PLE26"/>
    <mergeCell ref="PLF25:PLF26"/>
    <mergeCell ref="PLG25:PLG26"/>
    <mergeCell ref="PLH25:PLH26"/>
    <mergeCell ref="PLI25:PLI26"/>
    <mergeCell ref="PLJ25:PLJ26"/>
    <mergeCell ref="PLK25:PLK26"/>
    <mergeCell ref="PLL25:PLL26"/>
    <mergeCell ref="PIY25:PIY26"/>
    <mergeCell ref="PIZ25:PIZ26"/>
    <mergeCell ref="PJA25:PJA26"/>
    <mergeCell ref="PJB25:PJB26"/>
    <mergeCell ref="PJC25:PJC26"/>
    <mergeCell ref="PJD25:PJD26"/>
    <mergeCell ref="PJE25:PJE26"/>
    <mergeCell ref="PJF25:PJF26"/>
    <mergeCell ref="PJG25:PJG26"/>
    <mergeCell ref="PJH25:PJH26"/>
    <mergeCell ref="PJI25:PJI26"/>
    <mergeCell ref="PJJ25:PJJ26"/>
    <mergeCell ref="PJK25:PJK26"/>
    <mergeCell ref="PJL25:PJL26"/>
    <mergeCell ref="PJM25:PJM26"/>
    <mergeCell ref="PJN25:PJN26"/>
    <mergeCell ref="PJO25:PJO26"/>
    <mergeCell ref="PJP25:PJP26"/>
    <mergeCell ref="PJQ25:PJQ26"/>
    <mergeCell ref="PJR25:PJR26"/>
    <mergeCell ref="PJS25:PJS26"/>
    <mergeCell ref="PJT25:PJT26"/>
    <mergeCell ref="PJU25:PJU26"/>
    <mergeCell ref="PJV25:PJV26"/>
    <mergeCell ref="PJW25:PJW26"/>
    <mergeCell ref="PJX25:PJX26"/>
    <mergeCell ref="PJY25:PJY26"/>
    <mergeCell ref="PJZ25:PJZ26"/>
    <mergeCell ref="PKA25:PKA26"/>
    <mergeCell ref="PKB25:PKB26"/>
    <mergeCell ref="PKC25:PKC26"/>
    <mergeCell ref="PKD25:PKD26"/>
    <mergeCell ref="PKE25:PKE26"/>
    <mergeCell ref="PHR25:PHR26"/>
    <mergeCell ref="PHS25:PHS26"/>
    <mergeCell ref="PHT25:PHT26"/>
    <mergeCell ref="PHU25:PHU26"/>
    <mergeCell ref="PHV25:PHV26"/>
    <mergeCell ref="PHW25:PHW26"/>
    <mergeCell ref="PHX25:PHX26"/>
    <mergeCell ref="PHY25:PHY26"/>
    <mergeCell ref="PHZ25:PHZ26"/>
    <mergeCell ref="PIA25:PIA26"/>
    <mergeCell ref="PIB25:PIB26"/>
    <mergeCell ref="PIC25:PIC26"/>
    <mergeCell ref="PID25:PID26"/>
    <mergeCell ref="PIE25:PIE26"/>
    <mergeCell ref="PIF25:PIF26"/>
    <mergeCell ref="PIG25:PIG26"/>
    <mergeCell ref="PIH25:PIH26"/>
    <mergeCell ref="PII25:PII26"/>
    <mergeCell ref="PIJ25:PIJ26"/>
    <mergeCell ref="PIK25:PIK26"/>
    <mergeCell ref="PIL25:PIL26"/>
    <mergeCell ref="PIM25:PIM26"/>
    <mergeCell ref="PIN25:PIN26"/>
    <mergeCell ref="PIO25:PIO26"/>
    <mergeCell ref="PIP25:PIP26"/>
    <mergeCell ref="PIQ25:PIQ26"/>
    <mergeCell ref="PIR25:PIR26"/>
    <mergeCell ref="PIS25:PIS26"/>
    <mergeCell ref="PIT25:PIT26"/>
    <mergeCell ref="PIU25:PIU26"/>
    <mergeCell ref="PIV25:PIV26"/>
    <mergeCell ref="PIW25:PIW26"/>
    <mergeCell ref="PIX25:PIX26"/>
    <mergeCell ref="PGK25:PGK26"/>
    <mergeCell ref="PGL25:PGL26"/>
    <mergeCell ref="PGM25:PGM26"/>
    <mergeCell ref="PGN25:PGN26"/>
    <mergeCell ref="PGO25:PGO26"/>
    <mergeCell ref="PGP25:PGP26"/>
    <mergeCell ref="PGQ25:PGQ26"/>
    <mergeCell ref="PGR25:PGR26"/>
    <mergeCell ref="PGS25:PGS26"/>
    <mergeCell ref="PGT25:PGT26"/>
    <mergeCell ref="PGU25:PGU26"/>
    <mergeCell ref="PGV25:PGV26"/>
    <mergeCell ref="PGW25:PGW26"/>
    <mergeCell ref="PGX25:PGX26"/>
    <mergeCell ref="PGY25:PGY26"/>
    <mergeCell ref="PGZ25:PGZ26"/>
    <mergeCell ref="PHA25:PHA26"/>
    <mergeCell ref="PHB25:PHB26"/>
    <mergeCell ref="PHC25:PHC26"/>
    <mergeCell ref="PHD25:PHD26"/>
    <mergeCell ref="PHE25:PHE26"/>
    <mergeCell ref="PHF25:PHF26"/>
    <mergeCell ref="PHG25:PHG26"/>
    <mergeCell ref="PHH25:PHH26"/>
    <mergeCell ref="PHI25:PHI26"/>
    <mergeCell ref="PHJ25:PHJ26"/>
    <mergeCell ref="PHK25:PHK26"/>
    <mergeCell ref="PHL25:PHL26"/>
    <mergeCell ref="PHM25:PHM26"/>
    <mergeCell ref="PHN25:PHN26"/>
    <mergeCell ref="PHO25:PHO26"/>
    <mergeCell ref="PHP25:PHP26"/>
    <mergeCell ref="PHQ25:PHQ26"/>
    <mergeCell ref="PFD25:PFD26"/>
    <mergeCell ref="PFE25:PFE26"/>
    <mergeCell ref="PFF25:PFF26"/>
    <mergeCell ref="PFG25:PFG26"/>
    <mergeCell ref="PFH25:PFH26"/>
    <mergeCell ref="PFI25:PFI26"/>
    <mergeCell ref="PFJ25:PFJ26"/>
    <mergeCell ref="PFK25:PFK26"/>
    <mergeCell ref="PFL25:PFL26"/>
    <mergeCell ref="PFM25:PFM26"/>
    <mergeCell ref="PFN25:PFN26"/>
    <mergeCell ref="PFO25:PFO26"/>
    <mergeCell ref="PFP25:PFP26"/>
    <mergeCell ref="PFQ25:PFQ26"/>
    <mergeCell ref="PFR25:PFR26"/>
    <mergeCell ref="PFS25:PFS26"/>
    <mergeCell ref="PFT25:PFT26"/>
    <mergeCell ref="PFU25:PFU26"/>
    <mergeCell ref="PFV25:PFV26"/>
    <mergeCell ref="PFW25:PFW26"/>
    <mergeCell ref="PFX25:PFX26"/>
    <mergeCell ref="PFY25:PFY26"/>
    <mergeCell ref="PFZ25:PFZ26"/>
    <mergeCell ref="PGA25:PGA26"/>
    <mergeCell ref="PGB25:PGB26"/>
    <mergeCell ref="PGC25:PGC26"/>
    <mergeCell ref="PGD25:PGD26"/>
    <mergeCell ref="PGE25:PGE26"/>
    <mergeCell ref="PGF25:PGF26"/>
    <mergeCell ref="PGG25:PGG26"/>
    <mergeCell ref="PGH25:PGH26"/>
    <mergeCell ref="PGI25:PGI26"/>
    <mergeCell ref="PGJ25:PGJ26"/>
    <mergeCell ref="PDW25:PDW26"/>
    <mergeCell ref="PDX25:PDX26"/>
    <mergeCell ref="PDY25:PDY26"/>
    <mergeCell ref="PDZ25:PDZ26"/>
    <mergeCell ref="PEA25:PEA26"/>
    <mergeCell ref="PEB25:PEB26"/>
    <mergeCell ref="PEC25:PEC26"/>
    <mergeCell ref="PED25:PED26"/>
    <mergeCell ref="PEE25:PEE26"/>
    <mergeCell ref="PEF25:PEF26"/>
    <mergeCell ref="PEG25:PEG26"/>
    <mergeCell ref="PEH25:PEH26"/>
    <mergeCell ref="PEI25:PEI26"/>
    <mergeCell ref="PEJ25:PEJ26"/>
    <mergeCell ref="PEK25:PEK26"/>
    <mergeCell ref="PEL25:PEL26"/>
    <mergeCell ref="PEM25:PEM26"/>
    <mergeCell ref="PEN25:PEN26"/>
    <mergeCell ref="PEO25:PEO26"/>
    <mergeCell ref="PEP25:PEP26"/>
    <mergeCell ref="PEQ25:PEQ26"/>
    <mergeCell ref="PER25:PER26"/>
    <mergeCell ref="PES25:PES26"/>
    <mergeCell ref="PET25:PET26"/>
    <mergeCell ref="PEU25:PEU26"/>
    <mergeCell ref="PEV25:PEV26"/>
    <mergeCell ref="PEW25:PEW26"/>
    <mergeCell ref="PEX25:PEX26"/>
    <mergeCell ref="PEY25:PEY26"/>
    <mergeCell ref="PEZ25:PEZ26"/>
    <mergeCell ref="PFA25:PFA26"/>
    <mergeCell ref="PFB25:PFB26"/>
    <mergeCell ref="PFC25:PFC26"/>
    <mergeCell ref="PCP25:PCP26"/>
    <mergeCell ref="PCQ25:PCQ26"/>
    <mergeCell ref="PCR25:PCR26"/>
    <mergeCell ref="PCS25:PCS26"/>
    <mergeCell ref="PCT25:PCT26"/>
    <mergeCell ref="PCU25:PCU26"/>
    <mergeCell ref="PCV25:PCV26"/>
    <mergeCell ref="PCW25:PCW26"/>
    <mergeCell ref="PCX25:PCX26"/>
    <mergeCell ref="PCY25:PCY26"/>
    <mergeCell ref="PCZ25:PCZ26"/>
    <mergeCell ref="PDA25:PDA26"/>
    <mergeCell ref="PDB25:PDB26"/>
    <mergeCell ref="PDC25:PDC26"/>
    <mergeCell ref="PDD25:PDD26"/>
    <mergeCell ref="PDE25:PDE26"/>
    <mergeCell ref="PDF25:PDF26"/>
    <mergeCell ref="PDG25:PDG26"/>
    <mergeCell ref="PDH25:PDH26"/>
    <mergeCell ref="PDI25:PDI26"/>
    <mergeCell ref="PDJ25:PDJ26"/>
    <mergeCell ref="PDK25:PDK26"/>
    <mergeCell ref="PDL25:PDL26"/>
    <mergeCell ref="PDM25:PDM26"/>
    <mergeCell ref="PDN25:PDN26"/>
    <mergeCell ref="PDO25:PDO26"/>
    <mergeCell ref="PDP25:PDP26"/>
    <mergeCell ref="PDQ25:PDQ26"/>
    <mergeCell ref="PDR25:PDR26"/>
    <mergeCell ref="PDS25:PDS26"/>
    <mergeCell ref="PDT25:PDT26"/>
    <mergeCell ref="PDU25:PDU26"/>
    <mergeCell ref="PDV25:PDV26"/>
    <mergeCell ref="PBI25:PBI26"/>
    <mergeCell ref="PBJ25:PBJ26"/>
    <mergeCell ref="PBK25:PBK26"/>
    <mergeCell ref="PBL25:PBL26"/>
    <mergeCell ref="PBM25:PBM26"/>
    <mergeCell ref="PBN25:PBN26"/>
    <mergeCell ref="PBO25:PBO26"/>
    <mergeCell ref="PBP25:PBP26"/>
    <mergeCell ref="PBQ25:PBQ26"/>
    <mergeCell ref="PBR25:PBR26"/>
    <mergeCell ref="PBS25:PBS26"/>
    <mergeCell ref="PBT25:PBT26"/>
    <mergeCell ref="PBU25:PBU26"/>
    <mergeCell ref="PBV25:PBV26"/>
    <mergeCell ref="PBW25:PBW26"/>
    <mergeCell ref="PBX25:PBX26"/>
    <mergeCell ref="PBY25:PBY26"/>
    <mergeCell ref="PBZ25:PBZ26"/>
    <mergeCell ref="PCA25:PCA26"/>
    <mergeCell ref="PCB25:PCB26"/>
    <mergeCell ref="PCC25:PCC26"/>
    <mergeCell ref="PCD25:PCD26"/>
    <mergeCell ref="PCE25:PCE26"/>
    <mergeCell ref="PCF25:PCF26"/>
    <mergeCell ref="PCG25:PCG26"/>
    <mergeCell ref="PCH25:PCH26"/>
    <mergeCell ref="PCI25:PCI26"/>
    <mergeCell ref="PCJ25:PCJ26"/>
    <mergeCell ref="PCK25:PCK26"/>
    <mergeCell ref="PCL25:PCL26"/>
    <mergeCell ref="PCM25:PCM26"/>
    <mergeCell ref="PCN25:PCN26"/>
    <mergeCell ref="PCO25:PCO26"/>
    <mergeCell ref="PAB25:PAB26"/>
    <mergeCell ref="PAC25:PAC26"/>
    <mergeCell ref="PAD25:PAD26"/>
    <mergeCell ref="PAE25:PAE26"/>
    <mergeCell ref="PAF25:PAF26"/>
    <mergeCell ref="PAG25:PAG26"/>
    <mergeCell ref="PAH25:PAH26"/>
    <mergeCell ref="PAI25:PAI26"/>
    <mergeCell ref="PAJ25:PAJ26"/>
    <mergeCell ref="PAK25:PAK26"/>
    <mergeCell ref="PAL25:PAL26"/>
    <mergeCell ref="PAM25:PAM26"/>
    <mergeCell ref="PAN25:PAN26"/>
    <mergeCell ref="PAO25:PAO26"/>
    <mergeCell ref="PAP25:PAP26"/>
    <mergeCell ref="PAQ25:PAQ26"/>
    <mergeCell ref="PAR25:PAR26"/>
    <mergeCell ref="PAS25:PAS26"/>
    <mergeCell ref="PAT25:PAT26"/>
    <mergeCell ref="PAU25:PAU26"/>
    <mergeCell ref="PAV25:PAV26"/>
    <mergeCell ref="PAW25:PAW26"/>
    <mergeCell ref="PAX25:PAX26"/>
    <mergeCell ref="PAY25:PAY26"/>
    <mergeCell ref="PAZ25:PAZ26"/>
    <mergeCell ref="PBA25:PBA26"/>
    <mergeCell ref="PBB25:PBB26"/>
    <mergeCell ref="PBC25:PBC26"/>
    <mergeCell ref="PBD25:PBD26"/>
    <mergeCell ref="PBE25:PBE26"/>
    <mergeCell ref="PBF25:PBF26"/>
    <mergeCell ref="PBG25:PBG26"/>
    <mergeCell ref="PBH25:PBH26"/>
    <mergeCell ref="OYU25:OYU26"/>
    <mergeCell ref="OYV25:OYV26"/>
    <mergeCell ref="OYW25:OYW26"/>
    <mergeCell ref="OYX25:OYX26"/>
    <mergeCell ref="OYY25:OYY26"/>
    <mergeCell ref="OYZ25:OYZ26"/>
    <mergeCell ref="OZA25:OZA26"/>
    <mergeCell ref="OZB25:OZB26"/>
    <mergeCell ref="OZC25:OZC26"/>
    <mergeCell ref="OZD25:OZD26"/>
    <mergeCell ref="OZE25:OZE26"/>
    <mergeCell ref="OZF25:OZF26"/>
    <mergeCell ref="OZG25:OZG26"/>
    <mergeCell ref="OZH25:OZH26"/>
    <mergeCell ref="OZI25:OZI26"/>
    <mergeCell ref="OZJ25:OZJ26"/>
    <mergeCell ref="OZK25:OZK26"/>
    <mergeCell ref="OZL25:OZL26"/>
    <mergeCell ref="OZM25:OZM26"/>
    <mergeCell ref="OZN25:OZN26"/>
    <mergeCell ref="OZO25:OZO26"/>
    <mergeCell ref="OZP25:OZP26"/>
    <mergeCell ref="OZQ25:OZQ26"/>
    <mergeCell ref="OZR25:OZR26"/>
    <mergeCell ref="OZS25:OZS26"/>
    <mergeCell ref="OZT25:OZT26"/>
    <mergeCell ref="OZU25:OZU26"/>
    <mergeCell ref="OZV25:OZV26"/>
    <mergeCell ref="OZW25:OZW26"/>
    <mergeCell ref="OZX25:OZX26"/>
    <mergeCell ref="OZY25:OZY26"/>
    <mergeCell ref="OZZ25:OZZ26"/>
    <mergeCell ref="PAA25:PAA26"/>
    <mergeCell ref="OXN25:OXN26"/>
    <mergeCell ref="OXO25:OXO26"/>
    <mergeCell ref="OXP25:OXP26"/>
    <mergeCell ref="OXQ25:OXQ26"/>
    <mergeCell ref="OXR25:OXR26"/>
    <mergeCell ref="OXS25:OXS26"/>
    <mergeCell ref="OXT25:OXT26"/>
    <mergeCell ref="OXU25:OXU26"/>
    <mergeCell ref="OXV25:OXV26"/>
    <mergeCell ref="OXW25:OXW26"/>
    <mergeCell ref="OXX25:OXX26"/>
    <mergeCell ref="OXY25:OXY26"/>
    <mergeCell ref="OXZ25:OXZ26"/>
    <mergeCell ref="OYA25:OYA26"/>
    <mergeCell ref="OYB25:OYB26"/>
    <mergeCell ref="OYC25:OYC26"/>
    <mergeCell ref="OYD25:OYD26"/>
    <mergeCell ref="OYE25:OYE26"/>
    <mergeCell ref="OYF25:OYF26"/>
    <mergeCell ref="OYG25:OYG26"/>
    <mergeCell ref="OYH25:OYH26"/>
    <mergeCell ref="OYI25:OYI26"/>
    <mergeCell ref="OYJ25:OYJ26"/>
    <mergeCell ref="OYK25:OYK26"/>
    <mergeCell ref="OYL25:OYL26"/>
    <mergeCell ref="OYM25:OYM26"/>
    <mergeCell ref="OYN25:OYN26"/>
    <mergeCell ref="OYO25:OYO26"/>
    <mergeCell ref="OYP25:OYP26"/>
    <mergeCell ref="OYQ25:OYQ26"/>
    <mergeCell ref="OYR25:OYR26"/>
    <mergeCell ref="OYS25:OYS26"/>
    <mergeCell ref="OYT25:OYT26"/>
    <mergeCell ref="OWG25:OWG26"/>
    <mergeCell ref="OWH25:OWH26"/>
    <mergeCell ref="OWI25:OWI26"/>
    <mergeCell ref="OWJ25:OWJ26"/>
    <mergeCell ref="OWK25:OWK26"/>
    <mergeCell ref="OWL25:OWL26"/>
    <mergeCell ref="OWM25:OWM26"/>
    <mergeCell ref="OWN25:OWN26"/>
    <mergeCell ref="OWO25:OWO26"/>
    <mergeCell ref="OWP25:OWP26"/>
    <mergeCell ref="OWQ25:OWQ26"/>
    <mergeCell ref="OWR25:OWR26"/>
    <mergeCell ref="OWS25:OWS26"/>
    <mergeCell ref="OWT25:OWT26"/>
    <mergeCell ref="OWU25:OWU26"/>
    <mergeCell ref="OWV25:OWV26"/>
    <mergeCell ref="OWW25:OWW26"/>
    <mergeCell ref="OWX25:OWX26"/>
    <mergeCell ref="OWY25:OWY26"/>
    <mergeCell ref="OWZ25:OWZ26"/>
    <mergeCell ref="OXA25:OXA26"/>
    <mergeCell ref="OXB25:OXB26"/>
    <mergeCell ref="OXC25:OXC26"/>
    <mergeCell ref="OXD25:OXD26"/>
    <mergeCell ref="OXE25:OXE26"/>
    <mergeCell ref="OXF25:OXF26"/>
    <mergeCell ref="OXG25:OXG26"/>
    <mergeCell ref="OXH25:OXH26"/>
    <mergeCell ref="OXI25:OXI26"/>
    <mergeCell ref="OXJ25:OXJ26"/>
    <mergeCell ref="OXK25:OXK26"/>
    <mergeCell ref="OXL25:OXL26"/>
    <mergeCell ref="OXM25:OXM26"/>
    <mergeCell ref="OUZ25:OUZ26"/>
    <mergeCell ref="OVA25:OVA26"/>
    <mergeCell ref="OVB25:OVB26"/>
    <mergeCell ref="OVC25:OVC26"/>
    <mergeCell ref="OVD25:OVD26"/>
    <mergeCell ref="OVE25:OVE26"/>
    <mergeCell ref="OVF25:OVF26"/>
    <mergeCell ref="OVG25:OVG26"/>
    <mergeCell ref="OVH25:OVH26"/>
    <mergeCell ref="OVI25:OVI26"/>
    <mergeCell ref="OVJ25:OVJ26"/>
    <mergeCell ref="OVK25:OVK26"/>
    <mergeCell ref="OVL25:OVL26"/>
    <mergeCell ref="OVM25:OVM26"/>
    <mergeCell ref="OVN25:OVN26"/>
    <mergeCell ref="OVO25:OVO26"/>
    <mergeCell ref="OVP25:OVP26"/>
    <mergeCell ref="OVQ25:OVQ26"/>
    <mergeCell ref="OVR25:OVR26"/>
    <mergeCell ref="OVS25:OVS26"/>
    <mergeCell ref="OVT25:OVT26"/>
    <mergeCell ref="OVU25:OVU26"/>
    <mergeCell ref="OVV25:OVV26"/>
    <mergeCell ref="OVW25:OVW26"/>
    <mergeCell ref="OVX25:OVX26"/>
    <mergeCell ref="OVY25:OVY26"/>
    <mergeCell ref="OVZ25:OVZ26"/>
    <mergeCell ref="OWA25:OWA26"/>
    <mergeCell ref="OWB25:OWB26"/>
    <mergeCell ref="OWC25:OWC26"/>
    <mergeCell ref="OWD25:OWD26"/>
    <mergeCell ref="OWE25:OWE26"/>
    <mergeCell ref="OWF25:OWF26"/>
    <mergeCell ref="OTS25:OTS26"/>
    <mergeCell ref="OTT25:OTT26"/>
    <mergeCell ref="OTU25:OTU26"/>
    <mergeCell ref="OTV25:OTV26"/>
    <mergeCell ref="OTW25:OTW26"/>
    <mergeCell ref="OTX25:OTX26"/>
    <mergeCell ref="OTY25:OTY26"/>
    <mergeCell ref="OTZ25:OTZ26"/>
    <mergeCell ref="OUA25:OUA26"/>
    <mergeCell ref="OUB25:OUB26"/>
    <mergeCell ref="OUC25:OUC26"/>
    <mergeCell ref="OUD25:OUD26"/>
    <mergeCell ref="OUE25:OUE26"/>
    <mergeCell ref="OUF25:OUF26"/>
    <mergeCell ref="OUG25:OUG26"/>
    <mergeCell ref="OUH25:OUH26"/>
    <mergeCell ref="OUI25:OUI26"/>
    <mergeCell ref="OUJ25:OUJ26"/>
    <mergeCell ref="OUK25:OUK26"/>
    <mergeCell ref="OUL25:OUL26"/>
    <mergeCell ref="OUM25:OUM26"/>
    <mergeCell ref="OUN25:OUN26"/>
    <mergeCell ref="OUO25:OUO26"/>
    <mergeCell ref="OUP25:OUP26"/>
    <mergeCell ref="OUQ25:OUQ26"/>
    <mergeCell ref="OUR25:OUR26"/>
    <mergeCell ref="OUS25:OUS26"/>
    <mergeCell ref="OUT25:OUT26"/>
    <mergeCell ref="OUU25:OUU26"/>
    <mergeCell ref="OUV25:OUV26"/>
    <mergeCell ref="OUW25:OUW26"/>
    <mergeCell ref="OUX25:OUX26"/>
    <mergeCell ref="OUY25:OUY26"/>
    <mergeCell ref="OSL25:OSL26"/>
    <mergeCell ref="OSM25:OSM26"/>
    <mergeCell ref="OSN25:OSN26"/>
    <mergeCell ref="OSO25:OSO26"/>
    <mergeCell ref="OSP25:OSP26"/>
    <mergeCell ref="OSQ25:OSQ26"/>
    <mergeCell ref="OSR25:OSR26"/>
    <mergeCell ref="OSS25:OSS26"/>
    <mergeCell ref="OST25:OST26"/>
    <mergeCell ref="OSU25:OSU26"/>
    <mergeCell ref="OSV25:OSV26"/>
    <mergeCell ref="OSW25:OSW26"/>
    <mergeCell ref="OSX25:OSX26"/>
    <mergeCell ref="OSY25:OSY26"/>
    <mergeCell ref="OSZ25:OSZ26"/>
    <mergeCell ref="OTA25:OTA26"/>
    <mergeCell ref="OTB25:OTB26"/>
    <mergeCell ref="OTC25:OTC26"/>
    <mergeCell ref="OTD25:OTD26"/>
    <mergeCell ref="OTE25:OTE26"/>
    <mergeCell ref="OTF25:OTF26"/>
    <mergeCell ref="OTG25:OTG26"/>
    <mergeCell ref="OTH25:OTH26"/>
    <mergeCell ref="OTI25:OTI26"/>
    <mergeCell ref="OTJ25:OTJ26"/>
    <mergeCell ref="OTK25:OTK26"/>
    <mergeCell ref="OTL25:OTL26"/>
    <mergeCell ref="OTM25:OTM26"/>
    <mergeCell ref="OTN25:OTN26"/>
    <mergeCell ref="OTO25:OTO26"/>
    <mergeCell ref="OTP25:OTP26"/>
    <mergeCell ref="OTQ25:OTQ26"/>
    <mergeCell ref="OTR25:OTR26"/>
    <mergeCell ref="ORE25:ORE26"/>
    <mergeCell ref="ORF25:ORF26"/>
    <mergeCell ref="ORG25:ORG26"/>
    <mergeCell ref="ORH25:ORH26"/>
    <mergeCell ref="ORI25:ORI26"/>
    <mergeCell ref="ORJ25:ORJ26"/>
    <mergeCell ref="ORK25:ORK26"/>
    <mergeCell ref="ORL25:ORL26"/>
    <mergeCell ref="ORM25:ORM26"/>
    <mergeCell ref="ORN25:ORN26"/>
    <mergeCell ref="ORO25:ORO26"/>
    <mergeCell ref="ORP25:ORP26"/>
    <mergeCell ref="ORQ25:ORQ26"/>
    <mergeCell ref="ORR25:ORR26"/>
    <mergeCell ref="ORS25:ORS26"/>
    <mergeCell ref="ORT25:ORT26"/>
    <mergeCell ref="ORU25:ORU26"/>
    <mergeCell ref="ORV25:ORV26"/>
    <mergeCell ref="ORW25:ORW26"/>
    <mergeCell ref="ORX25:ORX26"/>
    <mergeCell ref="ORY25:ORY26"/>
    <mergeCell ref="ORZ25:ORZ26"/>
    <mergeCell ref="OSA25:OSA26"/>
    <mergeCell ref="OSB25:OSB26"/>
    <mergeCell ref="OSC25:OSC26"/>
    <mergeCell ref="OSD25:OSD26"/>
    <mergeCell ref="OSE25:OSE26"/>
    <mergeCell ref="OSF25:OSF26"/>
    <mergeCell ref="OSG25:OSG26"/>
    <mergeCell ref="OSH25:OSH26"/>
    <mergeCell ref="OSI25:OSI26"/>
    <mergeCell ref="OSJ25:OSJ26"/>
    <mergeCell ref="OSK25:OSK26"/>
    <mergeCell ref="OPX25:OPX26"/>
    <mergeCell ref="OPY25:OPY26"/>
    <mergeCell ref="OPZ25:OPZ26"/>
    <mergeCell ref="OQA25:OQA26"/>
    <mergeCell ref="OQB25:OQB26"/>
    <mergeCell ref="OQC25:OQC26"/>
    <mergeCell ref="OQD25:OQD26"/>
    <mergeCell ref="OQE25:OQE26"/>
    <mergeCell ref="OQF25:OQF26"/>
    <mergeCell ref="OQG25:OQG26"/>
    <mergeCell ref="OQH25:OQH26"/>
    <mergeCell ref="OQI25:OQI26"/>
    <mergeCell ref="OQJ25:OQJ26"/>
    <mergeCell ref="OQK25:OQK26"/>
    <mergeCell ref="OQL25:OQL26"/>
    <mergeCell ref="OQM25:OQM26"/>
    <mergeCell ref="OQN25:OQN26"/>
    <mergeCell ref="OQO25:OQO26"/>
    <mergeCell ref="OQP25:OQP26"/>
    <mergeCell ref="OQQ25:OQQ26"/>
    <mergeCell ref="OQR25:OQR26"/>
    <mergeCell ref="OQS25:OQS26"/>
    <mergeCell ref="OQT25:OQT26"/>
    <mergeCell ref="OQU25:OQU26"/>
    <mergeCell ref="OQV25:OQV26"/>
    <mergeCell ref="OQW25:OQW26"/>
    <mergeCell ref="OQX25:OQX26"/>
    <mergeCell ref="OQY25:OQY26"/>
    <mergeCell ref="OQZ25:OQZ26"/>
    <mergeCell ref="ORA25:ORA26"/>
    <mergeCell ref="ORB25:ORB26"/>
    <mergeCell ref="ORC25:ORC26"/>
    <mergeCell ref="ORD25:ORD26"/>
    <mergeCell ref="OOQ25:OOQ26"/>
    <mergeCell ref="OOR25:OOR26"/>
    <mergeCell ref="OOS25:OOS26"/>
    <mergeCell ref="OOT25:OOT26"/>
    <mergeCell ref="OOU25:OOU26"/>
    <mergeCell ref="OOV25:OOV26"/>
    <mergeCell ref="OOW25:OOW26"/>
    <mergeCell ref="OOX25:OOX26"/>
    <mergeCell ref="OOY25:OOY26"/>
    <mergeCell ref="OOZ25:OOZ26"/>
    <mergeCell ref="OPA25:OPA26"/>
    <mergeCell ref="OPB25:OPB26"/>
    <mergeCell ref="OPC25:OPC26"/>
    <mergeCell ref="OPD25:OPD26"/>
    <mergeCell ref="OPE25:OPE26"/>
    <mergeCell ref="OPF25:OPF26"/>
    <mergeCell ref="OPG25:OPG26"/>
    <mergeCell ref="OPH25:OPH26"/>
    <mergeCell ref="OPI25:OPI26"/>
    <mergeCell ref="OPJ25:OPJ26"/>
    <mergeCell ref="OPK25:OPK26"/>
    <mergeCell ref="OPL25:OPL26"/>
    <mergeCell ref="OPM25:OPM26"/>
    <mergeCell ref="OPN25:OPN26"/>
    <mergeCell ref="OPO25:OPO26"/>
    <mergeCell ref="OPP25:OPP26"/>
    <mergeCell ref="OPQ25:OPQ26"/>
    <mergeCell ref="OPR25:OPR26"/>
    <mergeCell ref="OPS25:OPS26"/>
    <mergeCell ref="OPT25:OPT26"/>
    <mergeCell ref="OPU25:OPU26"/>
    <mergeCell ref="OPV25:OPV26"/>
    <mergeCell ref="OPW25:OPW26"/>
    <mergeCell ref="ONJ25:ONJ26"/>
    <mergeCell ref="ONK25:ONK26"/>
    <mergeCell ref="ONL25:ONL26"/>
    <mergeCell ref="ONM25:ONM26"/>
    <mergeCell ref="ONN25:ONN26"/>
    <mergeCell ref="ONO25:ONO26"/>
    <mergeCell ref="ONP25:ONP26"/>
    <mergeCell ref="ONQ25:ONQ26"/>
    <mergeCell ref="ONR25:ONR26"/>
    <mergeCell ref="ONS25:ONS26"/>
    <mergeCell ref="ONT25:ONT26"/>
    <mergeCell ref="ONU25:ONU26"/>
    <mergeCell ref="ONV25:ONV26"/>
    <mergeCell ref="ONW25:ONW26"/>
    <mergeCell ref="ONX25:ONX26"/>
    <mergeCell ref="ONY25:ONY26"/>
    <mergeCell ref="ONZ25:ONZ26"/>
    <mergeCell ref="OOA25:OOA26"/>
    <mergeCell ref="OOB25:OOB26"/>
    <mergeCell ref="OOC25:OOC26"/>
    <mergeCell ref="OOD25:OOD26"/>
    <mergeCell ref="OOE25:OOE26"/>
    <mergeCell ref="OOF25:OOF26"/>
    <mergeCell ref="OOG25:OOG26"/>
    <mergeCell ref="OOH25:OOH26"/>
    <mergeCell ref="OOI25:OOI26"/>
    <mergeCell ref="OOJ25:OOJ26"/>
    <mergeCell ref="OOK25:OOK26"/>
    <mergeCell ref="OOL25:OOL26"/>
    <mergeCell ref="OOM25:OOM26"/>
    <mergeCell ref="OON25:OON26"/>
    <mergeCell ref="OOO25:OOO26"/>
    <mergeCell ref="OOP25:OOP26"/>
    <mergeCell ref="OMC25:OMC26"/>
    <mergeCell ref="OMD25:OMD26"/>
    <mergeCell ref="OME25:OME26"/>
    <mergeCell ref="OMF25:OMF26"/>
    <mergeCell ref="OMG25:OMG26"/>
    <mergeCell ref="OMH25:OMH26"/>
    <mergeCell ref="OMI25:OMI26"/>
    <mergeCell ref="OMJ25:OMJ26"/>
    <mergeCell ref="OMK25:OMK26"/>
    <mergeCell ref="OML25:OML26"/>
    <mergeCell ref="OMM25:OMM26"/>
    <mergeCell ref="OMN25:OMN26"/>
    <mergeCell ref="OMO25:OMO26"/>
    <mergeCell ref="OMP25:OMP26"/>
    <mergeCell ref="OMQ25:OMQ26"/>
    <mergeCell ref="OMR25:OMR26"/>
    <mergeCell ref="OMS25:OMS26"/>
    <mergeCell ref="OMT25:OMT26"/>
    <mergeCell ref="OMU25:OMU26"/>
    <mergeCell ref="OMV25:OMV26"/>
    <mergeCell ref="OMW25:OMW26"/>
    <mergeCell ref="OMX25:OMX26"/>
    <mergeCell ref="OMY25:OMY26"/>
    <mergeCell ref="OMZ25:OMZ26"/>
    <mergeCell ref="ONA25:ONA26"/>
    <mergeCell ref="ONB25:ONB26"/>
    <mergeCell ref="ONC25:ONC26"/>
    <mergeCell ref="OND25:OND26"/>
    <mergeCell ref="ONE25:ONE26"/>
    <mergeCell ref="ONF25:ONF26"/>
    <mergeCell ref="ONG25:ONG26"/>
    <mergeCell ref="ONH25:ONH26"/>
    <mergeCell ref="ONI25:ONI26"/>
    <mergeCell ref="OKV25:OKV26"/>
    <mergeCell ref="OKW25:OKW26"/>
    <mergeCell ref="OKX25:OKX26"/>
    <mergeCell ref="OKY25:OKY26"/>
    <mergeCell ref="OKZ25:OKZ26"/>
    <mergeCell ref="OLA25:OLA26"/>
    <mergeCell ref="OLB25:OLB26"/>
    <mergeCell ref="OLC25:OLC26"/>
    <mergeCell ref="OLD25:OLD26"/>
    <mergeCell ref="OLE25:OLE26"/>
    <mergeCell ref="OLF25:OLF26"/>
    <mergeCell ref="OLG25:OLG26"/>
    <mergeCell ref="OLH25:OLH26"/>
    <mergeCell ref="OLI25:OLI26"/>
    <mergeCell ref="OLJ25:OLJ26"/>
    <mergeCell ref="OLK25:OLK26"/>
    <mergeCell ref="OLL25:OLL26"/>
    <mergeCell ref="OLM25:OLM26"/>
    <mergeCell ref="OLN25:OLN26"/>
    <mergeCell ref="OLO25:OLO26"/>
    <mergeCell ref="OLP25:OLP26"/>
    <mergeCell ref="OLQ25:OLQ26"/>
    <mergeCell ref="OLR25:OLR26"/>
    <mergeCell ref="OLS25:OLS26"/>
    <mergeCell ref="OLT25:OLT26"/>
    <mergeCell ref="OLU25:OLU26"/>
    <mergeCell ref="OLV25:OLV26"/>
    <mergeCell ref="OLW25:OLW26"/>
    <mergeCell ref="OLX25:OLX26"/>
    <mergeCell ref="OLY25:OLY26"/>
    <mergeCell ref="OLZ25:OLZ26"/>
    <mergeCell ref="OMA25:OMA26"/>
    <mergeCell ref="OMB25:OMB26"/>
    <mergeCell ref="OJO25:OJO26"/>
    <mergeCell ref="OJP25:OJP26"/>
    <mergeCell ref="OJQ25:OJQ26"/>
    <mergeCell ref="OJR25:OJR26"/>
    <mergeCell ref="OJS25:OJS26"/>
    <mergeCell ref="OJT25:OJT26"/>
    <mergeCell ref="OJU25:OJU26"/>
    <mergeCell ref="OJV25:OJV26"/>
    <mergeCell ref="OJW25:OJW26"/>
    <mergeCell ref="OJX25:OJX26"/>
    <mergeCell ref="OJY25:OJY26"/>
    <mergeCell ref="OJZ25:OJZ26"/>
    <mergeCell ref="OKA25:OKA26"/>
    <mergeCell ref="OKB25:OKB26"/>
    <mergeCell ref="OKC25:OKC26"/>
    <mergeCell ref="OKD25:OKD26"/>
    <mergeCell ref="OKE25:OKE26"/>
    <mergeCell ref="OKF25:OKF26"/>
    <mergeCell ref="OKG25:OKG26"/>
    <mergeCell ref="OKH25:OKH26"/>
    <mergeCell ref="OKI25:OKI26"/>
    <mergeCell ref="OKJ25:OKJ26"/>
    <mergeCell ref="OKK25:OKK26"/>
    <mergeCell ref="OKL25:OKL26"/>
    <mergeCell ref="OKM25:OKM26"/>
    <mergeCell ref="OKN25:OKN26"/>
    <mergeCell ref="OKO25:OKO26"/>
    <mergeCell ref="OKP25:OKP26"/>
    <mergeCell ref="OKQ25:OKQ26"/>
    <mergeCell ref="OKR25:OKR26"/>
    <mergeCell ref="OKS25:OKS26"/>
    <mergeCell ref="OKT25:OKT26"/>
    <mergeCell ref="OKU25:OKU26"/>
    <mergeCell ref="OIH25:OIH26"/>
    <mergeCell ref="OII25:OII26"/>
    <mergeCell ref="OIJ25:OIJ26"/>
    <mergeCell ref="OIK25:OIK26"/>
    <mergeCell ref="OIL25:OIL26"/>
    <mergeCell ref="OIM25:OIM26"/>
    <mergeCell ref="OIN25:OIN26"/>
    <mergeCell ref="OIO25:OIO26"/>
    <mergeCell ref="OIP25:OIP26"/>
    <mergeCell ref="OIQ25:OIQ26"/>
    <mergeCell ref="OIR25:OIR26"/>
    <mergeCell ref="OIS25:OIS26"/>
    <mergeCell ref="OIT25:OIT26"/>
    <mergeCell ref="OIU25:OIU26"/>
    <mergeCell ref="OIV25:OIV26"/>
    <mergeCell ref="OIW25:OIW26"/>
    <mergeCell ref="OIX25:OIX26"/>
    <mergeCell ref="OIY25:OIY26"/>
    <mergeCell ref="OIZ25:OIZ26"/>
    <mergeCell ref="OJA25:OJA26"/>
    <mergeCell ref="OJB25:OJB26"/>
    <mergeCell ref="OJC25:OJC26"/>
    <mergeCell ref="OJD25:OJD26"/>
    <mergeCell ref="OJE25:OJE26"/>
    <mergeCell ref="OJF25:OJF26"/>
    <mergeCell ref="OJG25:OJG26"/>
    <mergeCell ref="OJH25:OJH26"/>
    <mergeCell ref="OJI25:OJI26"/>
    <mergeCell ref="OJJ25:OJJ26"/>
    <mergeCell ref="OJK25:OJK26"/>
    <mergeCell ref="OJL25:OJL26"/>
    <mergeCell ref="OJM25:OJM26"/>
    <mergeCell ref="OJN25:OJN26"/>
    <mergeCell ref="OHA25:OHA26"/>
    <mergeCell ref="OHB25:OHB26"/>
    <mergeCell ref="OHC25:OHC26"/>
    <mergeCell ref="OHD25:OHD26"/>
    <mergeCell ref="OHE25:OHE26"/>
    <mergeCell ref="OHF25:OHF26"/>
    <mergeCell ref="OHG25:OHG26"/>
    <mergeCell ref="OHH25:OHH26"/>
    <mergeCell ref="OHI25:OHI26"/>
    <mergeCell ref="OHJ25:OHJ26"/>
    <mergeCell ref="OHK25:OHK26"/>
    <mergeCell ref="OHL25:OHL26"/>
    <mergeCell ref="OHM25:OHM26"/>
    <mergeCell ref="OHN25:OHN26"/>
    <mergeCell ref="OHO25:OHO26"/>
    <mergeCell ref="OHP25:OHP26"/>
    <mergeCell ref="OHQ25:OHQ26"/>
    <mergeCell ref="OHR25:OHR26"/>
    <mergeCell ref="OHS25:OHS26"/>
    <mergeCell ref="OHT25:OHT26"/>
    <mergeCell ref="OHU25:OHU26"/>
    <mergeCell ref="OHV25:OHV26"/>
    <mergeCell ref="OHW25:OHW26"/>
    <mergeCell ref="OHX25:OHX26"/>
    <mergeCell ref="OHY25:OHY26"/>
    <mergeCell ref="OHZ25:OHZ26"/>
    <mergeCell ref="OIA25:OIA26"/>
    <mergeCell ref="OIB25:OIB26"/>
    <mergeCell ref="OIC25:OIC26"/>
    <mergeCell ref="OID25:OID26"/>
    <mergeCell ref="OIE25:OIE26"/>
    <mergeCell ref="OIF25:OIF26"/>
    <mergeCell ref="OIG25:OIG26"/>
    <mergeCell ref="OFT25:OFT26"/>
    <mergeCell ref="OFU25:OFU26"/>
    <mergeCell ref="OFV25:OFV26"/>
    <mergeCell ref="OFW25:OFW26"/>
    <mergeCell ref="OFX25:OFX26"/>
    <mergeCell ref="OFY25:OFY26"/>
    <mergeCell ref="OFZ25:OFZ26"/>
    <mergeCell ref="OGA25:OGA26"/>
    <mergeCell ref="OGB25:OGB26"/>
    <mergeCell ref="OGC25:OGC26"/>
    <mergeCell ref="OGD25:OGD26"/>
    <mergeCell ref="OGE25:OGE26"/>
    <mergeCell ref="OGF25:OGF26"/>
    <mergeCell ref="OGG25:OGG26"/>
    <mergeCell ref="OGH25:OGH26"/>
    <mergeCell ref="OGI25:OGI26"/>
    <mergeCell ref="OGJ25:OGJ26"/>
    <mergeCell ref="OGK25:OGK26"/>
    <mergeCell ref="OGL25:OGL26"/>
    <mergeCell ref="OGM25:OGM26"/>
    <mergeCell ref="OGN25:OGN26"/>
    <mergeCell ref="OGO25:OGO26"/>
    <mergeCell ref="OGP25:OGP26"/>
    <mergeCell ref="OGQ25:OGQ26"/>
    <mergeCell ref="OGR25:OGR26"/>
    <mergeCell ref="OGS25:OGS26"/>
    <mergeCell ref="OGT25:OGT26"/>
    <mergeCell ref="OGU25:OGU26"/>
    <mergeCell ref="OGV25:OGV26"/>
    <mergeCell ref="OGW25:OGW26"/>
    <mergeCell ref="OGX25:OGX26"/>
    <mergeCell ref="OGY25:OGY26"/>
    <mergeCell ref="OGZ25:OGZ26"/>
    <mergeCell ref="OEM25:OEM26"/>
    <mergeCell ref="OEN25:OEN26"/>
    <mergeCell ref="OEO25:OEO26"/>
    <mergeCell ref="OEP25:OEP26"/>
    <mergeCell ref="OEQ25:OEQ26"/>
    <mergeCell ref="OER25:OER26"/>
    <mergeCell ref="OES25:OES26"/>
    <mergeCell ref="OET25:OET26"/>
    <mergeCell ref="OEU25:OEU26"/>
    <mergeCell ref="OEV25:OEV26"/>
    <mergeCell ref="OEW25:OEW26"/>
    <mergeCell ref="OEX25:OEX26"/>
    <mergeCell ref="OEY25:OEY26"/>
    <mergeCell ref="OEZ25:OEZ26"/>
    <mergeCell ref="OFA25:OFA26"/>
    <mergeCell ref="OFB25:OFB26"/>
    <mergeCell ref="OFC25:OFC26"/>
    <mergeCell ref="OFD25:OFD26"/>
    <mergeCell ref="OFE25:OFE26"/>
    <mergeCell ref="OFF25:OFF26"/>
    <mergeCell ref="OFG25:OFG26"/>
    <mergeCell ref="OFH25:OFH26"/>
    <mergeCell ref="OFI25:OFI26"/>
    <mergeCell ref="OFJ25:OFJ26"/>
    <mergeCell ref="OFK25:OFK26"/>
    <mergeCell ref="OFL25:OFL26"/>
    <mergeCell ref="OFM25:OFM26"/>
    <mergeCell ref="OFN25:OFN26"/>
    <mergeCell ref="OFO25:OFO26"/>
    <mergeCell ref="OFP25:OFP26"/>
    <mergeCell ref="OFQ25:OFQ26"/>
    <mergeCell ref="OFR25:OFR26"/>
    <mergeCell ref="OFS25:OFS26"/>
    <mergeCell ref="ODF25:ODF26"/>
    <mergeCell ref="ODG25:ODG26"/>
    <mergeCell ref="ODH25:ODH26"/>
    <mergeCell ref="ODI25:ODI26"/>
    <mergeCell ref="ODJ25:ODJ26"/>
    <mergeCell ref="ODK25:ODK26"/>
    <mergeCell ref="ODL25:ODL26"/>
    <mergeCell ref="ODM25:ODM26"/>
    <mergeCell ref="ODN25:ODN26"/>
    <mergeCell ref="ODO25:ODO26"/>
    <mergeCell ref="ODP25:ODP26"/>
    <mergeCell ref="ODQ25:ODQ26"/>
    <mergeCell ref="ODR25:ODR26"/>
    <mergeCell ref="ODS25:ODS26"/>
    <mergeCell ref="ODT25:ODT26"/>
    <mergeCell ref="ODU25:ODU26"/>
    <mergeCell ref="ODV25:ODV26"/>
    <mergeCell ref="ODW25:ODW26"/>
    <mergeCell ref="ODX25:ODX26"/>
    <mergeCell ref="ODY25:ODY26"/>
    <mergeCell ref="ODZ25:ODZ26"/>
    <mergeCell ref="OEA25:OEA26"/>
    <mergeCell ref="OEB25:OEB26"/>
    <mergeCell ref="OEC25:OEC26"/>
    <mergeCell ref="OED25:OED26"/>
    <mergeCell ref="OEE25:OEE26"/>
    <mergeCell ref="OEF25:OEF26"/>
    <mergeCell ref="OEG25:OEG26"/>
    <mergeCell ref="OEH25:OEH26"/>
    <mergeCell ref="OEI25:OEI26"/>
    <mergeCell ref="OEJ25:OEJ26"/>
    <mergeCell ref="OEK25:OEK26"/>
    <mergeCell ref="OEL25:OEL26"/>
    <mergeCell ref="OBY25:OBY26"/>
    <mergeCell ref="OBZ25:OBZ26"/>
    <mergeCell ref="OCA25:OCA26"/>
    <mergeCell ref="OCB25:OCB26"/>
    <mergeCell ref="OCC25:OCC26"/>
    <mergeCell ref="OCD25:OCD26"/>
    <mergeCell ref="OCE25:OCE26"/>
    <mergeCell ref="OCF25:OCF26"/>
    <mergeCell ref="OCG25:OCG26"/>
    <mergeCell ref="OCH25:OCH26"/>
    <mergeCell ref="OCI25:OCI26"/>
    <mergeCell ref="OCJ25:OCJ26"/>
    <mergeCell ref="OCK25:OCK26"/>
    <mergeCell ref="OCL25:OCL26"/>
    <mergeCell ref="OCM25:OCM26"/>
    <mergeCell ref="OCN25:OCN26"/>
    <mergeCell ref="OCO25:OCO26"/>
    <mergeCell ref="OCP25:OCP26"/>
    <mergeCell ref="OCQ25:OCQ26"/>
    <mergeCell ref="OCR25:OCR26"/>
    <mergeCell ref="OCS25:OCS26"/>
    <mergeCell ref="OCT25:OCT26"/>
    <mergeCell ref="OCU25:OCU26"/>
    <mergeCell ref="OCV25:OCV26"/>
    <mergeCell ref="OCW25:OCW26"/>
    <mergeCell ref="OCX25:OCX26"/>
    <mergeCell ref="OCY25:OCY26"/>
    <mergeCell ref="OCZ25:OCZ26"/>
    <mergeCell ref="ODA25:ODA26"/>
    <mergeCell ref="ODB25:ODB26"/>
    <mergeCell ref="ODC25:ODC26"/>
    <mergeCell ref="ODD25:ODD26"/>
    <mergeCell ref="ODE25:ODE26"/>
    <mergeCell ref="OAR25:OAR26"/>
    <mergeCell ref="OAS25:OAS26"/>
    <mergeCell ref="OAT25:OAT26"/>
    <mergeCell ref="OAU25:OAU26"/>
    <mergeCell ref="OAV25:OAV26"/>
    <mergeCell ref="OAW25:OAW26"/>
    <mergeCell ref="OAX25:OAX26"/>
    <mergeCell ref="OAY25:OAY26"/>
    <mergeCell ref="OAZ25:OAZ26"/>
    <mergeCell ref="OBA25:OBA26"/>
    <mergeCell ref="OBB25:OBB26"/>
    <mergeCell ref="OBC25:OBC26"/>
    <mergeCell ref="OBD25:OBD26"/>
    <mergeCell ref="OBE25:OBE26"/>
    <mergeCell ref="OBF25:OBF26"/>
    <mergeCell ref="OBG25:OBG26"/>
    <mergeCell ref="OBH25:OBH26"/>
    <mergeCell ref="OBI25:OBI26"/>
    <mergeCell ref="OBJ25:OBJ26"/>
    <mergeCell ref="OBK25:OBK26"/>
    <mergeCell ref="OBL25:OBL26"/>
    <mergeCell ref="OBM25:OBM26"/>
    <mergeCell ref="OBN25:OBN26"/>
    <mergeCell ref="OBO25:OBO26"/>
    <mergeCell ref="OBP25:OBP26"/>
    <mergeCell ref="OBQ25:OBQ26"/>
    <mergeCell ref="OBR25:OBR26"/>
    <mergeCell ref="OBS25:OBS26"/>
    <mergeCell ref="OBT25:OBT26"/>
    <mergeCell ref="OBU25:OBU26"/>
    <mergeCell ref="OBV25:OBV26"/>
    <mergeCell ref="OBW25:OBW26"/>
    <mergeCell ref="OBX25:OBX26"/>
    <mergeCell ref="NZK25:NZK26"/>
    <mergeCell ref="NZL25:NZL26"/>
    <mergeCell ref="NZM25:NZM26"/>
    <mergeCell ref="NZN25:NZN26"/>
    <mergeCell ref="NZO25:NZO26"/>
    <mergeCell ref="NZP25:NZP26"/>
    <mergeCell ref="NZQ25:NZQ26"/>
    <mergeCell ref="NZR25:NZR26"/>
    <mergeCell ref="NZS25:NZS26"/>
    <mergeCell ref="NZT25:NZT26"/>
    <mergeCell ref="NZU25:NZU26"/>
    <mergeCell ref="NZV25:NZV26"/>
    <mergeCell ref="NZW25:NZW26"/>
    <mergeCell ref="NZX25:NZX26"/>
    <mergeCell ref="NZY25:NZY26"/>
    <mergeCell ref="NZZ25:NZZ26"/>
    <mergeCell ref="OAA25:OAA26"/>
    <mergeCell ref="OAB25:OAB26"/>
    <mergeCell ref="OAC25:OAC26"/>
    <mergeCell ref="OAD25:OAD26"/>
    <mergeCell ref="OAE25:OAE26"/>
    <mergeCell ref="OAF25:OAF26"/>
    <mergeCell ref="OAG25:OAG26"/>
    <mergeCell ref="OAH25:OAH26"/>
    <mergeCell ref="OAI25:OAI26"/>
    <mergeCell ref="OAJ25:OAJ26"/>
    <mergeCell ref="OAK25:OAK26"/>
    <mergeCell ref="OAL25:OAL26"/>
    <mergeCell ref="OAM25:OAM26"/>
    <mergeCell ref="OAN25:OAN26"/>
    <mergeCell ref="OAO25:OAO26"/>
    <mergeCell ref="OAP25:OAP26"/>
    <mergeCell ref="OAQ25:OAQ26"/>
    <mergeCell ref="NYD25:NYD26"/>
    <mergeCell ref="NYE25:NYE26"/>
    <mergeCell ref="NYF25:NYF26"/>
    <mergeCell ref="NYG25:NYG26"/>
    <mergeCell ref="NYH25:NYH26"/>
    <mergeCell ref="NYI25:NYI26"/>
    <mergeCell ref="NYJ25:NYJ26"/>
    <mergeCell ref="NYK25:NYK26"/>
    <mergeCell ref="NYL25:NYL26"/>
    <mergeCell ref="NYM25:NYM26"/>
    <mergeCell ref="NYN25:NYN26"/>
    <mergeCell ref="NYO25:NYO26"/>
    <mergeCell ref="NYP25:NYP26"/>
    <mergeCell ref="NYQ25:NYQ26"/>
    <mergeCell ref="NYR25:NYR26"/>
    <mergeCell ref="NYS25:NYS26"/>
    <mergeCell ref="NYT25:NYT26"/>
    <mergeCell ref="NYU25:NYU26"/>
    <mergeCell ref="NYV25:NYV26"/>
    <mergeCell ref="NYW25:NYW26"/>
    <mergeCell ref="NYX25:NYX26"/>
    <mergeCell ref="NYY25:NYY26"/>
    <mergeCell ref="NYZ25:NYZ26"/>
    <mergeCell ref="NZA25:NZA26"/>
    <mergeCell ref="NZB25:NZB26"/>
    <mergeCell ref="NZC25:NZC26"/>
    <mergeCell ref="NZD25:NZD26"/>
    <mergeCell ref="NZE25:NZE26"/>
    <mergeCell ref="NZF25:NZF26"/>
    <mergeCell ref="NZG25:NZG26"/>
    <mergeCell ref="NZH25:NZH26"/>
    <mergeCell ref="NZI25:NZI26"/>
    <mergeCell ref="NZJ25:NZJ26"/>
    <mergeCell ref="NWW25:NWW26"/>
    <mergeCell ref="NWX25:NWX26"/>
    <mergeCell ref="NWY25:NWY26"/>
    <mergeCell ref="NWZ25:NWZ26"/>
    <mergeCell ref="NXA25:NXA26"/>
    <mergeCell ref="NXB25:NXB26"/>
    <mergeCell ref="NXC25:NXC26"/>
    <mergeCell ref="NXD25:NXD26"/>
    <mergeCell ref="NXE25:NXE26"/>
    <mergeCell ref="NXF25:NXF26"/>
    <mergeCell ref="NXG25:NXG26"/>
    <mergeCell ref="NXH25:NXH26"/>
    <mergeCell ref="NXI25:NXI26"/>
    <mergeCell ref="NXJ25:NXJ26"/>
    <mergeCell ref="NXK25:NXK26"/>
    <mergeCell ref="NXL25:NXL26"/>
    <mergeCell ref="NXM25:NXM26"/>
    <mergeCell ref="NXN25:NXN26"/>
    <mergeCell ref="NXO25:NXO26"/>
    <mergeCell ref="NXP25:NXP26"/>
    <mergeCell ref="NXQ25:NXQ26"/>
    <mergeCell ref="NXR25:NXR26"/>
    <mergeCell ref="NXS25:NXS26"/>
    <mergeCell ref="NXT25:NXT26"/>
    <mergeCell ref="NXU25:NXU26"/>
    <mergeCell ref="NXV25:NXV26"/>
    <mergeCell ref="NXW25:NXW26"/>
    <mergeCell ref="NXX25:NXX26"/>
    <mergeCell ref="NXY25:NXY26"/>
    <mergeCell ref="NXZ25:NXZ26"/>
    <mergeCell ref="NYA25:NYA26"/>
    <mergeCell ref="NYB25:NYB26"/>
    <mergeCell ref="NYC25:NYC26"/>
    <mergeCell ref="NVP25:NVP26"/>
    <mergeCell ref="NVQ25:NVQ26"/>
    <mergeCell ref="NVR25:NVR26"/>
    <mergeCell ref="NVS25:NVS26"/>
    <mergeCell ref="NVT25:NVT26"/>
    <mergeCell ref="NVU25:NVU26"/>
    <mergeCell ref="NVV25:NVV26"/>
    <mergeCell ref="NVW25:NVW26"/>
    <mergeCell ref="NVX25:NVX26"/>
    <mergeCell ref="NVY25:NVY26"/>
    <mergeCell ref="NVZ25:NVZ26"/>
    <mergeCell ref="NWA25:NWA26"/>
    <mergeCell ref="NWB25:NWB26"/>
    <mergeCell ref="NWC25:NWC26"/>
    <mergeCell ref="NWD25:NWD26"/>
    <mergeCell ref="NWE25:NWE26"/>
    <mergeCell ref="NWF25:NWF26"/>
    <mergeCell ref="NWG25:NWG26"/>
    <mergeCell ref="NWH25:NWH26"/>
    <mergeCell ref="NWI25:NWI26"/>
    <mergeCell ref="NWJ25:NWJ26"/>
    <mergeCell ref="NWK25:NWK26"/>
    <mergeCell ref="NWL25:NWL26"/>
    <mergeCell ref="NWM25:NWM26"/>
    <mergeCell ref="NWN25:NWN26"/>
    <mergeCell ref="NWO25:NWO26"/>
    <mergeCell ref="NWP25:NWP26"/>
    <mergeCell ref="NWQ25:NWQ26"/>
    <mergeCell ref="NWR25:NWR26"/>
    <mergeCell ref="NWS25:NWS26"/>
    <mergeCell ref="NWT25:NWT26"/>
    <mergeCell ref="NWU25:NWU26"/>
    <mergeCell ref="NWV25:NWV26"/>
    <mergeCell ref="NUI25:NUI26"/>
    <mergeCell ref="NUJ25:NUJ26"/>
    <mergeCell ref="NUK25:NUK26"/>
    <mergeCell ref="NUL25:NUL26"/>
    <mergeCell ref="NUM25:NUM26"/>
    <mergeCell ref="NUN25:NUN26"/>
    <mergeCell ref="NUO25:NUO26"/>
    <mergeCell ref="NUP25:NUP26"/>
    <mergeCell ref="NUQ25:NUQ26"/>
    <mergeCell ref="NUR25:NUR26"/>
    <mergeCell ref="NUS25:NUS26"/>
    <mergeCell ref="NUT25:NUT26"/>
    <mergeCell ref="NUU25:NUU26"/>
    <mergeCell ref="NUV25:NUV26"/>
    <mergeCell ref="NUW25:NUW26"/>
    <mergeCell ref="NUX25:NUX26"/>
    <mergeCell ref="NUY25:NUY26"/>
    <mergeCell ref="NUZ25:NUZ26"/>
    <mergeCell ref="NVA25:NVA26"/>
    <mergeCell ref="NVB25:NVB26"/>
    <mergeCell ref="NVC25:NVC26"/>
    <mergeCell ref="NVD25:NVD26"/>
    <mergeCell ref="NVE25:NVE26"/>
    <mergeCell ref="NVF25:NVF26"/>
    <mergeCell ref="NVG25:NVG26"/>
    <mergeCell ref="NVH25:NVH26"/>
    <mergeCell ref="NVI25:NVI26"/>
    <mergeCell ref="NVJ25:NVJ26"/>
    <mergeCell ref="NVK25:NVK26"/>
    <mergeCell ref="NVL25:NVL26"/>
    <mergeCell ref="NVM25:NVM26"/>
    <mergeCell ref="NVN25:NVN26"/>
    <mergeCell ref="NVO25:NVO26"/>
    <mergeCell ref="NTB25:NTB26"/>
    <mergeCell ref="NTC25:NTC26"/>
    <mergeCell ref="NTD25:NTD26"/>
    <mergeCell ref="NTE25:NTE26"/>
    <mergeCell ref="NTF25:NTF26"/>
    <mergeCell ref="NTG25:NTG26"/>
    <mergeCell ref="NTH25:NTH26"/>
    <mergeCell ref="NTI25:NTI26"/>
    <mergeCell ref="NTJ25:NTJ26"/>
    <mergeCell ref="NTK25:NTK26"/>
    <mergeCell ref="NTL25:NTL26"/>
    <mergeCell ref="NTM25:NTM26"/>
    <mergeCell ref="NTN25:NTN26"/>
    <mergeCell ref="NTO25:NTO26"/>
    <mergeCell ref="NTP25:NTP26"/>
    <mergeCell ref="NTQ25:NTQ26"/>
    <mergeCell ref="NTR25:NTR26"/>
    <mergeCell ref="NTS25:NTS26"/>
    <mergeCell ref="NTT25:NTT26"/>
    <mergeCell ref="NTU25:NTU26"/>
    <mergeCell ref="NTV25:NTV26"/>
    <mergeCell ref="NTW25:NTW26"/>
    <mergeCell ref="NTX25:NTX26"/>
    <mergeCell ref="NTY25:NTY26"/>
    <mergeCell ref="NTZ25:NTZ26"/>
    <mergeCell ref="NUA25:NUA26"/>
    <mergeCell ref="NUB25:NUB26"/>
    <mergeCell ref="NUC25:NUC26"/>
    <mergeCell ref="NUD25:NUD26"/>
    <mergeCell ref="NUE25:NUE26"/>
    <mergeCell ref="NUF25:NUF26"/>
    <mergeCell ref="NUG25:NUG26"/>
    <mergeCell ref="NUH25:NUH26"/>
    <mergeCell ref="NRU25:NRU26"/>
    <mergeCell ref="NRV25:NRV26"/>
    <mergeCell ref="NRW25:NRW26"/>
    <mergeCell ref="NRX25:NRX26"/>
    <mergeCell ref="NRY25:NRY26"/>
    <mergeCell ref="NRZ25:NRZ26"/>
    <mergeCell ref="NSA25:NSA26"/>
    <mergeCell ref="NSB25:NSB26"/>
    <mergeCell ref="NSC25:NSC26"/>
    <mergeCell ref="NSD25:NSD26"/>
    <mergeCell ref="NSE25:NSE26"/>
    <mergeCell ref="NSF25:NSF26"/>
    <mergeCell ref="NSG25:NSG26"/>
    <mergeCell ref="NSH25:NSH26"/>
    <mergeCell ref="NSI25:NSI26"/>
    <mergeCell ref="NSJ25:NSJ26"/>
    <mergeCell ref="NSK25:NSK26"/>
    <mergeCell ref="NSL25:NSL26"/>
    <mergeCell ref="NSM25:NSM26"/>
    <mergeCell ref="NSN25:NSN26"/>
    <mergeCell ref="NSO25:NSO26"/>
    <mergeCell ref="NSP25:NSP26"/>
    <mergeCell ref="NSQ25:NSQ26"/>
    <mergeCell ref="NSR25:NSR26"/>
    <mergeCell ref="NSS25:NSS26"/>
    <mergeCell ref="NST25:NST26"/>
    <mergeCell ref="NSU25:NSU26"/>
    <mergeCell ref="NSV25:NSV26"/>
    <mergeCell ref="NSW25:NSW26"/>
    <mergeCell ref="NSX25:NSX26"/>
    <mergeCell ref="NSY25:NSY26"/>
    <mergeCell ref="NSZ25:NSZ26"/>
    <mergeCell ref="NTA25:NTA26"/>
    <mergeCell ref="NQN25:NQN26"/>
    <mergeCell ref="NQO25:NQO26"/>
    <mergeCell ref="NQP25:NQP26"/>
    <mergeCell ref="NQQ25:NQQ26"/>
    <mergeCell ref="NQR25:NQR26"/>
    <mergeCell ref="NQS25:NQS26"/>
    <mergeCell ref="NQT25:NQT26"/>
    <mergeCell ref="NQU25:NQU26"/>
    <mergeCell ref="NQV25:NQV26"/>
    <mergeCell ref="NQW25:NQW26"/>
    <mergeCell ref="NQX25:NQX26"/>
    <mergeCell ref="NQY25:NQY26"/>
    <mergeCell ref="NQZ25:NQZ26"/>
    <mergeCell ref="NRA25:NRA26"/>
    <mergeCell ref="NRB25:NRB26"/>
    <mergeCell ref="NRC25:NRC26"/>
    <mergeCell ref="NRD25:NRD26"/>
    <mergeCell ref="NRE25:NRE26"/>
    <mergeCell ref="NRF25:NRF26"/>
    <mergeCell ref="NRG25:NRG26"/>
    <mergeCell ref="NRH25:NRH26"/>
    <mergeCell ref="NRI25:NRI26"/>
    <mergeCell ref="NRJ25:NRJ26"/>
    <mergeCell ref="NRK25:NRK26"/>
    <mergeCell ref="NRL25:NRL26"/>
    <mergeCell ref="NRM25:NRM26"/>
    <mergeCell ref="NRN25:NRN26"/>
    <mergeCell ref="NRO25:NRO26"/>
    <mergeCell ref="NRP25:NRP26"/>
    <mergeCell ref="NRQ25:NRQ26"/>
    <mergeCell ref="NRR25:NRR26"/>
    <mergeCell ref="NRS25:NRS26"/>
    <mergeCell ref="NRT25:NRT26"/>
    <mergeCell ref="NPG25:NPG26"/>
    <mergeCell ref="NPH25:NPH26"/>
    <mergeCell ref="NPI25:NPI26"/>
    <mergeCell ref="NPJ25:NPJ26"/>
    <mergeCell ref="NPK25:NPK26"/>
    <mergeCell ref="NPL25:NPL26"/>
    <mergeCell ref="NPM25:NPM26"/>
    <mergeCell ref="NPN25:NPN26"/>
    <mergeCell ref="NPO25:NPO26"/>
    <mergeCell ref="NPP25:NPP26"/>
    <mergeCell ref="NPQ25:NPQ26"/>
    <mergeCell ref="NPR25:NPR26"/>
    <mergeCell ref="NPS25:NPS26"/>
    <mergeCell ref="NPT25:NPT26"/>
    <mergeCell ref="NPU25:NPU26"/>
    <mergeCell ref="NPV25:NPV26"/>
    <mergeCell ref="NPW25:NPW26"/>
    <mergeCell ref="NPX25:NPX26"/>
    <mergeCell ref="NPY25:NPY26"/>
    <mergeCell ref="NPZ25:NPZ26"/>
    <mergeCell ref="NQA25:NQA26"/>
    <mergeCell ref="NQB25:NQB26"/>
    <mergeCell ref="NQC25:NQC26"/>
    <mergeCell ref="NQD25:NQD26"/>
    <mergeCell ref="NQE25:NQE26"/>
    <mergeCell ref="NQF25:NQF26"/>
    <mergeCell ref="NQG25:NQG26"/>
    <mergeCell ref="NQH25:NQH26"/>
    <mergeCell ref="NQI25:NQI26"/>
    <mergeCell ref="NQJ25:NQJ26"/>
    <mergeCell ref="NQK25:NQK26"/>
    <mergeCell ref="NQL25:NQL26"/>
    <mergeCell ref="NQM25:NQM26"/>
    <mergeCell ref="NNZ25:NNZ26"/>
    <mergeCell ref="NOA25:NOA26"/>
    <mergeCell ref="NOB25:NOB26"/>
    <mergeCell ref="NOC25:NOC26"/>
    <mergeCell ref="NOD25:NOD26"/>
    <mergeCell ref="NOE25:NOE26"/>
    <mergeCell ref="NOF25:NOF26"/>
    <mergeCell ref="NOG25:NOG26"/>
    <mergeCell ref="NOH25:NOH26"/>
    <mergeCell ref="NOI25:NOI26"/>
    <mergeCell ref="NOJ25:NOJ26"/>
    <mergeCell ref="NOK25:NOK26"/>
    <mergeCell ref="NOL25:NOL26"/>
    <mergeCell ref="NOM25:NOM26"/>
    <mergeCell ref="NON25:NON26"/>
    <mergeCell ref="NOO25:NOO26"/>
    <mergeCell ref="NOP25:NOP26"/>
    <mergeCell ref="NOQ25:NOQ26"/>
    <mergeCell ref="NOR25:NOR26"/>
    <mergeCell ref="NOS25:NOS26"/>
    <mergeCell ref="NOT25:NOT26"/>
    <mergeCell ref="NOU25:NOU26"/>
    <mergeCell ref="NOV25:NOV26"/>
    <mergeCell ref="NOW25:NOW26"/>
    <mergeCell ref="NOX25:NOX26"/>
    <mergeCell ref="NOY25:NOY26"/>
    <mergeCell ref="NOZ25:NOZ26"/>
    <mergeCell ref="NPA25:NPA26"/>
    <mergeCell ref="NPB25:NPB26"/>
    <mergeCell ref="NPC25:NPC26"/>
    <mergeCell ref="NPD25:NPD26"/>
    <mergeCell ref="NPE25:NPE26"/>
    <mergeCell ref="NPF25:NPF26"/>
    <mergeCell ref="NMS25:NMS26"/>
    <mergeCell ref="NMT25:NMT26"/>
    <mergeCell ref="NMU25:NMU26"/>
    <mergeCell ref="NMV25:NMV26"/>
    <mergeCell ref="NMW25:NMW26"/>
    <mergeCell ref="NMX25:NMX26"/>
    <mergeCell ref="NMY25:NMY26"/>
    <mergeCell ref="NMZ25:NMZ26"/>
    <mergeCell ref="NNA25:NNA26"/>
    <mergeCell ref="NNB25:NNB26"/>
    <mergeCell ref="NNC25:NNC26"/>
    <mergeCell ref="NND25:NND26"/>
    <mergeCell ref="NNE25:NNE26"/>
    <mergeCell ref="NNF25:NNF26"/>
    <mergeCell ref="NNG25:NNG26"/>
    <mergeCell ref="NNH25:NNH26"/>
    <mergeCell ref="NNI25:NNI26"/>
    <mergeCell ref="NNJ25:NNJ26"/>
    <mergeCell ref="NNK25:NNK26"/>
    <mergeCell ref="NNL25:NNL26"/>
    <mergeCell ref="NNM25:NNM26"/>
    <mergeCell ref="NNN25:NNN26"/>
    <mergeCell ref="NNO25:NNO26"/>
    <mergeCell ref="NNP25:NNP26"/>
    <mergeCell ref="NNQ25:NNQ26"/>
    <mergeCell ref="NNR25:NNR26"/>
    <mergeCell ref="NNS25:NNS26"/>
    <mergeCell ref="NNT25:NNT26"/>
    <mergeCell ref="NNU25:NNU26"/>
    <mergeCell ref="NNV25:NNV26"/>
    <mergeCell ref="NNW25:NNW26"/>
    <mergeCell ref="NNX25:NNX26"/>
    <mergeCell ref="NNY25:NNY26"/>
    <mergeCell ref="NLL25:NLL26"/>
    <mergeCell ref="NLM25:NLM26"/>
    <mergeCell ref="NLN25:NLN26"/>
    <mergeCell ref="NLO25:NLO26"/>
    <mergeCell ref="NLP25:NLP26"/>
    <mergeCell ref="NLQ25:NLQ26"/>
    <mergeCell ref="NLR25:NLR26"/>
    <mergeCell ref="NLS25:NLS26"/>
    <mergeCell ref="NLT25:NLT26"/>
    <mergeCell ref="NLU25:NLU26"/>
    <mergeCell ref="NLV25:NLV26"/>
    <mergeCell ref="NLW25:NLW26"/>
    <mergeCell ref="NLX25:NLX26"/>
    <mergeCell ref="NLY25:NLY26"/>
    <mergeCell ref="NLZ25:NLZ26"/>
    <mergeCell ref="NMA25:NMA26"/>
    <mergeCell ref="NMB25:NMB26"/>
    <mergeCell ref="NMC25:NMC26"/>
    <mergeCell ref="NMD25:NMD26"/>
    <mergeCell ref="NME25:NME26"/>
    <mergeCell ref="NMF25:NMF26"/>
    <mergeCell ref="NMG25:NMG26"/>
    <mergeCell ref="NMH25:NMH26"/>
    <mergeCell ref="NMI25:NMI26"/>
    <mergeCell ref="NMJ25:NMJ26"/>
    <mergeCell ref="NMK25:NMK26"/>
    <mergeCell ref="NML25:NML26"/>
    <mergeCell ref="NMM25:NMM26"/>
    <mergeCell ref="NMN25:NMN26"/>
    <mergeCell ref="NMO25:NMO26"/>
    <mergeCell ref="NMP25:NMP26"/>
    <mergeCell ref="NMQ25:NMQ26"/>
    <mergeCell ref="NMR25:NMR26"/>
    <mergeCell ref="NKE25:NKE26"/>
    <mergeCell ref="NKF25:NKF26"/>
    <mergeCell ref="NKG25:NKG26"/>
    <mergeCell ref="NKH25:NKH26"/>
    <mergeCell ref="NKI25:NKI26"/>
    <mergeCell ref="NKJ25:NKJ26"/>
    <mergeCell ref="NKK25:NKK26"/>
    <mergeCell ref="NKL25:NKL26"/>
    <mergeCell ref="NKM25:NKM26"/>
    <mergeCell ref="NKN25:NKN26"/>
    <mergeCell ref="NKO25:NKO26"/>
    <mergeCell ref="NKP25:NKP26"/>
    <mergeCell ref="NKQ25:NKQ26"/>
    <mergeCell ref="NKR25:NKR26"/>
    <mergeCell ref="NKS25:NKS26"/>
    <mergeCell ref="NKT25:NKT26"/>
    <mergeCell ref="NKU25:NKU26"/>
    <mergeCell ref="NKV25:NKV26"/>
    <mergeCell ref="NKW25:NKW26"/>
    <mergeCell ref="NKX25:NKX26"/>
    <mergeCell ref="NKY25:NKY26"/>
    <mergeCell ref="NKZ25:NKZ26"/>
    <mergeCell ref="NLA25:NLA26"/>
    <mergeCell ref="NLB25:NLB26"/>
    <mergeCell ref="NLC25:NLC26"/>
    <mergeCell ref="NLD25:NLD26"/>
    <mergeCell ref="NLE25:NLE26"/>
    <mergeCell ref="NLF25:NLF26"/>
    <mergeCell ref="NLG25:NLG26"/>
    <mergeCell ref="NLH25:NLH26"/>
    <mergeCell ref="NLI25:NLI26"/>
    <mergeCell ref="NLJ25:NLJ26"/>
    <mergeCell ref="NLK25:NLK26"/>
    <mergeCell ref="NIX25:NIX26"/>
    <mergeCell ref="NIY25:NIY26"/>
    <mergeCell ref="NIZ25:NIZ26"/>
    <mergeCell ref="NJA25:NJA26"/>
    <mergeCell ref="NJB25:NJB26"/>
    <mergeCell ref="NJC25:NJC26"/>
    <mergeCell ref="NJD25:NJD26"/>
    <mergeCell ref="NJE25:NJE26"/>
    <mergeCell ref="NJF25:NJF26"/>
    <mergeCell ref="NJG25:NJG26"/>
    <mergeCell ref="NJH25:NJH26"/>
    <mergeCell ref="NJI25:NJI26"/>
    <mergeCell ref="NJJ25:NJJ26"/>
    <mergeCell ref="NJK25:NJK26"/>
    <mergeCell ref="NJL25:NJL26"/>
    <mergeCell ref="NJM25:NJM26"/>
    <mergeCell ref="NJN25:NJN26"/>
    <mergeCell ref="NJO25:NJO26"/>
    <mergeCell ref="NJP25:NJP26"/>
    <mergeCell ref="NJQ25:NJQ26"/>
    <mergeCell ref="NJR25:NJR26"/>
    <mergeCell ref="NJS25:NJS26"/>
    <mergeCell ref="NJT25:NJT26"/>
    <mergeCell ref="NJU25:NJU26"/>
    <mergeCell ref="NJV25:NJV26"/>
    <mergeCell ref="NJW25:NJW26"/>
    <mergeCell ref="NJX25:NJX26"/>
    <mergeCell ref="NJY25:NJY26"/>
    <mergeCell ref="NJZ25:NJZ26"/>
    <mergeCell ref="NKA25:NKA26"/>
    <mergeCell ref="NKB25:NKB26"/>
    <mergeCell ref="NKC25:NKC26"/>
    <mergeCell ref="NKD25:NKD26"/>
    <mergeCell ref="NHQ25:NHQ26"/>
    <mergeCell ref="NHR25:NHR26"/>
    <mergeCell ref="NHS25:NHS26"/>
    <mergeCell ref="NHT25:NHT26"/>
    <mergeCell ref="NHU25:NHU26"/>
    <mergeCell ref="NHV25:NHV26"/>
    <mergeCell ref="NHW25:NHW26"/>
    <mergeCell ref="NHX25:NHX26"/>
    <mergeCell ref="NHY25:NHY26"/>
    <mergeCell ref="NHZ25:NHZ26"/>
    <mergeCell ref="NIA25:NIA26"/>
    <mergeCell ref="NIB25:NIB26"/>
    <mergeCell ref="NIC25:NIC26"/>
    <mergeCell ref="NID25:NID26"/>
    <mergeCell ref="NIE25:NIE26"/>
    <mergeCell ref="NIF25:NIF26"/>
    <mergeCell ref="NIG25:NIG26"/>
    <mergeCell ref="NIH25:NIH26"/>
    <mergeCell ref="NII25:NII26"/>
    <mergeCell ref="NIJ25:NIJ26"/>
    <mergeCell ref="NIK25:NIK26"/>
    <mergeCell ref="NIL25:NIL26"/>
    <mergeCell ref="NIM25:NIM26"/>
    <mergeCell ref="NIN25:NIN26"/>
    <mergeCell ref="NIO25:NIO26"/>
    <mergeCell ref="NIP25:NIP26"/>
    <mergeCell ref="NIQ25:NIQ26"/>
    <mergeCell ref="NIR25:NIR26"/>
    <mergeCell ref="NIS25:NIS26"/>
    <mergeCell ref="NIT25:NIT26"/>
    <mergeCell ref="NIU25:NIU26"/>
    <mergeCell ref="NIV25:NIV26"/>
    <mergeCell ref="NIW25:NIW26"/>
    <mergeCell ref="NGJ25:NGJ26"/>
    <mergeCell ref="NGK25:NGK26"/>
    <mergeCell ref="NGL25:NGL26"/>
    <mergeCell ref="NGM25:NGM26"/>
    <mergeCell ref="NGN25:NGN26"/>
    <mergeCell ref="NGO25:NGO26"/>
    <mergeCell ref="NGP25:NGP26"/>
    <mergeCell ref="NGQ25:NGQ26"/>
    <mergeCell ref="NGR25:NGR26"/>
    <mergeCell ref="NGS25:NGS26"/>
    <mergeCell ref="NGT25:NGT26"/>
    <mergeCell ref="NGU25:NGU26"/>
    <mergeCell ref="NGV25:NGV26"/>
    <mergeCell ref="NGW25:NGW26"/>
    <mergeCell ref="NGX25:NGX26"/>
    <mergeCell ref="NGY25:NGY26"/>
    <mergeCell ref="NGZ25:NGZ26"/>
    <mergeCell ref="NHA25:NHA26"/>
    <mergeCell ref="NHB25:NHB26"/>
    <mergeCell ref="NHC25:NHC26"/>
    <mergeCell ref="NHD25:NHD26"/>
    <mergeCell ref="NHE25:NHE26"/>
    <mergeCell ref="NHF25:NHF26"/>
    <mergeCell ref="NHG25:NHG26"/>
    <mergeCell ref="NHH25:NHH26"/>
    <mergeCell ref="NHI25:NHI26"/>
    <mergeCell ref="NHJ25:NHJ26"/>
    <mergeCell ref="NHK25:NHK26"/>
    <mergeCell ref="NHL25:NHL26"/>
    <mergeCell ref="NHM25:NHM26"/>
    <mergeCell ref="NHN25:NHN26"/>
    <mergeCell ref="NHO25:NHO26"/>
    <mergeCell ref="NHP25:NHP26"/>
    <mergeCell ref="NFC25:NFC26"/>
    <mergeCell ref="NFD25:NFD26"/>
    <mergeCell ref="NFE25:NFE26"/>
    <mergeCell ref="NFF25:NFF26"/>
    <mergeCell ref="NFG25:NFG26"/>
    <mergeCell ref="NFH25:NFH26"/>
    <mergeCell ref="NFI25:NFI26"/>
    <mergeCell ref="NFJ25:NFJ26"/>
    <mergeCell ref="NFK25:NFK26"/>
    <mergeCell ref="NFL25:NFL26"/>
    <mergeCell ref="NFM25:NFM26"/>
    <mergeCell ref="NFN25:NFN26"/>
    <mergeCell ref="NFO25:NFO26"/>
    <mergeCell ref="NFP25:NFP26"/>
    <mergeCell ref="NFQ25:NFQ26"/>
    <mergeCell ref="NFR25:NFR26"/>
    <mergeCell ref="NFS25:NFS26"/>
    <mergeCell ref="NFT25:NFT26"/>
    <mergeCell ref="NFU25:NFU26"/>
    <mergeCell ref="NFV25:NFV26"/>
    <mergeCell ref="NFW25:NFW26"/>
    <mergeCell ref="NFX25:NFX26"/>
    <mergeCell ref="NFY25:NFY26"/>
    <mergeCell ref="NFZ25:NFZ26"/>
    <mergeCell ref="NGA25:NGA26"/>
    <mergeCell ref="NGB25:NGB26"/>
    <mergeCell ref="NGC25:NGC26"/>
    <mergeCell ref="NGD25:NGD26"/>
    <mergeCell ref="NGE25:NGE26"/>
    <mergeCell ref="NGF25:NGF26"/>
    <mergeCell ref="NGG25:NGG26"/>
    <mergeCell ref="NGH25:NGH26"/>
    <mergeCell ref="NGI25:NGI26"/>
    <mergeCell ref="NDV25:NDV26"/>
    <mergeCell ref="NDW25:NDW26"/>
    <mergeCell ref="NDX25:NDX26"/>
    <mergeCell ref="NDY25:NDY26"/>
    <mergeCell ref="NDZ25:NDZ26"/>
    <mergeCell ref="NEA25:NEA26"/>
    <mergeCell ref="NEB25:NEB26"/>
    <mergeCell ref="NEC25:NEC26"/>
    <mergeCell ref="NED25:NED26"/>
    <mergeCell ref="NEE25:NEE26"/>
    <mergeCell ref="NEF25:NEF26"/>
    <mergeCell ref="NEG25:NEG26"/>
    <mergeCell ref="NEH25:NEH26"/>
    <mergeCell ref="NEI25:NEI26"/>
    <mergeCell ref="NEJ25:NEJ26"/>
    <mergeCell ref="NEK25:NEK26"/>
    <mergeCell ref="NEL25:NEL26"/>
    <mergeCell ref="NEM25:NEM26"/>
    <mergeCell ref="NEN25:NEN26"/>
    <mergeCell ref="NEO25:NEO26"/>
    <mergeCell ref="NEP25:NEP26"/>
    <mergeCell ref="NEQ25:NEQ26"/>
    <mergeCell ref="NER25:NER26"/>
    <mergeCell ref="NES25:NES26"/>
    <mergeCell ref="NET25:NET26"/>
    <mergeCell ref="NEU25:NEU26"/>
    <mergeCell ref="NEV25:NEV26"/>
    <mergeCell ref="NEW25:NEW26"/>
    <mergeCell ref="NEX25:NEX26"/>
    <mergeCell ref="NEY25:NEY26"/>
    <mergeCell ref="NEZ25:NEZ26"/>
    <mergeCell ref="NFA25:NFA26"/>
    <mergeCell ref="NFB25:NFB26"/>
    <mergeCell ref="NCO25:NCO26"/>
    <mergeCell ref="NCP25:NCP26"/>
    <mergeCell ref="NCQ25:NCQ26"/>
    <mergeCell ref="NCR25:NCR26"/>
    <mergeCell ref="NCS25:NCS26"/>
    <mergeCell ref="NCT25:NCT26"/>
    <mergeCell ref="NCU25:NCU26"/>
    <mergeCell ref="NCV25:NCV26"/>
    <mergeCell ref="NCW25:NCW26"/>
    <mergeCell ref="NCX25:NCX26"/>
    <mergeCell ref="NCY25:NCY26"/>
    <mergeCell ref="NCZ25:NCZ26"/>
    <mergeCell ref="NDA25:NDA26"/>
    <mergeCell ref="NDB25:NDB26"/>
    <mergeCell ref="NDC25:NDC26"/>
    <mergeCell ref="NDD25:NDD26"/>
    <mergeCell ref="NDE25:NDE26"/>
    <mergeCell ref="NDF25:NDF26"/>
    <mergeCell ref="NDG25:NDG26"/>
    <mergeCell ref="NDH25:NDH26"/>
    <mergeCell ref="NDI25:NDI26"/>
    <mergeCell ref="NDJ25:NDJ26"/>
    <mergeCell ref="NDK25:NDK26"/>
    <mergeCell ref="NDL25:NDL26"/>
    <mergeCell ref="NDM25:NDM26"/>
    <mergeCell ref="NDN25:NDN26"/>
    <mergeCell ref="NDO25:NDO26"/>
    <mergeCell ref="NDP25:NDP26"/>
    <mergeCell ref="NDQ25:NDQ26"/>
    <mergeCell ref="NDR25:NDR26"/>
    <mergeCell ref="NDS25:NDS26"/>
    <mergeCell ref="NDT25:NDT26"/>
    <mergeCell ref="NDU25:NDU26"/>
    <mergeCell ref="NBH25:NBH26"/>
    <mergeCell ref="NBI25:NBI26"/>
    <mergeCell ref="NBJ25:NBJ26"/>
    <mergeCell ref="NBK25:NBK26"/>
    <mergeCell ref="NBL25:NBL26"/>
    <mergeCell ref="NBM25:NBM26"/>
    <mergeCell ref="NBN25:NBN26"/>
    <mergeCell ref="NBO25:NBO26"/>
    <mergeCell ref="NBP25:NBP26"/>
    <mergeCell ref="NBQ25:NBQ26"/>
    <mergeCell ref="NBR25:NBR26"/>
    <mergeCell ref="NBS25:NBS26"/>
    <mergeCell ref="NBT25:NBT26"/>
    <mergeCell ref="NBU25:NBU26"/>
    <mergeCell ref="NBV25:NBV26"/>
    <mergeCell ref="NBW25:NBW26"/>
    <mergeCell ref="NBX25:NBX26"/>
    <mergeCell ref="NBY25:NBY26"/>
    <mergeCell ref="NBZ25:NBZ26"/>
    <mergeCell ref="NCA25:NCA26"/>
    <mergeCell ref="NCB25:NCB26"/>
    <mergeCell ref="NCC25:NCC26"/>
    <mergeCell ref="NCD25:NCD26"/>
    <mergeCell ref="NCE25:NCE26"/>
    <mergeCell ref="NCF25:NCF26"/>
    <mergeCell ref="NCG25:NCG26"/>
    <mergeCell ref="NCH25:NCH26"/>
    <mergeCell ref="NCI25:NCI26"/>
    <mergeCell ref="NCJ25:NCJ26"/>
    <mergeCell ref="NCK25:NCK26"/>
    <mergeCell ref="NCL25:NCL26"/>
    <mergeCell ref="NCM25:NCM26"/>
    <mergeCell ref="NCN25:NCN26"/>
    <mergeCell ref="NAA25:NAA26"/>
    <mergeCell ref="NAB25:NAB26"/>
    <mergeCell ref="NAC25:NAC26"/>
    <mergeCell ref="NAD25:NAD26"/>
    <mergeCell ref="NAE25:NAE26"/>
    <mergeCell ref="NAF25:NAF26"/>
    <mergeCell ref="NAG25:NAG26"/>
    <mergeCell ref="NAH25:NAH26"/>
    <mergeCell ref="NAI25:NAI26"/>
    <mergeCell ref="NAJ25:NAJ26"/>
    <mergeCell ref="NAK25:NAK26"/>
    <mergeCell ref="NAL25:NAL26"/>
    <mergeCell ref="NAM25:NAM26"/>
    <mergeCell ref="NAN25:NAN26"/>
    <mergeCell ref="NAO25:NAO26"/>
    <mergeCell ref="NAP25:NAP26"/>
    <mergeCell ref="NAQ25:NAQ26"/>
    <mergeCell ref="NAR25:NAR26"/>
    <mergeCell ref="NAS25:NAS26"/>
    <mergeCell ref="NAT25:NAT26"/>
    <mergeCell ref="NAU25:NAU26"/>
    <mergeCell ref="NAV25:NAV26"/>
    <mergeCell ref="NAW25:NAW26"/>
    <mergeCell ref="NAX25:NAX26"/>
    <mergeCell ref="NAY25:NAY26"/>
    <mergeCell ref="NAZ25:NAZ26"/>
    <mergeCell ref="NBA25:NBA26"/>
    <mergeCell ref="NBB25:NBB26"/>
    <mergeCell ref="NBC25:NBC26"/>
    <mergeCell ref="NBD25:NBD26"/>
    <mergeCell ref="NBE25:NBE26"/>
    <mergeCell ref="NBF25:NBF26"/>
    <mergeCell ref="NBG25:NBG26"/>
    <mergeCell ref="MYT25:MYT26"/>
    <mergeCell ref="MYU25:MYU26"/>
    <mergeCell ref="MYV25:MYV26"/>
    <mergeCell ref="MYW25:MYW26"/>
    <mergeCell ref="MYX25:MYX26"/>
    <mergeCell ref="MYY25:MYY26"/>
    <mergeCell ref="MYZ25:MYZ26"/>
    <mergeCell ref="MZA25:MZA26"/>
    <mergeCell ref="MZB25:MZB26"/>
    <mergeCell ref="MZC25:MZC26"/>
    <mergeCell ref="MZD25:MZD26"/>
    <mergeCell ref="MZE25:MZE26"/>
    <mergeCell ref="MZF25:MZF26"/>
    <mergeCell ref="MZG25:MZG26"/>
    <mergeCell ref="MZH25:MZH26"/>
    <mergeCell ref="MZI25:MZI26"/>
    <mergeCell ref="MZJ25:MZJ26"/>
    <mergeCell ref="MZK25:MZK26"/>
    <mergeCell ref="MZL25:MZL26"/>
    <mergeCell ref="MZM25:MZM26"/>
    <mergeCell ref="MZN25:MZN26"/>
    <mergeCell ref="MZO25:MZO26"/>
    <mergeCell ref="MZP25:MZP26"/>
    <mergeCell ref="MZQ25:MZQ26"/>
    <mergeCell ref="MZR25:MZR26"/>
    <mergeCell ref="MZS25:MZS26"/>
    <mergeCell ref="MZT25:MZT26"/>
    <mergeCell ref="MZU25:MZU26"/>
    <mergeCell ref="MZV25:MZV26"/>
    <mergeCell ref="MZW25:MZW26"/>
    <mergeCell ref="MZX25:MZX26"/>
    <mergeCell ref="MZY25:MZY26"/>
    <mergeCell ref="MZZ25:MZZ26"/>
    <mergeCell ref="MXM25:MXM26"/>
    <mergeCell ref="MXN25:MXN26"/>
    <mergeCell ref="MXO25:MXO26"/>
    <mergeCell ref="MXP25:MXP26"/>
    <mergeCell ref="MXQ25:MXQ26"/>
    <mergeCell ref="MXR25:MXR26"/>
    <mergeCell ref="MXS25:MXS26"/>
    <mergeCell ref="MXT25:MXT26"/>
    <mergeCell ref="MXU25:MXU26"/>
    <mergeCell ref="MXV25:MXV26"/>
    <mergeCell ref="MXW25:MXW26"/>
    <mergeCell ref="MXX25:MXX26"/>
    <mergeCell ref="MXY25:MXY26"/>
    <mergeCell ref="MXZ25:MXZ26"/>
    <mergeCell ref="MYA25:MYA26"/>
    <mergeCell ref="MYB25:MYB26"/>
    <mergeCell ref="MYC25:MYC26"/>
    <mergeCell ref="MYD25:MYD26"/>
    <mergeCell ref="MYE25:MYE26"/>
    <mergeCell ref="MYF25:MYF26"/>
    <mergeCell ref="MYG25:MYG26"/>
    <mergeCell ref="MYH25:MYH26"/>
    <mergeCell ref="MYI25:MYI26"/>
    <mergeCell ref="MYJ25:MYJ26"/>
    <mergeCell ref="MYK25:MYK26"/>
    <mergeCell ref="MYL25:MYL26"/>
    <mergeCell ref="MYM25:MYM26"/>
    <mergeCell ref="MYN25:MYN26"/>
    <mergeCell ref="MYO25:MYO26"/>
    <mergeCell ref="MYP25:MYP26"/>
    <mergeCell ref="MYQ25:MYQ26"/>
    <mergeCell ref="MYR25:MYR26"/>
    <mergeCell ref="MYS25:MYS26"/>
    <mergeCell ref="MWF25:MWF26"/>
    <mergeCell ref="MWG25:MWG26"/>
    <mergeCell ref="MWH25:MWH26"/>
    <mergeCell ref="MWI25:MWI26"/>
    <mergeCell ref="MWJ25:MWJ26"/>
    <mergeCell ref="MWK25:MWK26"/>
    <mergeCell ref="MWL25:MWL26"/>
    <mergeCell ref="MWM25:MWM26"/>
    <mergeCell ref="MWN25:MWN26"/>
    <mergeCell ref="MWO25:MWO26"/>
    <mergeCell ref="MWP25:MWP26"/>
    <mergeCell ref="MWQ25:MWQ26"/>
    <mergeCell ref="MWR25:MWR26"/>
    <mergeCell ref="MWS25:MWS26"/>
    <mergeCell ref="MWT25:MWT26"/>
    <mergeCell ref="MWU25:MWU26"/>
    <mergeCell ref="MWV25:MWV26"/>
    <mergeCell ref="MWW25:MWW26"/>
    <mergeCell ref="MWX25:MWX26"/>
    <mergeCell ref="MWY25:MWY26"/>
    <mergeCell ref="MWZ25:MWZ26"/>
    <mergeCell ref="MXA25:MXA26"/>
    <mergeCell ref="MXB25:MXB26"/>
    <mergeCell ref="MXC25:MXC26"/>
    <mergeCell ref="MXD25:MXD26"/>
    <mergeCell ref="MXE25:MXE26"/>
    <mergeCell ref="MXF25:MXF26"/>
    <mergeCell ref="MXG25:MXG26"/>
    <mergeCell ref="MXH25:MXH26"/>
    <mergeCell ref="MXI25:MXI26"/>
    <mergeCell ref="MXJ25:MXJ26"/>
    <mergeCell ref="MXK25:MXK26"/>
    <mergeCell ref="MXL25:MXL26"/>
    <mergeCell ref="MUY25:MUY26"/>
    <mergeCell ref="MUZ25:MUZ26"/>
    <mergeCell ref="MVA25:MVA26"/>
    <mergeCell ref="MVB25:MVB26"/>
    <mergeCell ref="MVC25:MVC26"/>
    <mergeCell ref="MVD25:MVD26"/>
    <mergeCell ref="MVE25:MVE26"/>
    <mergeCell ref="MVF25:MVF26"/>
    <mergeCell ref="MVG25:MVG26"/>
    <mergeCell ref="MVH25:MVH26"/>
    <mergeCell ref="MVI25:MVI26"/>
    <mergeCell ref="MVJ25:MVJ26"/>
    <mergeCell ref="MVK25:MVK26"/>
    <mergeCell ref="MVL25:MVL26"/>
    <mergeCell ref="MVM25:MVM26"/>
    <mergeCell ref="MVN25:MVN26"/>
    <mergeCell ref="MVO25:MVO26"/>
    <mergeCell ref="MVP25:MVP26"/>
    <mergeCell ref="MVQ25:MVQ26"/>
    <mergeCell ref="MVR25:MVR26"/>
    <mergeCell ref="MVS25:MVS26"/>
    <mergeCell ref="MVT25:MVT26"/>
    <mergeCell ref="MVU25:MVU26"/>
    <mergeCell ref="MVV25:MVV26"/>
    <mergeCell ref="MVW25:MVW26"/>
    <mergeCell ref="MVX25:MVX26"/>
    <mergeCell ref="MVY25:MVY26"/>
    <mergeCell ref="MVZ25:MVZ26"/>
    <mergeCell ref="MWA25:MWA26"/>
    <mergeCell ref="MWB25:MWB26"/>
    <mergeCell ref="MWC25:MWC26"/>
    <mergeCell ref="MWD25:MWD26"/>
    <mergeCell ref="MWE25:MWE26"/>
    <mergeCell ref="MTR25:MTR26"/>
    <mergeCell ref="MTS25:MTS26"/>
    <mergeCell ref="MTT25:MTT26"/>
    <mergeCell ref="MTU25:MTU26"/>
    <mergeCell ref="MTV25:MTV26"/>
    <mergeCell ref="MTW25:MTW26"/>
    <mergeCell ref="MTX25:MTX26"/>
    <mergeCell ref="MTY25:MTY26"/>
    <mergeCell ref="MTZ25:MTZ26"/>
    <mergeCell ref="MUA25:MUA26"/>
    <mergeCell ref="MUB25:MUB26"/>
    <mergeCell ref="MUC25:MUC26"/>
    <mergeCell ref="MUD25:MUD26"/>
    <mergeCell ref="MUE25:MUE26"/>
    <mergeCell ref="MUF25:MUF26"/>
    <mergeCell ref="MUG25:MUG26"/>
    <mergeCell ref="MUH25:MUH26"/>
    <mergeCell ref="MUI25:MUI26"/>
    <mergeCell ref="MUJ25:MUJ26"/>
    <mergeCell ref="MUK25:MUK26"/>
    <mergeCell ref="MUL25:MUL26"/>
    <mergeCell ref="MUM25:MUM26"/>
    <mergeCell ref="MUN25:MUN26"/>
    <mergeCell ref="MUO25:MUO26"/>
    <mergeCell ref="MUP25:MUP26"/>
    <mergeCell ref="MUQ25:MUQ26"/>
    <mergeCell ref="MUR25:MUR26"/>
    <mergeCell ref="MUS25:MUS26"/>
    <mergeCell ref="MUT25:MUT26"/>
    <mergeCell ref="MUU25:MUU26"/>
    <mergeCell ref="MUV25:MUV26"/>
    <mergeCell ref="MUW25:MUW26"/>
    <mergeCell ref="MUX25:MUX26"/>
    <mergeCell ref="MSK25:MSK26"/>
    <mergeCell ref="MSL25:MSL26"/>
    <mergeCell ref="MSM25:MSM26"/>
    <mergeCell ref="MSN25:MSN26"/>
    <mergeCell ref="MSO25:MSO26"/>
    <mergeCell ref="MSP25:MSP26"/>
    <mergeCell ref="MSQ25:MSQ26"/>
    <mergeCell ref="MSR25:MSR26"/>
    <mergeCell ref="MSS25:MSS26"/>
    <mergeCell ref="MST25:MST26"/>
    <mergeCell ref="MSU25:MSU26"/>
    <mergeCell ref="MSV25:MSV26"/>
    <mergeCell ref="MSW25:MSW26"/>
    <mergeCell ref="MSX25:MSX26"/>
    <mergeCell ref="MSY25:MSY26"/>
    <mergeCell ref="MSZ25:MSZ26"/>
    <mergeCell ref="MTA25:MTA26"/>
    <mergeCell ref="MTB25:MTB26"/>
    <mergeCell ref="MTC25:MTC26"/>
    <mergeCell ref="MTD25:MTD26"/>
    <mergeCell ref="MTE25:MTE26"/>
    <mergeCell ref="MTF25:MTF26"/>
    <mergeCell ref="MTG25:MTG26"/>
    <mergeCell ref="MTH25:MTH26"/>
    <mergeCell ref="MTI25:MTI26"/>
    <mergeCell ref="MTJ25:MTJ26"/>
    <mergeCell ref="MTK25:MTK26"/>
    <mergeCell ref="MTL25:MTL26"/>
    <mergeCell ref="MTM25:MTM26"/>
    <mergeCell ref="MTN25:MTN26"/>
    <mergeCell ref="MTO25:MTO26"/>
    <mergeCell ref="MTP25:MTP26"/>
    <mergeCell ref="MTQ25:MTQ26"/>
    <mergeCell ref="MRD25:MRD26"/>
    <mergeCell ref="MRE25:MRE26"/>
    <mergeCell ref="MRF25:MRF26"/>
    <mergeCell ref="MRG25:MRG26"/>
    <mergeCell ref="MRH25:MRH26"/>
    <mergeCell ref="MRI25:MRI26"/>
    <mergeCell ref="MRJ25:MRJ26"/>
    <mergeCell ref="MRK25:MRK26"/>
    <mergeCell ref="MRL25:MRL26"/>
    <mergeCell ref="MRM25:MRM26"/>
    <mergeCell ref="MRN25:MRN26"/>
    <mergeCell ref="MRO25:MRO26"/>
    <mergeCell ref="MRP25:MRP26"/>
    <mergeCell ref="MRQ25:MRQ26"/>
    <mergeCell ref="MRR25:MRR26"/>
    <mergeCell ref="MRS25:MRS26"/>
    <mergeCell ref="MRT25:MRT26"/>
    <mergeCell ref="MRU25:MRU26"/>
    <mergeCell ref="MRV25:MRV26"/>
    <mergeCell ref="MRW25:MRW26"/>
    <mergeCell ref="MRX25:MRX26"/>
    <mergeCell ref="MRY25:MRY26"/>
    <mergeCell ref="MRZ25:MRZ26"/>
    <mergeCell ref="MSA25:MSA26"/>
    <mergeCell ref="MSB25:MSB26"/>
    <mergeCell ref="MSC25:MSC26"/>
    <mergeCell ref="MSD25:MSD26"/>
    <mergeCell ref="MSE25:MSE26"/>
    <mergeCell ref="MSF25:MSF26"/>
    <mergeCell ref="MSG25:MSG26"/>
    <mergeCell ref="MSH25:MSH26"/>
    <mergeCell ref="MSI25:MSI26"/>
    <mergeCell ref="MSJ25:MSJ26"/>
    <mergeCell ref="MPW25:MPW26"/>
    <mergeCell ref="MPX25:MPX26"/>
    <mergeCell ref="MPY25:MPY26"/>
    <mergeCell ref="MPZ25:MPZ26"/>
    <mergeCell ref="MQA25:MQA26"/>
    <mergeCell ref="MQB25:MQB26"/>
    <mergeCell ref="MQC25:MQC26"/>
    <mergeCell ref="MQD25:MQD26"/>
    <mergeCell ref="MQE25:MQE26"/>
    <mergeCell ref="MQF25:MQF26"/>
    <mergeCell ref="MQG25:MQG26"/>
    <mergeCell ref="MQH25:MQH26"/>
    <mergeCell ref="MQI25:MQI26"/>
    <mergeCell ref="MQJ25:MQJ26"/>
    <mergeCell ref="MQK25:MQK26"/>
    <mergeCell ref="MQL25:MQL26"/>
    <mergeCell ref="MQM25:MQM26"/>
    <mergeCell ref="MQN25:MQN26"/>
    <mergeCell ref="MQO25:MQO26"/>
    <mergeCell ref="MQP25:MQP26"/>
    <mergeCell ref="MQQ25:MQQ26"/>
    <mergeCell ref="MQR25:MQR26"/>
    <mergeCell ref="MQS25:MQS26"/>
    <mergeCell ref="MQT25:MQT26"/>
    <mergeCell ref="MQU25:MQU26"/>
    <mergeCell ref="MQV25:MQV26"/>
    <mergeCell ref="MQW25:MQW26"/>
    <mergeCell ref="MQX25:MQX26"/>
    <mergeCell ref="MQY25:MQY26"/>
    <mergeCell ref="MQZ25:MQZ26"/>
    <mergeCell ref="MRA25:MRA26"/>
    <mergeCell ref="MRB25:MRB26"/>
    <mergeCell ref="MRC25:MRC26"/>
    <mergeCell ref="MOP25:MOP26"/>
    <mergeCell ref="MOQ25:MOQ26"/>
    <mergeCell ref="MOR25:MOR26"/>
    <mergeCell ref="MOS25:MOS26"/>
    <mergeCell ref="MOT25:MOT26"/>
    <mergeCell ref="MOU25:MOU26"/>
    <mergeCell ref="MOV25:MOV26"/>
    <mergeCell ref="MOW25:MOW26"/>
    <mergeCell ref="MOX25:MOX26"/>
    <mergeCell ref="MOY25:MOY26"/>
    <mergeCell ref="MOZ25:MOZ26"/>
    <mergeCell ref="MPA25:MPA26"/>
    <mergeCell ref="MPB25:MPB26"/>
    <mergeCell ref="MPC25:MPC26"/>
    <mergeCell ref="MPD25:MPD26"/>
    <mergeCell ref="MPE25:MPE26"/>
    <mergeCell ref="MPF25:MPF26"/>
    <mergeCell ref="MPG25:MPG26"/>
    <mergeCell ref="MPH25:MPH26"/>
    <mergeCell ref="MPI25:MPI26"/>
    <mergeCell ref="MPJ25:MPJ26"/>
    <mergeCell ref="MPK25:MPK26"/>
    <mergeCell ref="MPL25:MPL26"/>
    <mergeCell ref="MPM25:MPM26"/>
    <mergeCell ref="MPN25:MPN26"/>
    <mergeCell ref="MPO25:MPO26"/>
    <mergeCell ref="MPP25:MPP26"/>
    <mergeCell ref="MPQ25:MPQ26"/>
    <mergeCell ref="MPR25:MPR26"/>
    <mergeCell ref="MPS25:MPS26"/>
    <mergeCell ref="MPT25:MPT26"/>
    <mergeCell ref="MPU25:MPU26"/>
    <mergeCell ref="MPV25:MPV26"/>
    <mergeCell ref="MNI25:MNI26"/>
    <mergeCell ref="MNJ25:MNJ26"/>
    <mergeCell ref="MNK25:MNK26"/>
    <mergeCell ref="MNL25:MNL26"/>
    <mergeCell ref="MNM25:MNM26"/>
    <mergeCell ref="MNN25:MNN26"/>
    <mergeCell ref="MNO25:MNO26"/>
    <mergeCell ref="MNP25:MNP26"/>
    <mergeCell ref="MNQ25:MNQ26"/>
    <mergeCell ref="MNR25:MNR26"/>
    <mergeCell ref="MNS25:MNS26"/>
    <mergeCell ref="MNT25:MNT26"/>
    <mergeCell ref="MNU25:MNU26"/>
    <mergeCell ref="MNV25:MNV26"/>
    <mergeCell ref="MNW25:MNW26"/>
    <mergeCell ref="MNX25:MNX26"/>
    <mergeCell ref="MNY25:MNY26"/>
    <mergeCell ref="MNZ25:MNZ26"/>
    <mergeCell ref="MOA25:MOA26"/>
    <mergeCell ref="MOB25:MOB26"/>
    <mergeCell ref="MOC25:MOC26"/>
    <mergeCell ref="MOD25:MOD26"/>
    <mergeCell ref="MOE25:MOE26"/>
    <mergeCell ref="MOF25:MOF26"/>
    <mergeCell ref="MOG25:MOG26"/>
    <mergeCell ref="MOH25:MOH26"/>
    <mergeCell ref="MOI25:MOI26"/>
    <mergeCell ref="MOJ25:MOJ26"/>
    <mergeCell ref="MOK25:MOK26"/>
    <mergeCell ref="MOL25:MOL26"/>
    <mergeCell ref="MOM25:MOM26"/>
    <mergeCell ref="MON25:MON26"/>
    <mergeCell ref="MOO25:MOO26"/>
    <mergeCell ref="MMB25:MMB26"/>
    <mergeCell ref="MMC25:MMC26"/>
    <mergeCell ref="MMD25:MMD26"/>
    <mergeCell ref="MME25:MME26"/>
    <mergeCell ref="MMF25:MMF26"/>
    <mergeCell ref="MMG25:MMG26"/>
    <mergeCell ref="MMH25:MMH26"/>
    <mergeCell ref="MMI25:MMI26"/>
    <mergeCell ref="MMJ25:MMJ26"/>
    <mergeCell ref="MMK25:MMK26"/>
    <mergeCell ref="MML25:MML26"/>
    <mergeCell ref="MMM25:MMM26"/>
    <mergeCell ref="MMN25:MMN26"/>
    <mergeCell ref="MMO25:MMO26"/>
    <mergeCell ref="MMP25:MMP26"/>
    <mergeCell ref="MMQ25:MMQ26"/>
    <mergeCell ref="MMR25:MMR26"/>
    <mergeCell ref="MMS25:MMS26"/>
    <mergeCell ref="MMT25:MMT26"/>
    <mergeCell ref="MMU25:MMU26"/>
    <mergeCell ref="MMV25:MMV26"/>
    <mergeCell ref="MMW25:MMW26"/>
    <mergeCell ref="MMX25:MMX26"/>
    <mergeCell ref="MMY25:MMY26"/>
    <mergeCell ref="MMZ25:MMZ26"/>
    <mergeCell ref="MNA25:MNA26"/>
    <mergeCell ref="MNB25:MNB26"/>
    <mergeCell ref="MNC25:MNC26"/>
    <mergeCell ref="MND25:MND26"/>
    <mergeCell ref="MNE25:MNE26"/>
    <mergeCell ref="MNF25:MNF26"/>
    <mergeCell ref="MNG25:MNG26"/>
    <mergeCell ref="MNH25:MNH26"/>
    <mergeCell ref="MKU25:MKU26"/>
    <mergeCell ref="MKV25:MKV26"/>
    <mergeCell ref="MKW25:MKW26"/>
    <mergeCell ref="MKX25:MKX26"/>
    <mergeCell ref="MKY25:MKY26"/>
    <mergeCell ref="MKZ25:MKZ26"/>
    <mergeCell ref="MLA25:MLA26"/>
    <mergeCell ref="MLB25:MLB26"/>
    <mergeCell ref="MLC25:MLC26"/>
    <mergeCell ref="MLD25:MLD26"/>
    <mergeCell ref="MLE25:MLE26"/>
    <mergeCell ref="MLF25:MLF26"/>
    <mergeCell ref="MLG25:MLG26"/>
    <mergeCell ref="MLH25:MLH26"/>
    <mergeCell ref="MLI25:MLI26"/>
    <mergeCell ref="MLJ25:MLJ26"/>
    <mergeCell ref="MLK25:MLK26"/>
    <mergeCell ref="MLL25:MLL26"/>
    <mergeCell ref="MLM25:MLM26"/>
    <mergeCell ref="MLN25:MLN26"/>
    <mergeCell ref="MLO25:MLO26"/>
    <mergeCell ref="MLP25:MLP26"/>
    <mergeCell ref="MLQ25:MLQ26"/>
    <mergeCell ref="MLR25:MLR26"/>
    <mergeCell ref="MLS25:MLS26"/>
    <mergeCell ref="MLT25:MLT26"/>
    <mergeCell ref="MLU25:MLU26"/>
    <mergeCell ref="MLV25:MLV26"/>
    <mergeCell ref="MLW25:MLW26"/>
    <mergeCell ref="MLX25:MLX26"/>
    <mergeCell ref="MLY25:MLY26"/>
    <mergeCell ref="MLZ25:MLZ26"/>
    <mergeCell ref="MMA25:MMA26"/>
    <mergeCell ref="MJN25:MJN26"/>
    <mergeCell ref="MJO25:MJO26"/>
    <mergeCell ref="MJP25:MJP26"/>
    <mergeCell ref="MJQ25:MJQ26"/>
    <mergeCell ref="MJR25:MJR26"/>
    <mergeCell ref="MJS25:MJS26"/>
    <mergeCell ref="MJT25:MJT26"/>
    <mergeCell ref="MJU25:MJU26"/>
    <mergeCell ref="MJV25:MJV26"/>
    <mergeCell ref="MJW25:MJW26"/>
    <mergeCell ref="MJX25:MJX26"/>
    <mergeCell ref="MJY25:MJY26"/>
    <mergeCell ref="MJZ25:MJZ26"/>
    <mergeCell ref="MKA25:MKA26"/>
    <mergeCell ref="MKB25:MKB26"/>
    <mergeCell ref="MKC25:MKC26"/>
    <mergeCell ref="MKD25:MKD26"/>
    <mergeCell ref="MKE25:MKE26"/>
    <mergeCell ref="MKF25:MKF26"/>
    <mergeCell ref="MKG25:MKG26"/>
    <mergeCell ref="MKH25:MKH26"/>
    <mergeCell ref="MKI25:MKI26"/>
    <mergeCell ref="MKJ25:MKJ26"/>
    <mergeCell ref="MKK25:MKK26"/>
    <mergeCell ref="MKL25:MKL26"/>
    <mergeCell ref="MKM25:MKM26"/>
    <mergeCell ref="MKN25:MKN26"/>
    <mergeCell ref="MKO25:MKO26"/>
    <mergeCell ref="MKP25:MKP26"/>
    <mergeCell ref="MKQ25:MKQ26"/>
    <mergeCell ref="MKR25:MKR26"/>
    <mergeCell ref="MKS25:MKS26"/>
    <mergeCell ref="MKT25:MKT26"/>
    <mergeCell ref="MIG25:MIG26"/>
    <mergeCell ref="MIH25:MIH26"/>
    <mergeCell ref="MII25:MII26"/>
    <mergeCell ref="MIJ25:MIJ26"/>
    <mergeCell ref="MIK25:MIK26"/>
    <mergeCell ref="MIL25:MIL26"/>
    <mergeCell ref="MIM25:MIM26"/>
    <mergeCell ref="MIN25:MIN26"/>
    <mergeCell ref="MIO25:MIO26"/>
    <mergeCell ref="MIP25:MIP26"/>
    <mergeCell ref="MIQ25:MIQ26"/>
    <mergeCell ref="MIR25:MIR26"/>
    <mergeCell ref="MIS25:MIS26"/>
    <mergeCell ref="MIT25:MIT26"/>
    <mergeCell ref="MIU25:MIU26"/>
    <mergeCell ref="MIV25:MIV26"/>
    <mergeCell ref="MIW25:MIW26"/>
    <mergeCell ref="MIX25:MIX26"/>
    <mergeCell ref="MIY25:MIY26"/>
    <mergeCell ref="MIZ25:MIZ26"/>
    <mergeCell ref="MJA25:MJA26"/>
    <mergeCell ref="MJB25:MJB26"/>
    <mergeCell ref="MJC25:MJC26"/>
    <mergeCell ref="MJD25:MJD26"/>
    <mergeCell ref="MJE25:MJE26"/>
    <mergeCell ref="MJF25:MJF26"/>
    <mergeCell ref="MJG25:MJG26"/>
    <mergeCell ref="MJH25:MJH26"/>
    <mergeCell ref="MJI25:MJI26"/>
    <mergeCell ref="MJJ25:MJJ26"/>
    <mergeCell ref="MJK25:MJK26"/>
    <mergeCell ref="MJL25:MJL26"/>
    <mergeCell ref="MJM25:MJM26"/>
    <mergeCell ref="MGZ25:MGZ26"/>
    <mergeCell ref="MHA25:MHA26"/>
    <mergeCell ref="MHB25:MHB26"/>
    <mergeCell ref="MHC25:MHC26"/>
    <mergeCell ref="MHD25:MHD26"/>
    <mergeCell ref="MHE25:MHE26"/>
    <mergeCell ref="MHF25:MHF26"/>
    <mergeCell ref="MHG25:MHG26"/>
    <mergeCell ref="MHH25:MHH26"/>
    <mergeCell ref="MHI25:MHI26"/>
    <mergeCell ref="MHJ25:MHJ26"/>
    <mergeCell ref="MHK25:MHK26"/>
    <mergeCell ref="MHL25:MHL26"/>
    <mergeCell ref="MHM25:MHM26"/>
    <mergeCell ref="MHN25:MHN26"/>
    <mergeCell ref="MHO25:MHO26"/>
    <mergeCell ref="MHP25:MHP26"/>
    <mergeCell ref="MHQ25:MHQ26"/>
    <mergeCell ref="MHR25:MHR26"/>
    <mergeCell ref="MHS25:MHS26"/>
    <mergeCell ref="MHT25:MHT26"/>
    <mergeCell ref="MHU25:MHU26"/>
    <mergeCell ref="MHV25:MHV26"/>
    <mergeCell ref="MHW25:MHW26"/>
    <mergeCell ref="MHX25:MHX26"/>
    <mergeCell ref="MHY25:MHY26"/>
    <mergeCell ref="MHZ25:MHZ26"/>
    <mergeCell ref="MIA25:MIA26"/>
    <mergeCell ref="MIB25:MIB26"/>
    <mergeCell ref="MIC25:MIC26"/>
    <mergeCell ref="MID25:MID26"/>
    <mergeCell ref="MIE25:MIE26"/>
    <mergeCell ref="MIF25:MIF26"/>
    <mergeCell ref="MFS25:MFS26"/>
    <mergeCell ref="MFT25:MFT26"/>
    <mergeCell ref="MFU25:MFU26"/>
    <mergeCell ref="MFV25:MFV26"/>
    <mergeCell ref="MFW25:MFW26"/>
    <mergeCell ref="MFX25:MFX26"/>
    <mergeCell ref="MFY25:MFY26"/>
    <mergeCell ref="MFZ25:MFZ26"/>
    <mergeCell ref="MGA25:MGA26"/>
    <mergeCell ref="MGB25:MGB26"/>
    <mergeCell ref="MGC25:MGC26"/>
    <mergeCell ref="MGD25:MGD26"/>
    <mergeCell ref="MGE25:MGE26"/>
    <mergeCell ref="MGF25:MGF26"/>
    <mergeCell ref="MGG25:MGG26"/>
    <mergeCell ref="MGH25:MGH26"/>
    <mergeCell ref="MGI25:MGI26"/>
    <mergeCell ref="MGJ25:MGJ26"/>
    <mergeCell ref="MGK25:MGK26"/>
    <mergeCell ref="MGL25:MGL26"/>
    <mergeCell ref="MGM25:MGM26"/>
    <mergeCell ref="MGN25:MGN26"/>
    <mergeCell ref="MGO25:MGO26"/>
    <mergeCell ref="MGP25:MGP26"/>
    <mergeCell ref="MGQ25:MGQ26"/>
    <mergeCell ref="MGR25:MGR26"/>
    <mergeCell ref="MGS25:MGS26"/>
    <mergeCell ref="MGT25:MGT26"/>
    <mergeCell ref="MGU25:MGU26"/>
    <mergeCell ref="MGV25:MGV26"/>
    <mergeCell ref="MGW25:MGW26"/>
    <mergeCell ref="MGX25:MGX26"/>
    <mergeCell ref="MGY25:MGY26"/>
    <mergeCell ref="MEL25:MEL26"/>
    <mergeCell ref="MEM25:MEM26"/>
    <mergeCell ref="MEN25:MEN26"/>
    <mergeCell ref="MEO25:MEO26"/>
    <mergeCell ref="MEP25:MEP26"/>
    <mergeCell ref="MEQ25:MEQ26"/>
    <mergeCell ref="MER25:MER26"/>
    <mergeCell ref="MES25:MES26"/>
    <mergeCell ref="MET25:MET26"/>
    <mergeCell ref="MEU25:MEU26"/>
    <mergeCell ref="MEV25:MEV26"/>
    <mergeCell ref="MEW25:MEW26"/>
    <mergeCell ref="MEX25:MEX26"/>
    <mergeCell ref="MEY25:MEY26"/>
    <mergeCell ref="MEZ25:MEZ26"/>
    <mergeCell ref="MFA25:MFA26"/>
    <mergeCell ref="MFB25:MFB26"/>
    <mergeCell ref="MFC25:MFC26"/>
    <mergeCell ref="MFD25:MFD26"/>
    <mergeCell ref="MFE25:MFE26"/>
    <mergeCell ref="MFF25:MFF26"/>
    <mergeCell ref="MFG25:MFG26"/>
    <mergeCell ref="MFH25:MFH26"/>
    <mergeCell ref="MFI25:MFI26"/>
    <mergeCell ref="MFJ25:MFJ26"/>
    <mergeCell ref="MFK25:MFK26"/>
    <mergeCell ref="MFL25:MFL26"/>
    <mergeCell ref="MFM25:MFM26"/>
    <mergeCell ref="MFN25:MFN26"/>
    <mergeCell ref="MFO25:MFO26"/>
    <mergeCell ref="MFP25:MFP26"/>
    <mergeCell ref="MFQ25:MFQ26"/>
    <mergeCell ref="MFR25:MFR26"/>
    <mergeCell ref="MDE25:MDE26"/>
    <mergeCell ref="MDF25:MDF26"/>
    <mergeCell ref="MDG25:MDG26"/>
    <mergeCell ref="MDH25:MDH26"/>
    <mergeCell ref="MDI25:MDI26"/>
    <mergeCell ref="MDJ25:MDJ26"/>
    <mergeCell ref="MDK25:MDK26"/>
    <mergeCell ref="MDL25:MDL26"/>
    <mergeCell ref="MDM25:MDM26"/>
    <mergeCell ref="MDN25:MDN26"/>
    <mergeCell ref="MDO25:MDO26"/>
    <mergeCell ref="MDP25:MDP26"/>
    <mergeCell ref="MDQ25:MDQ26"/>
    <mergeCell ref="MDR25:MDR26"/>
    <mergeCell ref="MDS25:MDS26"/>
    <mergeCell ref="MDT25:MDT26"/>
    <mergeCell ref="MDU25:MDU26"/>
    <mergeCell ref="MDV25:MDV26"/>
    <mergeCell ref="MDW25:MDW26"/>
    <mergeCell ref="MDX25:MDX26"/>
    <mergeCell ref="MDY25:MDY26"/>
    <mergeCell ref="MDZ25:MDZ26"/>
    <mergeCell ref="MEA25:MEA26"/>
    <mergeCell ref="MEB25:MEB26"/>
    <mergeCell ref="MEC25:MEC26"/>
    <mergeCell ref="MED25:MED26"/>
    <mergeCell ref="MEE25:MEE26"/>
    <mergeCell ref="MEF25:MEF26"/>
    <mergeCell ref="MEG25:MEG26"/>
    <mergeCell ref="MEH25:MEH26"/>
    <mergeCell ref="MEI25:MEI26"/>
    <mergeCell ref="MEJ25:MEJ26"/>
    <mergeCell ref="MEK25:MEK26"/>
    <mergeCell ref="MBX25:MBX26"/>
    <mergeCell ref="MBY25:MBY26"/>
    <mergeCell ref="MBZ25:MBZ26"/>
    <mergeCell ref="MCA25:MCA26"/>
    <mergeCell ref="MCB25:MCB26"/>
    <mergeCell ref="MCC25:MCC26"/>
    <mergeCell ref="MCD25:MCD26"/>
    <mergeCell ref="MCE25:MCE26"/>
    <mergeCell ref="MCF25:MCF26"/>
    <mergeCell ref="MCG25:MCG26"/>
    <mergeCell ref="MCH25:MCH26"/>
    <mergeCell ref="MCI25:MCI26"/>
    <mergeCell ref="MCJ25:MCJ26"/>
    <mergeCell ref="MCK25:MCK26"/>
    <mergeCell ref="MCL25:MCL26"/>
    <mergeCell ref="MCM25:MCM26"/>
    <mergeCell ref="MCN25:MCN26"/>
    <mergeCell ref="MCO25:MCO26"/>
    <mergeCell ref="MCP25:MCP26"/>
    <mergeCell ref="MCQ25:MCQ26"/>
    <mergeCell ref="MCR25:MCR26"/>
    <mergeCell ref="MCS25:MCS26"/>
    <mergeCell ref="MCT25:MCT26"/>
    <mergeCell ref="MCU25:MCU26"/>
    <mergeCell ref="MCV25:MCV26"/>
    <mergeCell ref="MCW25:MCW26"/>
    <mergeCell ref="MCX25:MCX26"/>
    <mergeCell ref="MCY25:MCY26"/>
    <mergeCell ref="MCZ25:MCZ26"/>
    <mergeCell ref="MDA25:MDA26"/>
    <mergeCell ref="MDB25:MDB26"/>
    <mergeCell ref="MDC25:MDC26"/>
    <mergeCell ref="MDD25:MDD26"/>
    <mergeCell ref="MAQ25:MAQ26"/>
    <mergeCell ref="MAR25:MAR26"/>
    <mergeCell ref="MAS25:MAS26"/>
    <mergeCell ref="MAT25:MAT26"/>
    <mergeCell ref="MAU25:MAU26"/>
    <mergeCell ref="MAV25:MAV26"/>
    <mergeCell ref="MAW25:MAW26"/>
    <mergeCell ref="MAX25:MAX26"/>
    <mergeCell ref="MAY25:MAY26"/>
    <mergeCell ref="MAZ25:MAZ26"/>
    <mergeCell ref="MBA25:MBA26"/>
    <mergeCell ref="MBB25:MBB26"/>
    <mergeCell ref="MBC25:MBC26"/>
    <mergeCell ref="MBD25:MBD26"/>
    <mergeCell ref="MBE25:MBE26"/>
    <mergeCell ref="MBF25:MBF26"/>
    <mergeCell ref="MBG25:MBG26"/>
    <mergeCell ref="MBH25:MBH26"/>
    <mergeCell ref="MBI25:MBI26"/>
    <mergeCell ref="MBJ25:MBJ26"/>
    <mergeCell ref="MBK25:MBK26"/>
    <mergeCell ref="MBL25:MBL26"/>
    <mergeCell ref="MBM25:MBM26"/>
    <mergeCell ref="MBN25:MBN26"/>
    <mergeCell ref="MBO25:MBO26"/>
    <mergeCell ref="MBP25:MBP26"/>
    <mergeCell ref="MBQ25:MBQ26"/>
    <mergeCell ref="MBR25:MBR26"/>
    <mergeCell ref="MBS25:MBS26"/>
    <mergeCell ref="MBT25:MBT26"/>
    <mergeCell ref="MBU25:MBU26"/>
    <mergeCell ref="MBV25:MBV26"/>
    <mergeCell ref="MBW25:MBW26"/>
    <mergeCell ref="LZJ25:LZJ26"/>
    <mergeCell ref="LZK25:LZK26"/>
    <mergeCell ref="LZL25:LZL26"/>
    <mergeCell ref="LZM25:LZM26"/>
    <mergeCell ref="LZN25:LZN26"/>
    <mergeCell ref="LZO25:LZO26"/>
    <mergeCell ref="LZP25:LZP26"/>
    <mergeCell ref="LZQ25:LZQ26"/>
    <mergeCell ref="LZR25:LZR26"/>
    <mergeCell ref="LZS25:LZS26"/>
    <mergeCell ref="LZT25:LZT26"/>
    <mergeCell ref="LZU25:LZU26"/>
    <mergeCell ref="LZV25:LZV26"/>
    <mergeCell ref="LZW25:LZW26"/>
    <mergeCell ref="LZX25:LZX26"/>
    <mergeCell ref="LZY25:LZY26"/>
    <mergeCell ref="LZZ25:LZZ26"/>
    <mergeCell ref="MAA25:MAA26"/>
    <mergeCell ref="MAB25:MAB26"/>
    <mergeCell ref="MAC25:MAC26"/>
    <mergeCell ref="MAD25:MAD26"/>
    <mergeCell ref="MAE25:MAE26"/>
    <mergeCell ref="MAF25:MAF26"/>
    <mergeCell ref="MAG25:MAG26"/>
    <mergeCell ref="MAH25:MAH26"/>
    <mergeCell ref="MAI25:MAI26"/>
    <mergeCell ref="MAJ25:MAJ26"/>
    <mergeCell ref="MAK25:MAK26"/>
    <mergeCell ref="MAL25:MAL26"/>
    <mergeCell ref="MAM25:MAM26"/>
    <mergeCell ref="MAN25:MAN26"/>
    <mergeCell ref="MAO25:MAO26"/>
    <mergeCell ref="MAP25:MAP26"/>
    <mergeCell ref="LYC25:LYC26"/>
    <mergeCell ref="LYD25:LYD26"/>
    <mergeCell ref="LYE25:LYE26"/>
    <mergeCell ref="LYF25:LYF26"/>
    <mergeCell ref="LYG25:LYG26"/>
    <mergeCell ref="LYH25:LYH26"/>
    <mergeCell ref="LYI25:LYI26"/>
    <mergeCell ref="LYJ25:LYJ26"/>
    <mergeCell ref="LYK25:LYK26"/>
    <mergeCell ref="LYL25:LYL26"/>
    <mergeCell ref="LYM25:LYM26"/>
    <mergeCell ref="LYN25:LYN26"/>
    <mergeCell ref="LYO25:LYO26"/>
    <mergeCell ref="LYP25:LYP26"/>
    <mergeCell ref="LYQ25:LYQ26"/>
    <mergeCell ref="LYR25:LYR26"/>
    <mergeCell ref="LYS25:LYS26"/>
    <mergeCell ref="LYT25:LYT26"/>
    <mergeCell ref="LYU25:LYU26"/>
    <mergeCell ref="LYV25:LYV26"/>
    <mergeCell ref="LYW25:LYW26"/>
    <mergeCell ref="LYX25:LYX26"/>
    <mergeCell ref="LYY25:LYY26"/>
    <mergeCell ref="LYZ25:LYZ26"/>
    <mergeCell ref="LZA25:LZA26"/>
    <mergeCell ref="LZB25:LZB26"/>
    <mergeCell ref="LZC25:LZC26"/>
    <mergeCell ref="LZD25:LZD26"/>
    <mergeCell ref="LZE25:LZE26"/>
    <mergeCell ref="LZF25:LZF26"/>
    <mergeCell ref="LZG25:LZG26"/>
    <mergeCell ref="LZH25:LZH26"/>
    <mergeCell ref="LZI25:LZI26"/>
    <mergeCell ref="LWV25:LWV26"/>
    <mergeCell ref="LWW25:LWW26"/>
    <mergeCell ref="LWX25:LWX26"/>
    <mergeCell ref="LWY25:LWY26"/>
    <mergeCell ref="LWZ25:LWZ26"/>
    <mergeCell ref="LXA25:LXA26"/>
    <mergeCell ref="LXB25:LXB26"/>
    <mergeCell ref="LXC25:LXC26"/>
    <mergeCell ref="LXD25:LXD26"/>
    <mergeCell ref="LXE25:LXE26"/>
    <mergeCell ref="LXF25:LXF26"/>
    <mergeCell ref="LXG25:LXG26"/>
    <mergeCell ref="LXH25:LXH26"/>
    <mergeCell ref="LXI25:LXI26"/>
    <mergeCell ref="LXJ25:LXJ26"/>
    <mergeCell ref="LXK25:LXK26"/>
    <mergeCell ref="LXL25:LXL26"/>
    <mergeCell ref="LXM25:LXM26"/>
    <mergeCell ref="LXN25:LXN26"/>
    <mergeCell ref="LXO25:LXO26"/>
    <mergeCell ref="LXP25:LXP26"/>
    <mergeCell ref="LXQ25:LXQ26"/>
    <mergeCell ref="LXR25:LXR26"/>
    <mergeCell ref="LXS25:LXS26"/>
    <mergeCell ref="LXT25:LXT26"/>
    <mergeCell ref="LXU25:LXU26"/>
    <mergeCell ref="LXV25:LXV26"/>
    <mergeCell ref="LXW25:LXW26"/>
    <mergeCell ref="LXX25:LXX26"/>
    <mergeCell ref="LXY25:LXY26"/>
    <mergeCell ref="LXZ25:LXZ26"/>
    <mergeCell ref="LYA25:LYA26"/>
    <mergeCell ref="LYB25:LYB26"/>
    <mergeCell ref="LVO25:LVO26"/>
    <mergeCell ref="LVP25:LVP26"/>
    <mergeCell ref="LVQ25:LVQ26"/>
    <mergeCell ref="LVR25:LVR26"/>
    <mergeCell ref="LVS25:LVS26"/>
    <mergeCell ref="LVT25:LVT26"/>
    <mergeCell ref="LVU25:LVU26"/>
    <mergeCell ref="LVV25:LVV26"/>
    <mergeCell ref="LVW25:LVW26"/>
    <mergeCell ref="LVX25:LVX26"/>
    <mergeCell ref="LVY25:LVY26"/>
    <mergeCell ref="LVZ25:LVZ26"/>
    <mergeCell ref="LWA25:LWA26"/>
    <mergeCell ref="LWB25:LWB26"/>
    <mergeCell ref="LWC25:LWC26"/>
    <mergeCell ref="LWD25:LWD26"/>
    <mergeCell ref="LWE25:LWE26"/>
    <mergeCell ref="LWF25:LWF26"/>
    <mergeCell ref="LWG25:LWG26"/>
    <mergeCell ref="LWH25:LWH26"/>
    <mergeCell ref="LWI25:LWI26"/>
    <mergeCell ref="LWJ25:LWJ26"/>
    <mergeCell ref="LWK25:LWK26"/>
    <mergeCell ref="LWL25:LWL26"/>
    <mergeCell ref="LWM25:LWM26"/>
    <mergeCell ref="LWN25:LWN26"/>
    <mergeCell ref="LWO25:LWO26"/>
    <mergeCell ref="LWP25:LWP26"/>
    <mergeCell ref="LWQ25:LWQ26"/>
    <mergeCell ref="LWR25:LWR26"/>
    <mergeCell ref="LWS25:LWS26"/>
    <mergeCell ref="LWT25:LWT26"/>
    <mergeCell ref="LWU25:LWU26"/>
    <mergeCell ref="LUH25:LUH26"/>
    <mergeCell ref="LUI25:LUI26"/>
    <mergeCell ref="LUJ25:LUJ26"/>
    <mergeCell ref="LUK25:LUK26"/>
    <mergeCell ref="LUL25:LUL26"/>
    <mergeCell ref="LUM25:LUM26"/>
    <mergeCell ref="LUN25:LUN26"/>
    <mergeCell ref="LUO25:LUO26"/>
    <mergeCell ref="LUP25:LUP26"/>
    <mergeCell ref="LUQ25:LUQ26"/>
    <mergeCell ref="LUR25:LUR26"/>
    <mergeCell ref="LUS25:LUS26"/>
    <mergeCell ref="LUT25:LUT26"/>
    <mergeCell ref="LUU25:LUU26"/>
    <mergeCell ref="LUV25:LUV26"/>
    <mergeCell ref="LUW25:LUW26"/>
    <mergeCell ref="LUX25:LUX26"/>
    <mergeCell ref="LUY25:LUY26"/>
    <mergeCell ref="LUZ25:LUZ26"/>
    <mergeCell ref="LVA25:LVA26"/>
    <mergeCell ref="LVB25:LVB26"/>
    <mergeCell ref="LVC25:LVC26"/>
    <mergeCell ref="LVD25:LVD26"/>
    <mergeCell ref="LVE25:LVE26"/>
    <mergeCell ref="LVF25:LVF26"/>
    <mergeCell ref="LVG25:LVG26"/>
    <mergeCell ref="LVH25:LVH26"/>
    <mergeCell ref="LVI25:LVI26"/>
    <mergeCell ref="LVJ25:LVJ26"/>
    <mergeCell ref="LVK25:LVK26"/>
    <mergeCell ref="LVL25:LVL26"/>
    <mergeCell ref="LVM25:LVM26"/>
    <mergeCell ref="LVN25:LVN26"/>
    <mergeCell ref="LTA25:LTA26"/>
    <mergeCell ref="LTB25:LTB26"/>
    <mergeCell ref="LTC25:LTC26"/>
    <mergeCell ref="LTD25:LTD26"/>
    <mergeCell ref="LTE25:LTE26"/>
    <mergeCell ref="LTF25:LTF26"/>
    <mergeCell ref="LTG25:LTG26"/>
    <mergeCell ref="LTH25:LTH26"/>
    <mergeCell ref="LTI25:LTI26"/>
    <mergeCell ref="LTJ25:LTJ26"/>
    <mergeCell ref="LTK25:LTK26"/>
    <mergeCell ref="LTL25:LTL26"/>
    <mergeCell ref="LTM25:LTM26"/>
    <mergeCell ref="LTN25:LTN26"/>
    <mergeCell ref="LTO25:LTO26"/>
    <mergeCell ref="LTP25:LTP26"/>
    <mergeCell ref="LTQ25:LTQ26"/>
    <mergeCell ref="LTR25:LTR26"/>
    <mergeCell ref="LTS25:LTS26"/>
    <mergeCell ref="LTT25:LTT26"/>
    <mergeCell ref="LTU25:LTU26"/>
    <mergeCell ref="LTV25:LTV26"/>
    <mergeCell ref="LTW25:LTW26"/>
    <mergeCell ref="LTX25:LTX26"/>
    <mergeCell ref="LTY25:LTY26"/>
    <mergeCell ref="LTZ25:LTZ26"/>
    <mergeCell ref="LUA25:LUA26"/>
    <mergeCell ref="LUB25:LUB26"/>
    <mergeCell ref="LUC25:LUC26"/>
    <mergeCell ref="LUD25:LUD26"/>
    <mergeCell ref="LUE25:LUE26"/>
    <mergeCell ref="LUF25:LUF26"/>
    <mergeCell ref="LUG25:LUG26"/>
    <mergeCell ref="LRT25:LRT26"/>
    <mergeCell ref="LRU25:LRU26"/>
    <mergeCell ref="LRV25:LRV26"/>
    <mergeCell ref="LRW25:LRW26"/>
    <mergeCell ref="LRX25:LRX26"/>
    <mergeCell ref="LRY25:LRY26"/>
    <mergeCell ref="LRZ25:LRZ26"/>
    <mergeCell ref="LSA25:LSA26"/>
    <mergeCell ref="LSB25:LSB26"/>
    <mergeCell ref="LSC25:LSC26"/>
    <mergeCell ref="LSD25:LSD26"/>
    <mergeCell ref="LSE25:LSE26"/>
    <mergeCell ref="LSF25:LSF26"/>
    <mergeCell ref="LSG25:LSG26"/>
    <mergeCell ref="LSH25:LSH26"/>
    <mergeCell ref="LSI25:LSI26"/>
    <mergeCell ref="LSJ25:LSJ26"/>
    <mergeCell ref="LSK25:LSK26"/>
    <mergeCell ref="LSL25:LSL26"/>
    <mergeCell ref="LSM25:LSM26"/>
    <mergeCell ref="LSN25:LSN26"/>
    <mergeCell ref="LSO25:LSO26"/>
    <mergeCell ref="LSP25:LSP26"/>
    <mergeCell ref="LSQ25:LSQ26"/>
    <mergeCell ref="LSR25:LSR26"/>
    <mergeCell ref="LSS25:LSS26"/>
    <mergeCell ref="LST25:LST26"/>
    <mergeCell ref="LSU25:LSU26"/>
    <mergeCell ref="LSV25:LSV26"/>
    <mergeCell ref="LSW25:LSW26"/>
    <mergeCell ref="LSX25:LSX26"/>
    <mergeCell ref="LSY25:LSY26"/>
    <mergeCell ref="LSZ25:LSZ26"/>
    <mergeCell ref="LQM25:LQM26"/>
    <mergeCell ref="LQN25:LQN26"/>
    <mergeCell ref="LQO25:LQO26"/>
    <mergeCell ref="LQP25:LQP26"/>
    <mergeCell ref="LQQ25:LQQ26"/>
    <mergeCell ref="LQR25:LQR26"/>
    <mergeCell ref="LQS25:LQS26"/>
    <mergeCell ref="LQT25:LQT26"/>
    <mergeCell ref="LQU25:LQU26"/>
    <mergeCell ref="LQV25:LQV26"/>
    <mergeCell ref="LQW25:LQW26"/>
    <mergeCell ref="LQX25:LQX26"/>
    <mergeCell ref="LQY25:LQY26"/>
    <mergeCell ref="LQZ25:LQZ26"/>
    <mergeCell ref="LRA25:LRA26"/>
    <mergeCell ref="LRB25:LRB26"/>
    <mergeCell ref="LRC25:LRC26"/>
    <mergeCell ref="LRD25:LRD26"/>
    <mergeCell ref="LRE25:LRE26"/>
    <mergeCell ref="LRF25:LRF26"/>
    <mergeCell ref="LRG25:LRG26"/>
    <mergeCell ref="LRH25:LRH26"/>
    <mergeCell ref="LRI25:LRI26"/>
    <mergeCell ref="LRJ25:LRJ26"/>
    <mergeCell ref="LRK25:LRK26"/>
    <mergeCell ref="LRL25:LRL26"/>
    <mergeCell ref="LRM25:LRM26"/>
    <mergeCell ref="LRN25:LRN26"/>
    <mergeCell ref="LRO25:LRO26"/>
    <mergeCell ref="LRP25:LRP26"/>
    <mergeCell ref="LRQ25:LRQ26"/>
    <mergeCell ref="LRR25:LRR26"/>
    <mergeCell ref="LRS25:LRS26"/>
    <mergeCell ref="LPF25:LPF26"/>
    <mergeCell ref="LPG25:LPG26"/>
    <mergeCell ref="LPH25:LPH26"/>
    <mergeCell ref="LPI25:LPI26"/>
    <mergeCell ref="LPJ25:LPJ26"/>
    <mergeCell ref="LPK25:LPK26"/>
    <mergeCell ref="LPL25:LPL26"/>
    <mergeCell ref="LPM25:LPM26"/>
    <mergeCell ref="LPN25:LPN26"/>
    <mergeCell ref="LPO25:LPO26"/>
    <mergeCell ref="LPP25:LPP26"/>
    <mergeCell ref="LPQ25:LPQ26"/>
    <mergeCell ref="LPR25:LPR26"/>
    <mergeCell ref="LPS25:LPS26"/>
    <mergeCell ref="LPT25:LPT26"/>
    <mergeCell ref="LPU25:LPU26"/>
    <mergeCell ref="LPV25:LPV26"/>
    <mergeCell ref="LPW25:LPW26"/>
    <mergeCell ref="LPX25:LPX26"/>
    <mergeCell ref="LPY25:LPY26"/>
    <mergeCell ref="LPZ25:LPZ26"/>
    <mergeCell ref="LQA25:LQA26"/>
    <mergeCell ref="LQB25:LQB26"/>
    <mergeCell ref="LQC25:LQC26"/>
    <mergeCell ref="LQD25:LQD26"/>
    <mergeCell ref="LQE25:LQE26"/>
    <mergeCell ref="LQF25:LQF26"/>
    <mergeCell ref="LQG25:LQG26"/>
    <mergeCell ref="LQH25:LQH26"/>
    <mergeCell ref="LQI25:LQI26"/>
    <mergeCell ref="LQJ25:LQJ26"/>
    <mergeCell ref="LQK25:LQK26"/>
    <mergeCell ref="LQL25:LQL26"/>
    <mergeCell ref="LNY25:LNY26"/>
    <mergeCell ref="LNZ25:LNZ26"/>
    <mergeCell ref="LOA25:LOA26"/>
    <mergeCell ref="LOB25:LOB26"/>
    <mergeCell ref="LOC25:LOC26"/>
    <mergeCell ref="LOD25:LOD26"/>
    <mergeCell ref="LOE25:LOE26"/>
    <mergeCell ref="LOF25:LOF26"/>
    <mergeCell ref="LOG25:LOG26"/>
    <mergeCell ref="LOH25:LOH26"/>
    <mergeCell ref="LOI25:LOI26"/>
    <mergeCell ref="LOJ25:LOJ26"/>
    <mergeCell ref="LOK25:LOK26"/>
    <mergeCell ref="LOL25:LOL26"/>
    <mergeCell ref="LOM25:LOM26"/>
    <mergeCell ref="LON25:LON26"/>
    <mergeCell ref="LOO25:LOO26"/>
    <mergeCell ref="LOP25:LOP26"/>
    <mergeCell ref="LOQ25:LOQ26"/>
    <mergeCell ref="LOR25:LOR26"/>
    <mergeCell ref="LOS25:LOS26"/>
    <mergeCell ref="LOT25:LOT26"/>
    <mergeCell ref="LOU25:LOU26"/>
    <mergeCell ref="LOV25:LOV26"/>
    <mergeCell ref="LOW25:LOW26"/>
    <mergeCell ref="LOX25:LOX26"/>
    <mergeCell ref="LOY25:LOY26"/>
    <mergeCell ref="LOZ25:LOZ26"/>
    <mergeCell ref="LPA25:LPA26"/>
    <mergeCell ref="LPB25:LPB26"/>
    <mergeCell ref="LPC25:LPC26"/>
    <mergeCell ref="LPD25:LPD26"/>
    <mergeCell ref="LPE25:LPE26"/>
    <mergeCell ref="LMR25:LMR26"/>
    <mergeCell ref="LMS25:LMS26"/>
    <mergeCell ref="LMT25:LMT26"/>
    <mergeCell ref="LMU25:LMU26"/>
    <mergeCell ref="LMV25:LMV26"/>
    <mergeCell ref="LMW25:LMW26"/>
    <mergeCell ref="LMX25:LMX26"/>
    <mergeCell ref="LMY25:LMY26"/>
    <mergeCell ref="LMZ25:LMZ26"/>
    <mergeCell ref="LNA25:LNA26"/>
    <mergeCell ref="LNB25:LNB26"/>
    <mergeCell ref="LNC25:LNC26"/>
    <mergeCell ref="LND25:LND26"/>
    <mergeCell ref="LNE25:LNE26"/>
    <mergeCell ref="LNF25:LNF26"/>
    <mergeCell ref="LNG25:LNG26"/>
    <mergeCell ref="LNH25:LNH26"/>
    <mergeCell ref="LNI25:LNI26"/>
    <mergeCell ref="LNJ25:LNJ26"/>
    <mergeCell ref="LNK25:LNK26"/>
    <mergeCell ref="LNL25:LNL26"/>
    <mergeCell ref="LNM25:LNM26"/>
    <mergeCell ref="LNN25:LNN26"/>
    <mergeCell ref="LNO25:LNO26"/>
    <mergeCell ref="LNP25:LNP26"/>
    <mergeCell ref="LNQ25:LNQ26"/>
    <mergeCell ref="LNR25:LNR26"/>
    <mergeCell ref="LNS25:LNS26"/>
    <mergeCell ref="LNT25:LNT26"/>
    <mergeCell ref="LNU25:LNU26"/>
    <mergeCell ref="LNV25:LNV26"/>
    <mergeCell ref="LNW25:LNW26"/>
    <mergeCell ref="LNX25:LNX26"/>
    <mergeCell ref="LLK25:LLK26"/>
    <mergeCell ref="LLL25:LLL26"/>
    <mergeCell ref="LLM25:LLM26"/>
    <mergeCell ref="LLN25:LLN26"/>
    <mergeCell ref="LLO25:LLO26"/>
    <mergeCell ref="LLP25:LLP26"/>
    <mergeCell ref="LLQ25:LLQ26"/>
    <mergeCell ref="LLR25:LLR26"/>
    <mergeCell ref="LLS25:LLS26"/>
    <mergeCell ref="LLT25:LLT26"/>
    <mergeCell ref="LLU25:LLU26"/>
    <mergeCell ref="LLV25:LLV26"/>
    <mergeCell ref="LLW25:LLW26"/>
    <mergeCell ref="LLX25:LLX26"/>
    <mergeCell ref="LLY25:LLY26"/>
    <mergeCell ref="LLZ25:LLZ26"/>
    <mergeCell ref="LMA25:LMA26"/>
    <mergeCell ref="LMB25:LMB26"/>
    <mergeCell ref="LMC25:LMC26"/>
    <mergeCell ref="LMD25:LMD26"/>
    <mergeCell ref="LME25:LME26"/>
    <mergeCell ref="LMF25:LMF26"/>
    <mergeCell ref="LMG25:LMG26"/>
    <mergeCell ref="LMH25:LMH26"/>
    <mergeCell ref="LMI25:LMI26"/>
    <mergeCell ref="LMJ25:LMJ26"/>
    <mergeCell ref="LMK25:LMK26"/>
    <mergeCell ref="LML25:LML26"/>
    <mergeCell ref="LMM25:LMM26"/>
    <mergeCell ref="LMN25:LMN26"/>
    <mergeCell ref="LMO25:LMO26"/>
    <mergeCell ref="LMP25:LMP26"/>
    <mergeCell ref="LMQ25:LMQ26"/>
    <mergeCell ref="LKD25:LKD26"/>
    <mergeCell ref="LKE25:LKE26"/>
    <mergeCell ref="LKF25:LKF26"/>
    <mergeCell ref="LKG25:LKG26"/>
    <mergeCell ref="LKH25:LKH26"/>
    <mergeCell ref="LKI25:LKI26"/>
    <mergeCell ref="LKJ25:LKJ26"/>
    <mergeCell ref="LKK25:LKK26"/>
    <mergeCell ref="LKL25:LKL26"/>
    <mergeCell ref="LKM25:LKM26"/>
    <mergeCell ref="LKN25:LKN26"/>
    <mergeCell ref="LKO25:LKO26"/>
    <mergeCell ref="LKP25:LKP26"/>
    <mergeCell ref="LKQ25:LKQ26"/>
    <mergeCell ref="LKR25:LKR26"/>
    <mergeCell ref="LKS25:LKS26"/>
    <mergeCell ref="LKT25:LKT26"/>
    <mergeCell ref="LKU25:LKU26"/>
    <mergeCell ref="LKV25:LKV26"/>
    <mergeCell ref="LKW25:LKW26"/>
    <mergeCell ref="LKX25:LKX26"/>
    <mergeCell ref="LKY25:LKY26"/>
    <mergeCell ref="LKZ25:LKZ26"/>
    <mergeCell ref="LLA25:LLA26"/>
    <mergeCell ref="LLB25:LLB26"/>
    <mergeCell ref="LLC25:LLC26"/>
    <mergeCell ref="LLD25:LLD26"/>
    <mergeCell ref="LLE25:LLE26"/>
    <mergeCell ref="LLF25:LLF26"/>
    <mergeCell ref="LLG25:LLG26"/>
    <mergeCell ref="LLH25:LLH26"/>
    <mergeCell ref="LLI25:LLI26"/>
    <mergeCell ref="LLJ25:LLJ26"/>
    <mergeCell ref="LIW25:LIW26"/>
    <mergeCell ref="LIX25:LIX26"/>
    <mergeCell ref="LIY25:LIY26"/>
    <mergeCell ref="LIZ25:LIZ26"/>
    <mergeCell ref="LJA25:LJA26"/>
    <mergeCell ref="LJB25:LJB26"/>
    <mergeCell ref="LJC25:LJC26"/>
    <mergeCell ref="LJD25:LJD26"/>
    <mergeCell ref="LJE25:LJE26"/>
    <mergeCell ref="LJF25:LJF26"/>
    <mergeCell ref="LJG25:LJG26"/>
    <mergeCell ref="LJH25:LJH26"/>
    <mergeCell ref="LJI25:LJI26"/>
    <mergeCell ref="LJJ25:LJJ26"/>
    <mergeCell ref="LJK25:LJK26"/>
    <mergeCell ref="LJL25:LJL26"/>
    <mergeCell ref="LJM25:LJM26"/>
    <mergeCell ref="LJN25:LJN26"/>
    <mergeCell ref="LJO25:LJO26"/>
    <mergeCell ref="LJP25:LJP26"/>
    <mergeCell ref="LJQ25:LJQ26"/>
    <mergeCell ref="LJR25:LJR26"/>
    <mergeCell ref="LJS25:LJS26"/>
    <mergeCell ref="LJT25:LJT26"/>
    <mergeCell ref="LJU25:LJU26"/>
    <mergeCell ref="LJV25:LJV26"/>
    <mergeCell ref="LJW25:LJW26"/>
    <mergeCell ref="LJX25:LJX26"/>
    <mergeCell ref="LJY25:LJY26"/>
    <mergeCell ref="LJZ25:LJZ26"/>
    <mergeCell ref="LKA25:LKA26"/>
    <mergeCell ref="LKB25:LKB26"/>
    <mergeCell ref="LKC25:LKC26"/>
    <mergeCell ref="LHP25:LHP26"/>
    <mergeCell ref="LHQ25:LHQ26"/>
    <mergeCell ref="LHR25:LHR26"/>
    <mergeCell ref="LHS25:LHS26"/>
    <mergeCell ref="LHT25:LHT26"/>
    <mergeCell ref="LHU25:LHU26"/>
    <mergeCell ref="LHV25:LHV26"/>
    <mergeCell ref="LHW25:LHW26"/>
    <mergeCell ref="LHX25:LHX26"/>
    <mergeCell ref="LHY25:LHY26"/>
    <mergeCell ref="LHZ25:LHZ26"/>
    <mergeCell ref="LIA25:LIA26"/>
    <mergeCell ref="LIB25:LIB26"/>
    <mergeCell ref="LIC25:LIC26"/>
    <mergeCell ref="LID25:LID26"/>
    <mergeCell ref="LIE25:LIE26"/>
    <mergeCell ref="LIF25:LIF26"/>
    <mergeCell ref="LIG25:LIG26"/>
    <mergeCell ref="LIH25:LIH26"/>
    <mergeCell ref="LII25:LII26"/>
    <mergeCell ref="LIJ25:LIJ26"/>
    <mergeCell ref="LIK25:LIK26"/>
    <mergeCell ref="LIL25:LIL26"/>
    <mergeCell ref="LIM25:LIM26"/>
    <mergeCell ref="LIN25:LIN26"/>
    <mergeCell ref="LIO25:LIO26"/>
    <mergeCell ref="LIP25:LIP26"/>
    <mergeCell ref="LIQ25:LIQ26"/>
    <mergeCell ref="LIR25:LIR26"/>
    <mergeCell ref="LIS25:LIS26"/>
    <mergeCell ref="LIT25:LIT26"/>
    <mergeCell ref="LIU25:LIU26"/>
    <mergeCell ref="LIV25:LIV26"/>
    <mergeCell ref="LGI25:LGI26"/>
    <mergeCell ref="LGJ25:LGJ26"/>
    <mergeCell ref="LGK25:LGK26"/>
    <mergeCell ref="LGL25:LGL26"/>
    <mergeCell ref="LGM25:LGM26"/>
    <mergeCell ref="LGN25:LGN26"/>
    <mergeCell ref="LGO25:LGO26"/>
    <mergeCell ref="LGP25:LGP26"/>
    <mergeCell ref="LGQ25:LGQ26"/>
    <mergeCell ref="LGR25:LGR26"/>
    <mergeCell ref="LGS25:LGS26"/>
    <mergeCell ref="LGT25:LGT26"/>
    <mergeCell ref="LGU25:LGU26"/>
    <mergeCell ref="LGV25:LGV26"/>
    <mergeCell ref="LGW25:LGW26"/>
    <mergeCell ref="LGX25:LGX26"/>
    <mergeCell ref="LGY25:LGY26"/>
    <mergeCell ref="LGZ25:LGZ26"/>
    <mergeCell ref="LHA25:LHA26"/>
    <mergeCell ref="LHB25:LHB26"/>
    <mergeCell ref="LHC25:LHC26"/>
    <mergeCell ref="LHD25:LHD26"/>
    <mergeCell ref="LHE25:LHE26"/>
    <mergeCell ref="LHF25:LHF26"/>
    <mergeCell ref="LHG25:LHG26"/>
    <mergeCell ref="LHH25:LHH26"/>
    <mergeCell ref="LHI25:LHI26"/>
    <mergeCell ref="LHJ25:LHJ26"/>
    <mergeCell ref="LHK25:LHK26"/>
    <mergeCell ref="LHL25:LHL26"/>
    <mergeCell ref="LHM25:LHM26"/>
    <mergeCell ref="LHN25:LHN26"/>
    <mergeCell ref="LHO25:LHO26"/>
    <mergeCell ref="LFB25:LFB26"/>
    <mergeCell ref="LFC25:LFC26"/>
    <mergeCell ref="LFD25:LFD26"/>
    <mergeCell ref="LFE25:LFE26"/>
    <mergeCell ref="LFF25:LFF26"/>
    <mergeCell ref="LFG25:LFG26"/>
    <mergeCell ref="LFH25:LFH26"/>
    <mergeCell ref="LFI25:LFI26"/>
    <mergeCell ref="LFJ25:LFJ26"/>
    <mergeCell ref="LFK25:LFK26"/>
    <mergeCell ref="LFL25:LFL26"/>
    <mergeCell ref="LFM25:LFM26"/>
    <mergeCell ref="LFN25:LFN26"/>
    <mergeCell ref="LFO25:LFO26"/>
    <mergeCell ref="LFP25:LFP26"/>
    <mergeCell ref="LFQ25:LFQ26"/>
    <mergeCell ref="LFR25:LFR26"/>
    <mergeCell ref="LFS25:LFS26"/>
    <mergeCell ref="LFT25:LFT26"/>
    <mergeCell ref="LFU25:LFU26"/>
    <mergeCell ref="LFV25:LFV26"/>
    <mergeCell ref="LFW25:LFW26"/>
    <mergeCell ref="LFX25:LFX26"/>
    <mergeCell ref="LFY25:LFY26"/>
    <mergeCell ref="LFZ25:LFZ26"/>
    <mergeCell ref="LGA25:LGA26"/>
    <mergeCell ref="LGB25:LGB26"/>
    <mergeCell ref="LGC25:LGC26"/>
    <mergeCell ref="LGD25:LGD26"/>
    <mergeCell ref="LGE25:LGE26"/>
    <mergeCell ref="LGF25:LGF26"/>
    <mergeCell ref="LGG25:LGG26"/>
    <mergeCell ref="LGH25:LGH26"/>
    <mergeCell ref="LDU25:LDU26"/>
    <mergeCell ref="LDV25:LDV26"/>
    <mergeCell ref="LDW25:LDW26"/>
    <mergeCell ref="LDX25:LDX26"/>
    <mergeCell ref="LDY25:LDY26"/>
    <mergeCell ref="LDZ25:LDZ26"/>
    <mergeCell ref="LEA25:LEA26"/>
    <mergeCell ref="LEB25:LEB26"/>
    <mergeCell ref="LEC25:LEC26"/>
    <mergeCell ref="LED25:LED26"/>
    <mergeCell ref="LEE25:LEE26"/>
    <mergeCell ref="LEF25:LEF26"/>
    <mergeCell ref="LEG25:LEG26"/>
    <mergeCell ref="LEH25:LEH26"/>
    <mergeCell ref="LEI25:LEI26"/>
    <mergeCell ref="LEJ25:LEJ26"/>
    <mergeCell ref="LEK25:LEK26"/>
    <mergeCell ref="LEL25:LEL26"/>
    <mergeCell ref="LEM25:LEM26"/>
    <mergeCell ref="LEN25:LEN26"/>
    <mergeCell ref="LEO25:LEO26"/>
    <mergeCell ref="LEP25:LEP26"/>
    <mergeCell ref="LEQ25:LEQ26"/>
    <mergeCell ref="LER25:LER26"/>
    <mergeCell ref="LES25:LES26"/>
    <mergeCell ref="LET25:LET26"/>
    <mergeCell ref="LEU25:LEU26"/>
    <mergeCell ref="LEV25:LEV26"/>
    <mergeCell ref="LEW25:LEW26"/>
    <mergeCell ref="LEX25:LEX26"/>
    <mergeCell ref="LEY25:LEY26"/>
    <mergeCell ref="LEZ25:LEZ26"/>
    <mergeCell ref="LFA25:LFA26"/>
    <mergeCell ref="LCN25:LCN26"/>
    <mergeCell ref="LCO25:LCO26"/>
    <mergeCell ref="LCP25:LCP26"/>
    <mergeCell ref="LCQ25:LCQ26"/>
    <mergeCell ref="LCR25:LCR26"/>
    <mergeCell ref="LCS25:LCS26"/>
    <mergeCell ref="LCT25:LCT26"/>
    <mergeCell ref="LCU25:LCU26"/>
    <mergeCell ref="LCV25:LCV26"/>
    <mergeCell ref="LCW25:LCW26"/>
    <mergeCell ref="LCX25:LCX26"/>
    <mergeCell ref="LCY25:LCY26"/>
    <mergeCell ref="LCZ25:LCZ26"/>
    <mergeCell ref="LDA25:LDA26"/>
    <mergeCell ref="LDB25:LDB26"/>
    <mergeCell ref="LDC25:LDC26"/>
    <mergeCell ref="LDD25:LDD26"/>
    <mergeCell ref="LDE25:LDE26"/>
    <mergeCell ref="LDF25:LDF26"/>
    <mergeCell ref="LDG25:LDG26"/>
    <mergeCell ref="LDH25:LDH26"/>
    <mergeCell ref="LDI25:LDI26"/>
    <mergeCell ref="LDJ25:LDJ26"/>
    <mergeCell ref="LDK25:LDK26"/>
    <mergeCell ref="LDL25:LDL26"/>
    <mergeCell ref="LDM25:LDM26"/>
    <mergeCell ref="LDN25:LDN26"/>
    <mergeCell ref="LDO25:LDO26"/>
    <mergeCell ref="LDP25:LDP26"/>
    <mergeCell ref="LDQ25:LDQ26"/>
    <mergeCell ref="LDR25:LDR26"/>
    <mergeCell ref="LDS25:LDS26"/>
    <mergeCell ref="LDT25:LDT26"/>
    <mergeCell ref="LBG25:LBG26"/>
    <mergeCell ref="LBH25:LBH26"/>
    <mergeCell ref="LBI25:LBI26"/>
    <mergeCell ref="LBJ25:LBJ26"/>
    <mergeCell ref="LBK25:LBK26"/>
    <mergeCell ref="LBL25:LBL26"/>
    <mergeCell ref="LBM25:LBM26"/>
    <mergeCell ref="LBN25:LBN26"/>
    <mergeCell ref="LBO25:LBO26"/>
    <mergeCell ref="LBP25:LBP26"/>
    <mergeCell ref="LBQ25:LBQ26"/>
    <mergeCell ref="LBR25:LBR26"/>
    <mergeCell ref="LBS25:LBS26"/>
    <mergeCell ref="LBT25:LBT26"/>
    <mergeCell ref="LBU25:LBU26"/>
    <mergeCell ref="LBV25:LBV26"/>
    <mergeCell ref="LBW25:LBW26"/>
    <mergeCell ref="LBX25:LBX26"/>
    <mergeCell ref="LBY25:LBY26"/>
    <mergeCell ref="LBZ25:LBZ26"/>
    <mergeCell ref="LCA25:LCA26"/>
    <mergeCell ref="LCB25:LCB26"/>
    <mergeCell ref="LCC25:LCC26"/>
    <mergeCell ref="LCD25:LCD26"/>
    <mergeCell ref="LCE25:LCE26"/>
    <mergeCell ref="LCF25:LCF26"/>
    <mergeCell ref="LCG25:LCG26"/>
    <mergeCell ref="LCH25:LCH26"/>
    <mergeCell ref="LCI25:LCI26"/>
    <mergeCell ref="LCJ25:LCJ26"/>
    <mergeCell ref="LCK25:LCK26"/>
    <mergeCell ref="LCL25:LCL26"/>
    <mergeCell ref="LCM25:LCM26"/>
    <mergeCell ref="KZZ25:KZZ26"/>
    <mergeCell ref="LAA25:LAA26"/>
    <mergeCell ref="LAB25:LAB26"/>
    <mergeCell ref="LAC25:LAC26"/>
    <mergeCell ref="LAD25:LAD26"/>
    <mergeCell ref="LAE25:LAE26"/>
    <mergeCell ref="LAF25:LAF26"/>
    <mergeCell ref="LAG25:LAG26"/>
    <mergeCell ref="LAH25:LAH26"/>
    <mergeCell ref="LAI25:LAI26"/>
    <mergeCell ref="LAJ25:LAJ26"/>
    <mergeCell ref="LAK25:LAK26"/>
    <mergeCell ref="LAL25:LAL26"/>
    <mergeCell ref="LAM25:LAM26"/>
    <mergeCell ref="LAN25:LAN26"/>
    <mergeCell ref="LAO25:LAO26"/>
    <mergeCell ref="LAP25:LAP26"/>
    <mergeCell ref="LAQ25:LAQ26"/>
    <mergeCell ref="LAR25:LAR26"/>
    <mergeCell ref="LAS25:LAS26"/>
    <mergeCell ref="LAT25:LAT26"/>
    <mergeCell ref="LAU25:LAU26"/>
    <mergeCell ref="LAV25:LAV26"/>
    <mergeCell ref="LAW25:LAW26"/>
    <mergeCell ref="LAX25:LAX26"/>
    <mergeCell ref="LAY25:LAY26"/>
    <mergeCell ref="LAZ25:LAZ26"/>
    <mergeCell ref="LBA25:LBA26"/>
    <mergeCell ref="LBB25:LBB26"/>
    <mergeCell ref="LBC25:LBC26"/>
    <mergeCell ref="LBD25:LBD26"/>
    <mergeCell ref="LBE25:LBE26"/>
    <mergeCell ref="LBF25:LBF26"/>
    <mergeCell ref="KYS25:KYS26"/>
    <mergeCell ref="KYT25:KYT26"/>
    <mergeCell ref="KYU25:KYU26"/>
    <mergeCell ref="KYV25:KYV26"/>
    <mergeCell ref="KYW25:KYW26"/>
    <mergeCell ref="KYX25:KYX26"/>
    <mergeCell ref="KYY25:KYY26"/>
    <mergeCell ref="KYZ25:KYZ26"/>
    <mergeCell ref="KZA25:KZA26"/>
    <mergeCell ref="KZB25:KZB26"/>
    <mergeCell ref="KZC25:KZC26"/>
    <mergeCell ref="KZD25:KZD26"/>
    <mergeCell ref="KZE25:KZE26"/>
    <mergeCell ref="KZF25:KZF26"/>
    <mergeCell ref="KZG25:KZG26"/>
    <mergeCell ref="KZH25:KZH26"/>
    <mergeCell ref="KZI25:KZI26"/>
    <mergeCell ref="KZJ25:KZJ26"/>
    <mergeCell ref="KZK25:KZK26"/>
    <mergeCell ref="KZL25:KZL26"/>
    <mergeCell ref="KZM25:KZM26"/>
    <mergeCell ref="KZN25:KZN26"/>
    <mergeCell ref="KZO25:KZO26"/>
    <mergeCell ref="KZP25:KZP26"/>
    <mergeCell ref="KZQ25:KZQ26"/>
    <mergeCell ref="KZR25:KZR26"/>
    <mergeCell ref="KZS25:KZS26"/>
    <mergeCell ref="KZT25:KZT26"/>
    <mergeCell ref="KZU25:KZU26"/>
    <mergeCell ref="KZV25:KZV26"/>
    <mergeCell ref="KZW25:KZW26"/>
    <mergeCell ref="KZX25:KZX26"/>
    <mergeCell ref="KZY25:KZY26"/>
    <mergeCell ref="KXL25:KXL26"/>
    <mergeCell ref="KXM25:KXM26"/>
    <mergeCell ref="KXN25:KXN26"/>
    <mergeCell ref="KXO25:KXO26"/>
    <mergeCell ref="KXP25:KXP26"/>
    <mergeCell ref="KXQ25:KXQ26"/>
    <mergeCell ref="KXR25:KXR26"/>
    <mergeCell ref="KXS25:KXS26"/>
    <mergeCell ref="KXT25:KXT26"/>
    <mergeCell ref="KXU25:KXU26"/>
    <mergeCell ref="KXV25:KXV26"/>
    <mergeCell ref="KXW25:KXW26"/>
    <mergeCell ref="KXX25:KXX26"/>
    <mergeCell ref="KXY25:KXY26"/>
    <mergeCell ref="KXZ25:KXZ26"/>
    <mergeCell ref="KYA25:KYA26"/>
    <mergeCell ref="KYB25:KYB26"/>
    <mergeCell ref="KYC25:KYC26"/>
    <mergeCell ref="KYD25:KYD26"/>
    <mergeCell ref="KYE25:KYE26"/>
    <mergeCell ref="KYF25:KYF26"/>
    <mergeCell ref="KYG25:KYG26"/>
    <mergeCell ref="KYH25:KYH26"/>
    <mergeCell ref="KYI25:KYI26"/>
    <mergeCell ref="KYJ25:KYJ26"/>
    <mergeCell ref="KYK25:KYK26"/>
    <mergeCell ref="KYL25:KYL26"/>
    <mergeCell ref="KYM25:KYM26"/>
    <mergeCell ref="KYN25:KYN26"/>
    <mergeCell ref="KYO25:KYO26"/>
    <mergeCell ref="KYP25:KYP26"/>
    <mergeCell ref="KYQ25:KYQ26"/>
    <mergeCell ref="KYR25:KYR26"/>
    <mergeCell ref="KWE25:KWE26"/>
    <mergeCell ref="KWF25:KWF26"/>
    <mergeCell ref="KWG25:KWG26"/>
    <mergeCell ref="KWH25:KWH26"/>
    <mergeCell ref="KWI25:KWI26"/>
    <mergeCell ref="KWJ25:KWJ26"/>
    <mergeCell ref="KWK25:KWK26"/>
    <mergeCell ref="KWL25:KWL26"/>
    <mergeCell ref="KWM25:KWM26"/>
    <mergeCell ref="KWN25:KWN26"/>
    <mergeCell ref="KWO25:KWO26"/>
    <mergeCell ref="KWP25:KWP26"/>
    <mergeCell ref="KWQ25:KWQ26"/>
    <mergeCell ref="KWR25:KWR26"/>
    <mergeCell ref="KWS25:KWS26"/>
    <mergeCell ref="KWT25:KWT26"/>
    <mergeCell ref="KWU25:KWU26"/>
    <mergeCell ref="KWV25:KWV26"/>
    <mergeCell ref="KWW25:KWW26"/>
    <mergeCell ref="KWX25:KWX26"/>
    <mergeCell ref="KWY25:KWY26"/>
    <mergeCell ref="KWZ25:KWZ26"/>
    <mergeCell ref="KXA25:KXA26"/>
    <mergeCell ref="KXB25:KXB26"/>
    <mergeCell ref="KXC25:KXC26"/>
    <mergeCell ref="KXD25:KXD26"/>
    <mergeCell ref="KXE25:KXE26"/>
    <mergeCell ref="KXF25:KXF26"/>
    <mergeCell ref="KXG25:KXG26"/>
    <mergeCell ref="KXH25:KXH26"/>
    <mergeCell ref="KXI25:KXI26"/>
    <mergeCell ref="KXJ25:KXJ26"/>
    <mergeCell ref="KXK25:KXK26"/>
    <mergeCell ref="KUX25:KUX26"/>
    <mergeCell ref="KUY25:KUY26"/>
    <mergeCell ref="KUZ25:KUZ26"/>
    <mergeCell ref="KVA25:KVA26"/>
    <mergeCell ref="KVB25:KVB26"/>
    <mergeCell ref="KVC25:KVC26"/>
    <mergeCell ref="KVD25:KVD26"/>
    <mergeCell ref="KVE25:KVE26"/>
    <mergeCell ref="KVF25:KVF26"/>
    <mergeCell ref="KVG25:KVG26"/>
    <mergeCell ref="KVH25:KVH26"/>
    <mergeCell ref="KVI25:KVI26"/>
    <mergeCell ref="KVJ25:KVJ26"/>
    <mergeCell ref="KVK25:KVK26"/>
    <mergeCell ref="KVL25:KVL26"/>
    <mergeCell ref="KVM25:KVM26"/>
    <mergeCell ref="KVN25:KVN26"/>
    <mergeCell ref="KVO25:KVO26"/>
    <mergeCell ref="KVP25:KVP26"/>
    <mergeCell ref="KVQ25:KVQ26"/>
    <mergeCell ref="KVR25:KVR26"/>
    <mergeCell ref="KVS25:KVS26"/>
    <mergeCell ref="KVT25:KVT26"/>
    <mergeCell ref="KVU25:KVU26"/>
    <mergeCell ref="KVV25:KVV26"/>
    <mergeCell ref="KVW25:KVW26"/>
    <mergeCell ref="KVX25:KVX26"/>
    <mergeCell ref="KVY25:KVY26"/>
    <mergeCell ref="KVZ25:KVZ26"/>
    <mergeCell ref="KWA25:KWA26"/>
    <mergeCell ref="KWB25:KWB26"/>
    <mergeCell ref="KWC25:KWC26"/>
    <mergeCell ref="KWD25:KWD26"/>
    <mergeCell ref="KTQ25:KTQ26"/>
    <mergeCell ref="KTR25:KTR26"/>
    <mergeCell ref="KTS25:KTS26"/>
    <mergeCell ref="KTT25:KTT26"/>
    <mergeCell ref="KTU25:KTU26"/>
    <mergeCell ref="KTV25:KTV26"/>
    <mergeCell ref="KTW25:KTW26"/>
    <mergeCell ref="KTX25:KTX26"/>
    <mergeCell ref="KTY25:KTY26"/>
    <mergeCell ref="KTZ25:KTZ26"/>
    <mergeCell ref="KUA25:KUA26"/>
    <mergeCell ref="KUB25:KUB26"/>
    <mergeCell ref="KUC25:KUC26"/>
    <mergeCell ref="KUD25:KUD26"/>
    <mergeCell ref="KUE25:KUE26"/>
    <mergeCell ref="KUF25:KUF26"/>
    <mergeCell ref="KUG25:KUG26"/>
    <mergeCell ref="KUH25:KUH26"/>
    <mergeCell ref="KUI25:KUI26"/>
    <mergeCell ref="KUJ25:KUJ26"/>
    <mergeCell ref="KUK25:KUK26"/>
    <mergeCell ref="KUL25:KUL26"/>
    <mergeCell ref="KUM25:KUM26"/>
    <mergeCell ref="KUN25:KUN26"/>
    <mergeCell ref="KUO25:KUO26"/>
    <mergeCell ref="KUP25:KUP26"/>
    <mergeCell ref="KUQ25:KUQ26"/>
    <mergeCell ref="KUR25:KUR26"/>
    <mergeCell ref="KUS25:KUS26"/>
    <mergeCell ref="KUT25:KUT26"/>
    <mergeCell ref="KUU25:KUU26"/>
    <mergeCell ref="KUV25:KUV26"/>
    <mergeCell ref="KUW25:KUW26"/>
    <mergeCell ref="KSJ25:KSJ26"/>
    <mergeCell ref="KSK25:KSK26"/>
    <mergeCell ref="KSL25:KSL26"/>
    <mergeCell ref="KSM25:KSM26"/>
    <mergeCell ref="KSN25:KSN26"/>
    <mergeCell ref="KSO25:KSO26"/>
    <mergeCell ref="KSP25:KSP26"/>
    <mergeCell ref="KSQ25:KSQ26"/>
    <mergeCell ref="KSR25:KSR26"/>
    <mergeCell ref="KSS25:KSS26"/>
    <mergeCell ref="KST25:KST26"/>
    <mergeCell ref="KSU25:KSU26"/>
    <mergeCell ref="KSV25:KSV26"/>
    <mergeCell ref="KSW25:KSW26"/>
    <mergeCell ref="KSX25:KSX26"/>
    <mergeCell ref="KSY25:KSY26"/>
    <mergeCell ref="KSZ25:KSZ26"/>
    <mergeCell ref="KTA25:KTA26"/>
    <mergeCell ref="KTB25:KTB26"/>
    <mergeCell ref="KTC25:KTC26"/>
    <mergeCell ref="KTD25:KTD26"/>
    <mergeCell ref="KTE25:KTE26"/>
    <mergeCell ref="KTF25:KTF26"/>
    <mergeCell ref="KTG25:KTG26"/>
    <mergeCell ref="KTH25:KTH26"/>
    <mergeCell ref="KTI25:KTI26"/>
    <mergeCell ref="KTJ25:KTJ26"/>
    <mergeCell ref="KTK25:KTK26"/>
    <mergeCell ref="KTL25:KTL26"/>
    <mergeCell ref="KTM25:KTM26"/>
    <mergeCell ref="KTN25:KTN26"/>
    <mergeCell ref="KTO25:KTO26"/>
    <mergeCell ref="KTP25:KTP26"/>
    <mergeCell ref="KRC25:KRC26"/>
    <mergeCell ref="KRD25:KRD26"/>
    <mergeCell ref="KRE25:KRE26"/>
    <mergeCell ref="KRF25:KRF26"/>
    <mergeCell ref="KRG25:KRG26"/>
    <mergeCell ref="KRH25:KRH26"/>
    <mergeCell ref="KRI25:KRI26"/>
    <mergeCell ref="KRJ25:KRJ26"/>
    <mergeCell ref="KRK25:KRK26"/>
    <mergeCell ref="KRL25:KRL26"/>
    <mergeCell ref="KRM25:KRM26"/>
    <mergeCell ref="KRN25:KRN26"/>
    <mergeCell ref="KRO25:KRO26"/>
    <mergeCell ref="KRP25:KRP26"/>
    <mergeCell ref="KRQ25:KRQ26"/>
    <mergeCell ref="KRR25:KRR26"/>
    <mergeCell ref="KRS25:KRS26"/>
    <mergeCell ref="KRT25:KRT26"/>
    <mergeCell ref="KRU25:KRU26"/>
    <mergeCell ref="KRV25:KRV26"/>
    <mergeCell ref="KRW25:KRW26"/>
    <mergeCell ref="KRX25:KRX26"/>
    <mergeCell ref="KRY25:KRY26"/>
    <mergeCell ref="KRZ25:KRZ26"/>
    <mergeCell ref="KSA25:KSA26"/>
    <mergeCell ref="KSB25:KSB26"/>
    <mergeCell ref="KSC25:KSC26"/>
    <mergeCell ref="KSD25:KSD26"/>
    <mergeCell ref="KSE25:KSE26"/>
    <mergeCell ref="KSF25:KSF26"/>
    <mergeCell ref="KSG25:KSG26"/>
    <mergeCell ref="KSH25:KSH26"/>
    <mergeCell ref="KSI25:KSI26"/>
    <mergeCell ref="KPV25:KPV26"/>
    <mergeCell ref="KPW25:KPW26"/>
    <mergeCell ref="KPX25:KPX26"/>
    <mergeCell ref="KPY25:KPY26"/>
    <mergeCell ref="KPZ25:KPZ26"/>
    <mergeCell ref="KQA25:KQA26"/>
    <mergeCell ref="KQB25:KQB26"/>
    <mergeCell ref="KQC25:KQC26"/>
    <mergeCell ref="KQD25:KQD26"/>
    <mergeCell ref="KQE25:KQE26"/>
    <mergeCell ref="KQF25:KQF26"/>
    <mergeCell ref="KQG25:KQG26"/>
    <mergeCell ref="KQH25:KQH26"/>
    <mergeCell ref="KQI25:KQI26"/>
    <mergeCell ref="KQJ25:KQJ26"/>
    <mergeCell ref="KQK25:KQK26"/>
    <mergeCell ref="KQL25:KQL26"/>
    <mergeCell ref="KQM25:KQM26"/>
    <mergeCell ref="KQN25:KQN26"/>
    <mergeCell ref="KQO25:KQO26"/>
    <mergeCell ref="KQP25:KQP26"/>
    <mergeCell ref="KQQ25:KQQ26"/>
    <mergeCell ref="KQR25:KQR26"/>
    <mergeCell ref="KQS25:KQS26"/>
    <mergeCell ref="KQT25:KQT26"/>
    <mergeCell ref="KQU25:KQU26"/>
    <mergeCell ref="KQV25:KQV26"/>
    <mergeCell ref="KQW25:KQW26"/>
    <mergeCell ref="KQX25:KQX26"/>
    <mergeCell ref="KQY25:KQY26"/>
    <mergeCell ref="KQZ25:KQZ26"/>
    <mergeCell ref="KRA25:KRA26"/>
    <mergeCell ref="KRB25:KRB26"/>
    <mergeCell ref="KOO25:KOO26"/>
    <mergeCell ref="KOP25:KOP26"/>
    <mergeCell ref="KOQ25:KOQ26"/>
    <mergeCell ref="KOR25:KOR26"/>
    <mergeCell ref="KOS25:KOS26"/>
    <mergeCell ref="KOT25:KOT26"/>
    <mergeCell ref="KOU25:KOU26"/>
    <mergeCell ref="KOV25:KOV26"/>
    <mergeCell ref="KOW25:KOW26"/>
    <mergeCell ref="KOX25:KOX26"/>
    <mergeCell ref="KOY25:KOY26"/>
    <mergeCell ref="KOZ25:KOZ26"/>
    <mergeCell ref="KPA25:KPA26"/>
    <mergeCell ref="KPB25:KPB26"/>
    <mergeCell ref="KPC25:KPC26"/>
    <mergeCell ref="KPD25:KPD26"/>
    <mergeCell ref="KPE25:KPE26"/>
    <mergeCell ref="KPF25:KPF26"/>
    <mergeCell ref="KPG25:KPG26"/>
    <mergeCell ref="KPH25:KPH26"/>
    <mergeCell ref="KPI25:KPI26"/>
    <mergeCell ref="KPJ25:KPJ26"/>
    <mergeCell ref="KPK25:KPK26"/>
    <mergeCell ref="KPL25:KPL26"/>
    <mergeCell ref="KPM25:KPM26"/>
    <mergeCell ref="KPN25:KPN26"/>
    <mergeCell ref="KPO25:KPO26"/>
    <mergeCell ref="KPP25:KPP26"/>
    <mergeCell ref="KPQ25:KPQ26"/>
    <mergeCell ref="KPR25:KPR26"/>
    <mergeCell ref="KPS25:KPS26"/>
    <mergeCell ref="KPT25:KPT26"/>
    <mergeCell ref="KPU25:KPU26"/>
    <mergeCell ref="KNH25:KNH26"/>
    <mergeCell ref="KNI25:KNI26"/>
    <mergeCell ref="KNJ25:KNJ26"/>
    <mergeCell ref="KNK25:KNK26"/>
    <mergeCell ref="KNL25:KNL26"/>
    <mergeCell ref="KNM25:KNM26"/>
    <mergeCell ref="KNN25:KNN26"/>
    <mergeCell ref="KNO25:KNO26"/>
    <mergeCell ref="KNP25:KNP26"/>
    <mergeCell ref="KNQ25:KNQ26"/>
    <mergeCell ref="KNR25:KNR26"/>
    <mergeCell ref="KNS25:KNS26"/>
    <mergeCell ref="KNT25:KNT26"/>
    <mergeCell ref="KNU25:KNU26"/>
    <mergeCell ref="KNV25:KNV26"/>
    <mergeCell ref="KNW25:KNW26"/>
    <mergeCell ref="KNX25:KNX26"/>
    <mergeCell ref="KNY25:KNY26"/>
    <mergeCell ref="KNZ25:KNZ26"/>
    <mergeCell ref="KOA25:KOA26"/>
    <mergeCell ref="KOB25:KOB26"/>
    <mergeCell ref="KOC25:KOC26"/>
    <mergeCell ref="KOD25:KOD26"/>
    <mergeCell ref="KOE25:KOE26"/>
    <mergeCell ref="KOF25:KOF26"/>
    <mergeCell ref="KOG25:KOG26"/>
    <mergeCell ref="KOH25:KOH26"/>
    <mergeCell ref="KOI25:KOI26"/>
    <mergeCell ref="KOJ25:KOJ26"/>
    <mergeCell ref="KOK25:KOK26"/>
    <mergeCell ref="KOL25:KOL26"/>
    <mergeCell ref="KOM25:KOM26"/>
    <mergeCell ref="KON25:KON26"/>
    <mergeCell ref="KMA25:KMA26"/>
    <mergeCell ref="KMB25:KMB26"/>
    <mergeCell ref="KMC25:KMC26"/>
    <mergeCell ref="KMD25:KMD26"/>
    <mergeCell ref="KME25:KME26"/>
    <mergeCell ref="KMF25:KMF26"/>
    <mergeCell ref="KMG25:KMG26"/>
    <mergeCell ref="KMH25:KMH26"/>
    <mergeCell ref="KMI25:KMI26"/>
    <mergeCell ref="KMJ25:KMJ26"/>
    <mergeCell ref="KMK25:KMK26"/>
    <mergeCell ref="KML25:KML26"/>
    <mergeCell ref="KMM25:KMM26"/>
    <mergeCell ref="KMN25:KMN26"/>
    <mergeCell ref="KMO25:KMO26"/>
    <mergeCell ref="KMP25:KMP26"/>
    <mergeCell ref="KMQ25:KMQ26"/>
    <mergeCell ref="KMR25:KMR26"/>
    <mergeCell ref="KMS25:KMS26"/>
    <mergeCell ref="KMT25:KMT26"/>
    <mergeCell ref="KMU25:KMU26"/>
    <mergeCell ref="KMV25:KMV26"/>
    <mergeCell ref="KMW25:KMW26"/>
    <mergeCell ref="KMX25:KMX26"/>
    <mergeCell ref="KMY25:KMY26"/>
    <mergeCell ref="KMZ25:KMZ26"/>
    <mergeCell ref="KNA25:KNA26"/>
    <mergeCell ref="KNB25:KNB26"/>
    <mergeCell ref="KNC25:KNC26"/>
    <mergeCell ref="KND25:KND26"/>
    <mergeCell ref="KNE25:KNE26"/>
    <mergeCell ref="KNF25:KNF26"/>
    <mergeCell ref="KNG25:KNG26"/>
    <mergeCell ref="KKT25:KKT26"/>
    <mergeCell ref="KKU25:KKU26"/>
    <mergeCell ref="KKV25:KKV26"/>
    <mergeCell ref="KKW25:KKW26"/>
    <mergeCell ref="KKX25:KKX26"/>
    <mergeCell ref="KKY25:KKY26"/>
    <mergeCell ref="KKZ25:KKZ26"/>
    <mergeCell ref="KLA25:KLA26"/>
    <mergeCell ref="KLB25:KLB26"/>
    <mergeCell ref="KLC25:KLC26"/>
    <mergeCell ref="KLD25:KLD26"/>
    <mergeCell ref="KLE25:KLE26"/>
    <mergeCell ref="KLF25:KLF26"/>
    <mergeCell ref="KLG25:KLG26"/>
    <mergeCell ref="KLH25:KLH26"/>
    <mergeCell ref="KLI25:KLI26"/>
    <mergeCell ref="KLJ25:KLJ26"/>
    <mergeCell ref="KLK25:KLK26"/>
    <mergeCell ref="KLL25:KLL26"/>
    <mergeCell ref="KLM25:KLM26"/>
    <mergeCell ref="KLN25:KLN26"/>
    <mergeCell ref="KLO25:KLO26"/>
    <mergeCell ref="KLP25:KLP26"/>
    <mergeCell ref="KLQ25:KLQ26"/>
    <mergeCell ref="KLR25:KLR26"/>
    <mergeCell ref="KLS25:KLS26"/>
    <mergeCell ref="KLT25:KLT26"/>
    <mergeCell ref="KLU25:KLU26"/>
    <mergeCell ref="KLV25:KLV26"/>
    <mergeCell ref="KLW25:KLW26"/>
    <mergeCell ref="KLX25:KLX26"/>
    <mergeCell ref="KLY25:KLY26"/>
    <mergeCell ref="KLZ25:KLZ26"/>
    <mergeCell ref="KJM25:KJM26"/>
    <mergeCell ref="KJN25:KJN26"/>
    <mergeCell ref="KJO25:KJO26"/>
    <mergeCell ref="KJP25:KJP26"/>
    <mergeCell ref="KJQ25:KJQ26"/>
    <mergeCell ref="KJR25:KJR26"/>
    <mergeCell ref="KJS25:KJS26"/>
    <mergeCell ref="KJT25:KJT26"/>
    <mergeCell ref="KJU25:KJU26"/>
    <mergeCell ref="KJV25:KJV26"/>
    <mergeCell ref="KJW25:KJW26"/>
    <mergeCell ref="KJX25:KJX26"/>
    <mergeCell ref="KJY25:KJY26"/>
    <mergeCell ref="KJZ25:KJZ26"/>
    <mergeCell ref="KKA25:KKA26"/>
    <mergeCell ref="KKB25:KKB26"/>
    <mergeCell ref="KKC25:KKC26"/>
    <mergeCell ref="KKD25:KKD26"/>
    <mergeCell ref="KKE25:KKE26"/>
    <mergeCell ref="KKF25:KKF26"/>
    <mergeCell ref="KKG25:KKG26"/>
    <mergeCell ref="KKH25:KKH26"/>
    <mergeCell ref="KKI25:KKI26"/>
    <mergeCell ref="KKJ25:KKJ26"/>
    <mergeCell ref="KKK25:KKK26"/>
    <mergeCell ref="KKL25:KKL26"/>
    <mergeCell ref="KKM25:KKM26"/>
    <mergeCell ref="KKN25:KKN26"/>
    <mergeCell ref="KKO25:KKO26"/>
    <mergeCell ref="KKP25:KKP26"/>
    <mergeCell ref="KKQ25:KKQ26"/>
    <mergeCell ref="KKR25:KKR26"/>
    <mergeCell ref="KKS25:KKS26"/>
    <mergeCell ref="KIF25:KIF26"/>
    <mergeCell ref="KIG25:KIG26"/>
    <mergeCell ref="KIH25:KIH26"/>
    <mergeCell ref="KII25:KII26"/>
    <mergeCell ref="KIJ25:KIJ26"/>
    <mergeCell ref="KIK25:KIK26"/>
    <mergeCell ref="KIL25:KIL26"/>
    <mergeCell ref="KIM25:KIM26"/>
    <mergeCell ref="KIN25:KIN26"/>
    <mergeCell ref="KIO25:KIO26"/>
    <mergeCell ref="KIP25:KIP26"/>
    <mergeCell ref="KIQ25:KIQ26"/>
    <mergeCell ref="KIR25:KIR26"/>
    <mergeCell ref="KIS25:KIS26"/>
    <mergeCell ref="KIT25:KIT26"/>
    <mergeCell ref="KIU25:KIU26"/>
    <mergeCell ref="KIV25:KIV26"/>
    <mergeCell ref="KIW25:KIW26"/>
    <mergeCell ref="KIX25:KIX26"/>
    <mergeCell ref="KIY25:KIY26"/>
    <mergeCell ref="KIZ25:KIZ26"/>
    <mergeCell ref="KJA25:KJA26"/>
    <mergeCell ref="KJB25:KJB26"/>
    <mergeCell ref="KJC25:KJC26"/>
    <mergeCell ref="KJD25:KJD26"/>
    <mergeCell ref="KJE25:KJE26"/>
    <mergeCell ref="KJF25:KJF26"/>
    <mergeCell ref="KJG25:KJG26"/>
    <mergeCell ref="KJH25:KJH26"/>
    <mergeCell ref="KJI25:KJI26"/>
    <mergeCell ref="KJJ25:KJJ26"/>
    <mergeCell ref="KJK25:KJK26"/>
    <mergeCell ref="KJL25:KJL26"/>
    <mergeCell ref="KGY25:KGY26"/>
    <mergeCell ref="KGZ25:KGZ26"/>
    <mergeCell ref="KHA25:KHA26"/>
    <mergeCell ref="KHB25:KHB26"/>
    <mergeCell ref="KHC25:KHC26"/>
    <mergeCell ref="KHD25:KHD26"/>
    <mergeCell ref="KHE25:KHE26"/>
    <mergeCell ref="KHF25:KHF26"/>
    <mergeCell ref="KHG25:KHG26"/>
    <mergeCell ref="KHH25:KHH26"/>
    <mergeCell ref="KHI25:KHI26"/>
    <mergeCell ref="KHJ25:KHJ26"/>
    <mergeCell ref="KHK25:KHK26"/>
    <mergeCell ref="KHL25:KHL26"/>
    <mergeCell ref="KHM25:KHM26"/>
    <mergeCell ref="KHN25:KHN26"/>
    <mergeCell ref="KHO25:KHO26"/>
    <mergeCell ref="KHP25:KHP26"/>
    <mergeCell ref="KHQ25:KHQ26"/>
    <mergeCell ref="KHR25:KHR26"/>
    <mergeCell ref="KHS25:KHS26"/>
    <mergeCell ref="KHT25:KHT26"/>
    <mergeCell ref="KHU25:KHU26"/>
    <mergeCell ref="KHV25:KHV26"/>
    <mergeCell ref="KHW25:KHW26"/>
    <mergeCell ref="KHX25:KHX26"/>
    <mergeCell ref="KHY25:KHY26"/>
    <mergeCell ref="KHZ25:KHZ26"/>
    <mergeCell ref="KIA25:KIA26"/>
    <mergeCell ref="KIB25:KIB26"/>
    <mergeCell ref="KIC25:KIC26"/>
    <mergeCell ref="KID25:KID26"/>
    <mergeCell ref="KIE25:KIE26"/>
    <mergeCell ref="KFR25:KFR26"/>
    <mergeCell ref="KFS25:KFS26"/>
    <mergeCell ref="KFT25:KFT26"/>
    <mergeCell ref="KFU25:KFU26"/>
    <mergeCell ref="KFV25:KFV26"/>
    <mergeCell ref="KFW25:KFW26"/>
    <mergeCell ref="KFX25:KFX26"/>
    <mergeCell ref="KFY25:KFY26"/>
    <mergeCell ref="KFZ25:KFZ26"/>
    <mergeCell ref="KGA25:KGA26"/>
    <mergeCell ref="KGB25:KGB26"/>
    <mergeCell ref="KGC25:KGC26"/>
    <mergeCell ref="KGD25:KGD26"/>
    <mergeCell ref="KGE25:KGE26"/>
    <mergeCell ref="KGF25:KGF26"/>
    <mergeCell ref="KGG25:KGG26"/>
    <mergeCell ref="KGH25:KGH26"/>
    <mergeCell ref="KGI25:KGI26"/>
    <mergeCell ref="KGJ25:KGJ26"/>
    <mergeCell ref="KGK25:KGK26"/>
    <mergeCell ref="KGL25:KGL26"/>
    <mergeCell ref="KGM25:KGM26"/>
    <mergeCell ref="KGN25:KGN26"/>
    <mergeCell ref="KGO25:KGO26"/>
    <mergeCell ref="KGP25:KGP26"/>
    <mergeCell ref="KGQ25:KGQ26"/>
    <mergeCell ref="KGR25:KGR26"/>
    <mergeCell ref="KGS25:KGS26"/>
    <mergeCell ref="KGT25:KGT26"/>
    <mergeCell ref="KGU25:KGU26"/>
    <mergeCell ref="KGV25:KGV26"/>
    <mergeCell ref="KGW25:KGW26"/>
    <mergeCell ref="KGX25:KGX26"/>
    <mergeCell ref="KEK25:KEK26"/>
    <mergeCell ref="KEL25:KEL26"/>
    <mergeCell ref="KEM25:KEM26"/>
    <mergeCell ref="KEN25:KEN26"/>
    <mergeCell ref="KEO25:KEO26"/>
    <mergeCell ref="KEP25:KEP26"/>
    <mergeCell ref="KEQ25:KEQ26"/>
    <mergeCell ref="KER25:KER26"/>
    <mergeCell ref="KES25:KES26"/>
    <mergeCell ref="KET25:KET26"/>
    <mergeCell ref="KEU25:KEU26"/>
    <mergeCell ref="KEV25:KEV26"/>
    <mergeCell ref="KEW25:KEW26"/>
    <mergeCell ref="KEX25:KEX26"/>
    <mergeCell ref="KEY25:KEY26"/>
    <mergeCell ref="KEZ25:KEZ26"/>
    <mergeCell ref="KFA25:KFA26"/>
    <mergeCell ref="KFB25:KFB26"/>
    <mergeCell ref="KFC25:KFC26"/>
    <mergeCell ref="KFD25:KFD26"/>
    <mergeCell ref="KFE25:KFE26"/>
    <mergeCell ref="KFF25:KFF26"/>
    <mergeCell ref="KFG25:KFG26"/>
    <mergeCell ref="KFH25:KFH26"/>
    <mergeCell ref="KFI25:KFI26"/>
    <mergeCell ref="KFJ25:KFJ26"/>
    <mergeCell ref="KFK25:KFK26"/>
    <mergeCell ref="KFL25:KFL26"/>
    <mergeCell ref="KFM25:KFM26"/>
    <mergeCell ref="KFN25:KFN26"/>
    <mergeCell ref="KFO25:KFO26"/>
    <mergeCell ref="KFP25:KFP26"/>
    <mergeCell ref="KFQ25:KFQ26"/>
    <mergeCell ref="KDD25:KDD26"/>
    <mergeCell ref="KDE25:KDE26"/>
    <mergeCell ref="KDF25:KDF26"/>
    <mergeCell ref="KDG25:KDG26"/>
    <mergeCell ref="KDH25:KDH26"/>
    <mergeCell ref="KDI25:KDI26"/>
    <mergeCell ref="KDJ25:KDJ26"/>
    <mergeCell ref="KDK25:KDK26"/>
    <mergeCell ref="KDL25:KDL26"/>
    <mergeCell ref="KDM25:KDM26"/>
    <mergeCell ref="KDN25:KDN26"/>
    <mergeCell ref="KDO25:KDO26"/>
    <mergeCell ref="KDP25:KDP26"/>
    <mergeCell ref="KDQ25:KDQ26"/>
    <mergeCell ref="KDR25:KDR26"/>
    <mergeCell ref="KDS25:KDS26"/>
    <mergeCell ref="KDT25:KDT26"/>
    <mergeCell ref="KDU25:KDU26"/>
    <mergeCell ref="KDV25:KDV26"/>
    <mergeCell ref="KDW25:KDW26"/>
    <mergeCell ref="KDX25:KDX26"/>
    <mergeCell ref="KDY25:KDY26"/>
    <mergeCell ref="KDZ25:KDZ26"/>
    <mergeCell ref="KEA25:KEA26"/>
    <mergeCell ref="KEB25:KEB26"/>
    <mergeCell ref="KEC25:KEC26"/>
    <mergeCell ref="KED25:KED26"/>
    <mergeCell ref="KEE25:KEE26"/>
    <mergeCell ref="KEF25:KEF26"/>
    <mergeCell ref="KEG25:KEG26"/>
    <mergeCell ref="KEH25:KEH26"/>
    <mergeCell ref="KEI25:KEI26"/>
    <mergeCell ref="KEJ25:KEJ26"/>
    <mergeCell ref="KBW25:KBW26"/>
    <mergeCell ref="KBX25:KBX26"/>
    <mergeCell ref="KBY25:KBY26"/>
    <mergeCell ref="KBZ25:KBZ26"/>
    <mergeCell ref="KCA25:KCA26"/>
    <mergeCell ref="KCB25:KCB26"/>
    <mergeCell ref="KCC25:KCC26"/>
    <mergeCell ref="KCD25:KCD26"/>
    <mergeCell ref="KCE25:KCE26"/>
    <mergeCell ref="KCF25:KCF26"/>
    <mergeCell ref="KCG25:KCG26"/>
    <mergeCell ref="KCH25:KCH26"/>
    <mergeCell ref="KCI25:KCI26"/>
    <mergeCell ref="KCJ25:KCJ26"/>
    <mergeCell ref="KCK25:KCK26"/>
    <mergeCell ref="KCL25:KCL26"/>
    <mergeCell ref="KCM25:KCM26"/>
    <mergeCell ref="KCN25:KCN26"/>
    <mergeCell ref="KCO25:KCO26"/>
    <mergeCell ref="KCP25:KCP26"/>
    <mergeCell ref="KCQ25:KCQ26"/>
    <mergeCell ref="KCR25:KCR26"/>
    <mergeCell ref="KCS25:KCS26"/>
    <mergeCell ref="KCT25:KCT26"/>
    <mergeCell ref="KCU25:KCU26"/>
    <mergeCell ref="KCV25:KCV26"/>
    <mergeCell ref="KCW25:KCW26"/>
    <mergeCell ref="KCX25:KCX26"/>
    <mergeCell ref="KCY25:KCY26"/>
    <mergeCell ref="KCZ25:KCZ26"/>
    <mergeCell ref="KDA25:KDA26"/>
    <mergeCell ref="KDB25:KDB26"/>
    <mergeCell ref="KDC25:KDC26"/>
    <mergeCell ref="KAP25:KAP26"/>
    <mergeCell ref="KAQ25:KAQ26"/>
    <mergeCell ref="KAR25:KAR26"/>
    <mergeCell ref="KAS25:KAS26"/>
    <mergeCell ref="KAT25:KAT26"/>
    <mergeCell ref="KAU25:KAU26"/>
    <mergeCell ref="KAV25:KAV26"/>
    <mergeCell ref="KAW25:KAW26"/>
    <mergeCell ref="KAX25:KAX26"/>
    <mergeCell ref="KAY25:KAY26"/>
    <mergeCell ref="KAZ25:KAZ26"/>
    <mergeCell ref="KBA25:KBA26"/>
    <mergeCell ref="KBB25:KBB26"/>
    <mergeCell ref="KBC25:KBC26"/>
    <mergeCell ref="KBD25:KBD26"/>
    <mergeCell ref="KBE25:KBE26"/>
    <mergeCell ref="KBF25:KBF26"/>
    <mergeCell ref="KBG25:KBG26"/>
    <mergeCell ref="KBH25:KBH26"/>
    <mergeCell ref="KBI25:KBI26"/>
    <mergeCell ref="KBJ25:KBJ26"/>
    <mergeCell ref="KBK25:KBK26"/>
    <mergeCell ref="KBL25:KBL26"/>
    <mergeCell ref="KBM25:KBM26"/>
    <mergeCell ref="KBN25:KBN26"/>
    <mergeCell ref="KBO25:KBO26"/>
    <mergeCell ref="KBP25:KBP26"/>
    <mergeCell ref="KBQ25:KBQ26"/>
    <mergeCell ref="KBR25:KBR26"/>
    <mergeCell ref="KBS25:KBS26"/>
    <mergeCell ref="KBT25:KBT26"/>
    <mergeCell ref="KBU25:KBU26"/>
    <mergeCell ref="KBV25:KBV26"/>
    <mergeCell ref="JZI25:JZI26"/>
    <mergeCell ref="JZJ25:JZJ26"/>
    <mergeCell ref="JZK25:JZK26"/>
    <mergeCell ref="JZL25:JZL26"/>
    <mergeCell ref="JZM25:JZM26"/>
    <mergeCell ref="JZN25:JZN26"/>
    <mergeCell ref="JZO25:JZO26"/>
    <mergeCell ref="JZP25:JZP26"/>
    <mergeCell ref="JZQ25:JZQ26"/>
    <mergeCell ref="JZR25:JZR26"/>
    <mergeCell ref="JZS25:JZS26"/>
    <mergeCell ref="JZT25:JZT26"/>
    <mergeCell ref="JZU25:JZU26"/>
    <mergeCell ref="JZV25:JZV26"/>
    <mergeCell ref="JZW25:JZW26"/>
    <mergeCell ref="JZX25:JZX26"/>
    <mergeCell ref="JZY25:JZY26"/>
    <mergeCell ref="JZZ25:JZZ26"/>
    <mergeCell ref="KAA25:KAA26"/>
    <mergeCell ref="KAB25:KAB26"/>
    <mergeCell ref="KAC25:KAC26"/>
    <mergeCell ref="KAD25:KAD26"/>
    <mergeCell ref="KAE25:KAE26"/>
    <mergeCell ref="KAF25:KAF26"/>
    <mergeCell ref="KAG25:KAG26"/>
    <mergeCell ref="KAH25:KAH26"/>
    <mergeCell ref="KAI25:KAI26"/>
    <mergeCell ref="KAJ25:KAJ26"/>
    <mergeCell ref="KAK25:KAK26"/>
    <mergeCell ref="KAL25:KAL26"/>
    <mergeCell ref="KAM25:KAM26"/>
    <mergeCell ref="KAN25:KAN26"/>
    <mergeCell ref="KAO25:KAO26"/>
    <mergeCell ref="JYB25:JYB26"/>
    <mergeCell ref="JYC25:JYC26"/>
    <mergeCell ref="JYD25:JYD26"/>
    <mergeCell ref="JYE25:JYE26"/>
    <mergeCell ref="JYF25:JYF26"/>
    <mergeCell ref="JYG25:JYG26"/>
    <mergeCell ref="JYH25:JYH26"/>
    <mergeCell ref="JYI25:JYI26"/>
    <mergeCell ref="JYJ25:JYJ26"/>
    <mergeCell ref="JYK25:JYK26"/>
    <mergeCell ref="JYL25:JYL26"/>
    <mergeCell ref="JYM25:JYM26"/>
    <mergeCell ref="JYN25:JYN26"/>
    <mergeCell ref="JYO25:JYO26"/>
    <mergeCell ref="JYP25:JYP26"/>
    <mergeCell ref="JYQ25:JYQ26"/>
    <mergeCell ref="JYR25:JYR26"/>
    <mergeCell ref="JYS25:JYS26"/>
    <mergeCell ref="JYT25:JYT26"/>
    <mergeCell ref="JYU25:JYU26"/>
    <mergeCell ref="JYV25:JYV26"/>
    <mergeCell ref="JYW25:JYW26"/>
    <mergeCell ref="JYX25:JYX26"/>
    <mergeCell ref="JYY25:JYY26"/>
    <mergeCell ref="JYZ25:JYZ26"/>
    <mergeCell ref="JZA25:JZA26"/>
    <mergeCell ref="JZB25:JZB26"/>
    <mergeCell ref="JZC25:JZC26"/>
    <mergeCell ref="JZD25:JZD26"/>
    <mergeCell ref="JZE25:JZE26"/>
    <mergeCell ref="JZF25:JZF26"/>
    <mergeCell ref="JZG25:JZG26"/>
    <mergeCell ref="JZH25:JZH26"/>
    <mergeCell ref="JWU25:JWU26"/>
    <mergeCell ref="JWV25:JWV26"/>
    <mergeCell ref="JWW25:JWW26"/>
    <mergeCell ref="JWX25:JWX26"/>
    <mergeCell ref="JWY25:JWY26"/>
    <mergeCell ref="JWZ25:JWZ26"/>
    <mergeCell ref="JXA25:JXA26"/>
    <mergeCell ref="JXB25:JXB26"/>
    <mergeCell ref="JXC25:JXC26"/>
    <mergeCell ref="JXD25:JXD26"/>
    <mergeCell ref="JXE25:JXE26"/>
    <mergeCell ref="JXF25:JXF26"/>
    <mergeCell ref="JXG25:JXG26"/>
    <mergeCell ref="JXH25:JXH26"/>
    <mergeCell ref="JXI25:JXI26"/>
    <mergeCell ref="JXJ25:JXJ26"/>
    <mergeCell ref="JXK25:JXK26"/>
    <mergeCell ref="JXL25:JXL26"/>
    <mergeCell ref="JXM25:JXM26"/>
    <mergeCell ref="JXN25:JXN26"/>
    <mergeCell ref="JXO25:JXO26"/>
    <mergeCell ref="JXP25:JXP26"/>
    <mergeCell ref="JXQ25:JXQ26"/>
    <mergeCell ref="JXR25:JXR26"/>
    <mergeCell ref="JXS25:JXS26"/>
    <mergeCell ref="JXT25:JXT26"/>
    <mergeCell ref="JXU25:JXU26"/>
    <mergeCell ref="JXV25:JXV26"/>
    <mergeCell ref="JXW25:JXW26"/>
    <mergeCell ref="JXX25:JXX26"/>
    <mergeCell ref="JXY25:JXY26"/>
    <mergeCell ref="JXZ25:JXZ26"/>
    <mergeCell ref="JYA25:JYA26"/>
    <mergeCell ref="JVN25:JVN26"/>
    <mergeCell ref="JVO25:JVO26"/>
    <mergeCell ref="JVP25:JVP26"/>
    <mergeCell ref="JVQ25:JVQ26"/>
    <mergeCell ref="JVR25:JVR26"/>
    <mergeCell ref="JVS25:JVS26"/>
    <mergeCell ref="JVT25:JVT26"/>
    <mergeCell ref="JVU25:JVU26"/>
    <mergeCell ref="JVV25:JVV26"/>
    <mergeCell ref="JVW25:JVW26"/>
    <mergeCell ref="JVX25:JVX26"/>
    <mergeCell ref="JVY25:JVY26"/>
    <mergeCell ref="JVZ25:JVZ26"/>
    <mergeCell ref="JWA25:JWA26"/>
    <mergeCell ref="JWB25:JWB26"/>
    <mergeCell ref="JWC25:JWC26"/>
    <mergeCell ref="JWD25:JWD26"/>
    <mergeCell ref="JWE25:JWE26"/>
    <mergeCell ref="JWF25:JWF26"/>
    <mergeCell ref="JWG25:JWG26"/>
    <mergeCell ref="JWH25:JWH26"/>
    <mergeCell ref="JWI25:JWI26"/>
    <mergeCell ref="JWJ25:JWJ26"/>
    <mergeCell ref="JWK25:JWK26"/>
    <mergeCell ref="JWL25:JWL26"/>
    <mergeCell ref="JWM25:JWM26"/>
    <mergeCell ref="JWN25:JWN26"/>
    <mergeCell ref="JWO25:JWO26"/>
    <mergeCell ref="JWP25:JWP26"/>
    <mergeCell ref="JWQ25:JWQ26"/>
    <mergeCell ref="JWR25:JWR26"/>
    <mergeCell ref="JWS25:JWS26"/>
    <mergeCell ref="JWT25:JWT26"/>
    <mergeCell ref="JUG25:JUG26"/>
    <mergeCell ref="JUH25:JUH26"/>
    <mergeCell ref="JUI25:JUI26"/>
    <mergeCell ref="JUJ25:JUJ26"/>
    <mergeCell ref="JUK25:JUK26"/>
    <mergeCell ref="JUL25:JUL26"/>
    <mergeCell ref="JUM25:JUM26"/>
    <mergeCell ref="JUN25:JUN26"/>
    <mergeCell ref="JUO25:JUO26"/>
    <mergeCell ref="JUP25:JUP26"/>
    <mergeCell ref="JUQ25:JUQ26"/>
    <mergeCell ref="JUR25:JUR26"/>
    <mergeCell ref="JUS25:JUS26"/>
    <mergeCell ref="JUT25:JUT26"/>
    <mergeCell ref="JUU25:JUU26"/>
    <mergeCell ref="JUV25:JUV26"/>
    <mergeCell ref="JUW25:JUW26"/>
    <mergeCell ref="JUX25:JUX26"/>
    <mergeCell ref="JUY25:JUY26"/>
    <mergeCell ref="JUZ25:JUZ26"/>
    <mergeCell ref="JVA25:JVA26"/>
    <mergeCell ref="JVB25:JVB26"/>
    <mergeCell ref="JVC25:JVC26"/>
    <mergeCell ref="JVD25:JVD26"/>
    <mergeCell ref="JVE25:JVE26"/>
    <mergeCell ref="JVF25:JVF26"/>
    <mergeCell ref="JVG25:JVG26"/>
    <mergeCell ref="JVH25:JVH26"/>
    <mergeCell ref="JVI25:JVI26"/>
    <mergeCell ref="JVJ25:JVJ26"/>
    <mergeCell ref="JVK25:JVK26"/>
    <mergeCell ref="JVL25:JVL26"/>
    <mergeCell ref="JVM25:JVM26"/>
    <mergeCell ref="JSZ25:JSZ26"/>
    <mergeCell ref="JTA25:JTA26"/>
    <mergeCell ref="JTB25:JTB26"/>
    <mergeCell ref="JTC25:JTC26"/>
    <mergeCell ref="JTD25:JTD26"/>
    <mergeCell ref="JTE25:JTE26"/>
    <mergeCell ref="JTF25:JTF26"/>
    <mergeCell ref="JTG25:JTG26"/>
    <mergeCell ref="JTH25:JTH26"/>
    <mergeCell ref="JTI25:JTI26"/>
    <mergeCell ref="JTJ25:JTJ26"/>
    <mergeCell ref="JTK25:JTK26"/>
    <mergeCell ref="JTL25:JTL26"/>
    <mergeCell ref="JTM25:JTM26"/>
    <mergeCell ref="JTN25:JTN26"/>
    <mergeCell ref="JTO25:JTO26"/>
    <mergeCell ref="JTP25:JTP26"/>
    <mergeCell ref="JTQ25:JTQ26"/>
    <mergeCell ref="JTR25:JTR26"/>
    <mergeCell ref="JTS25:JTS26"/>
    <mergeCell ref="JTT25:JTT26"/>
    <mergeCell ref="JTU25:JTU26"/>
    <mergeCell ref="JTV25:JTV26"/>
    <mergeCell ref="JTW25:JTW26"/>
    <mergeCell ref="JTX25:JTX26"/>
    <mergeCell ref="JTY25:JTY26"/>
    <mergeCell ref="JTZ25:JTZ26"/>
    <mergeCell ref="JUA25:JUA26"/>
    <mergeCell ref="JUB25:JUB26"/>
    <mergeCell ref="JUC25:JUC26"/>
    <mergeCell ref="JUD25:JUD26"/>
    <mergeCell ref="JUE25:JUE26"/>
    <mergeCell ref="JUF25:JUF26"/>
    <mergeCell ref="JRS25:JRS26"/>
    <mergeCell ref="JRT25:JRT26"/>
    <mergeCell ref="JRU25:JRU26"/>
    <mergeCell ref="JRV25:JRV26"/>
    <mergeCell ref="JRW25:JRW26"/>
    <mergeCell ref="JRX25:JRX26"/>
    <mergeCell ref="JRY25:JRY26"/>
    <mergeCell ref="JRZ25:JRZ26"/>
    <mergeCell ref="JSA25:JSA26"/>
    <mergeCell ref="JSB25:JSB26"/>
    <mergeCell ref="JSC25:JSC26"/>
    <mergeCell ref="JSD25:JSD26"/>
    <mergeCell ref="JSE25:JSE26"/>
    <mergeCell ref="JSF25:JSF26"/>
    <mergeCell ref="JSG25:JSG26"/>
    <mergeCell ref="JSH25:JSH26"/>
    <mergeCell ref="JSI25:JSI26"/>
    <mergeCell ref="JSJ25:JSJ26"/>
    <mergeCell ref="JSK25:JSK26"/>
    <mergeCell ref="JSL25:JSL26"/>
    <mergeCell ref="JSM25:JSM26"/>
    <mergeCell ref="JSN25:JSN26"/>
    <mergeCell ref="JSO25:JSO26"/>
    <mergeCell ref="JSP25:JSP26"/>
    <mergeCell ref="JSQ25:JSQ26"/>
    <mergeCell ref="JSR25:JSR26"/>
    <mergeCell ref="JSS25:JSS26"/>
    <mergeCell ref="JST25:JST26"/>
    <mergeCell ref="JSU25:JSU26"/>
    <mergeCell ref="JSV25:JSV26"/>
    <mergeCell ref="JSW25:JSW26"/>
    <mergeCell ref="JSX25:JSX26"/>
    <mergeCell ref="JSY25:JSY26"/>
    <mergeCell ref="JQL25:JQL26"/>
    <mergeCell ref="JQM25:JQM26"/>
    <mergeCell ref="JQN25:JQN26"/>
    <mergeCell ref="JQO25:JQO26"/>
    <mergeCell ref="JQP25:JQP26"/>
    <mergeCell ref="JQQ25:JQQ26"/>
    <mergeCell ref="JQR25:JQR26"/>
    <mergeCell ref="JQS25:JQS26"/>
    <mergeCell ref="JQT25:JQT26"/>
    <mergeCell ref="JQU25:JQU26"/>
    <mergeCell ref="JQV25:JQV26"/>
    <mergeCell ref="JQW25:JQW26"/>
    <mergeCell ref="JQX25:JQX26"/>
    <mergeCell ref="JQY25:JQY26"/>
    <mergeCell ref="JQZ25:JQZ26"/>
    <mergeCell ref="JRA25:JRA26"/>
    <mergeCell ref="JRB25:JRB26"/>
    <mergeCell ref="JRC25:JRC26"/>
    <mergeCell ref="JRD25:JRD26"/>
    <mergeCell ref="JRE25:JRE26"/>
    <mergeCell ref="JRF25:JRF26"/>
    <mergeCell ref="JRG25:JRG26"/>
    <mergeCell ref="JRH25:JRH26"/>
    <mergeCell ref="JRI25:JRI26"/>
    <mergeCell ref="JRJ25:JRJ26"/>
    <mergeCell ref="JRK25:JRK26"/>
    <mergeCell ref="JRL25:JRL26"/>
    <mergeCell ref="JRM25:JRM26"/>
    <mergeCell ref="JRN25:JRN26"/>
    <mergeCell ref="JRO25:JRO26"/>
    <mergeCell ref="JRP25:JRP26"/>
    <mergeCell ref="JRQ25:JRQ26"/>
    <mergeCell ref="JRR25:JRR26"/>
    <mergeCell ref="JPE25:JPE26"/>
    <mergeCell ref="JPF25:JPF26"/>
    <mergeCell ref="JPG25:JPG26"/>
    <mergeCell ref="JPH25:JPH26"/>
    <mergeCell ref="JPI25:JPI26"/>
    <mergeCell ref="JPJ25:JPJ26"/>
    <mergeCell ref="JPK25:JPK26"/>
    <mergeCell ref="JPL25:JPL26"/>
    <mergeCell ref="JPM25:JPM26"/>
    <mergeCell ref="JPN25:JPN26"/>
    <mergeCell ref="JPO25:JPO26"/>
    <mergeCell ref="JPP25:JPP26"/>
    <mergeCell ref="JPQ25:JPQ26"/>
    <mergeCell ref="JPR25:JPR26"/>
    <mergeCell ref="JPS25:JPS26"/>
    <mergeCell ref="JPT25:JPT26"/>
    <mergeCell ref="JPU25:JPU26"/>
    <mergeCell ref="JPV25:JPV26"/>
    <mergeCell ref="JPW25:JPW26"/>
    <mergeCell ref="JPX25:JPX26"/>
    <mergeCell ref="JPY25:JPY26"/>
    <mergeCell ref="JPZ25:JPZ26"/>
    <mergeCell ref="JQA25:JQA26"/>
    <mergeCell ref="JQB25:JQB26"/>
    <mergeCell ref="JQC25:JQC26"/>
    <mergeCell ref="JQD25:JQD26"/>
    <mergeCell ref="JQE25:JQE26"/>
    <mergeCell ref="JQF25:JQF26"/>
    <mergeCell ref="JQG25:JQG26"/>
    <mergeCell ref="JQH25:JQH26"/>
    <mergeCell ref="JQI25:JQI26"/>
    <mergeCell ref="JQJ25:JQJ26"/>
    <mergeCell ref="JQK25:JQK26"/>
    <mergeCell ref="JNX25:JNX26"/>
    <mergeCell ref="JNY25:JNY26"/>
    <mergeCell ref="JNZ25:JNZ26"/>
    <mergeCell ref="JOA25:JOA26"/>
    <mergeCell ref="JOB25:JOB26"/>
    <mergeCell ref="JOC25:JOC26"/>
    <mergeCell ref="JOD25:JOD26"/>
    <mergeCell ref="JOE25:JOE26"/>
    <mergeCell ref="JOF25:JOF26"/>
    <mergeCell ref="JOG25:JOG26"/>
    <mergeCell ref="JOH25:JOH26"/>
    <mergeCell ref="JOI25:JOI26"/>
    <mergeCell ref="JOJ25:JOJ26"/>
    <mergeCell ref="JOK25:JOK26"/>
    <mergeCell ref="JOL25:JOL26"/>
    <mergeCell ref="JOM25:JOM26"/>
    <mergeCell ref="JON25:JON26"/>
    <mergeCell ref="JOO25:JOO26"/>
    <mergeCell ref="JOP25:JOP26"/>
    <mergeCell ref="JOQ25:JOQ26"/>
    <mergeCell ref="JOR25:JOR26"/>
    <mergeCell ref="JOS25:JOS26"/>
    <mergeCell ref="JOT25:JOT26"/>
    <mergeCell ref="JOU25:JOU26"/>
    <mergeCell ref="JOV25:JOV26"/>
    <mergeCell ref="JOW25:JOW26"/>
    <mergeCell ref="JOX25:JOX26"/>
    <mergeCell ref="JOY25:JOY26"/>
    <mergeCell ref="JOZ25:JOZ26"/>
    <mergeCell ref="JPA25:JPA26"/>
    <mergeCell ref="JPB25:JPB26"/>
    <mergeCell ref="JPC25:JPC26"/>
    <mergeCell ref="JPD25:JPD26"/>
    <mergeCell ref="JMQ25:JMQ26"/>
    <mergeCell ref="JMR25:JMR26"/>
    <mergeCell ref="JMS25:JMS26"/>
    <mergeCell ref="JMT25:JMT26"/>
    <mergeCell ref="JMU25:JMU26"/>
    <mergeCell ref="JMV25:JMV26"/>
    <mergeCell ref="JMW25:JMW26"/>
    <mergeCell ref="JMX25:JMX26"/>
    <mergeCell ref="JMY25:JMY26"/>
    <mergeCell ref="JMZ25:JMZ26"/>
    <mergeCell ref="JNA25:JNA26"/>
    <mergeCell ref="JNB25:JNB26"/>
    <mergeCell ref="JNC25:JNC26"/>
    <mergeCell ref="JND25:JND26"/>
    <mergeCell ref="JNE25:JNE26"/>
    <mergeCell ref="JNF25:JNF26"/>
    <mergeCell ref="JNG25:JNG26"/>
    <mergeCell ref="JNH25:JNH26"/>
    <mergeCell ref="JNI25:JNI26"/>
    <mergeCell ref="JNJ25:JNJ26"/>
    <mergeCell ref="JNK25:JNK26"/>
    <mergeCell ref="JNL25:JNL26"/>
    <mergeCell ref="JNM25:JNM26"/>
    <mergeCell ref="JNN25:JNN26"/>
    <mergeCell ref="JNO25:JNO26"/>
    <mergeCell ref="JNP25:JNP26"/>
    <mergeCell ref="JNQ25:JNQ26"/>
    <mergeCell ref="JNR25:JNR26"/>
    <mergeCell ref="JNS25:JNS26"/>
    <mergeCell ref="JNT25:JNT26"/>
    <mergeCell ref="JNU25:JNU26"/>
    <mergeCell ref="JNV25:JNV26"/>
    <mergeCell ref="JNW25:JNW26"/>
    <mergeCell ref="JLJ25:JLJ26"/>
    <mergeCell ref="JLK25:JLK26"/>
    <mergeCell ref="JLL25:JLL26"/>
    <mergeCell ref="JLM25:JLM26"/>
    <mergeCell ref="JLN25:JLN26"/>
    <mergeCell ref="JLO25:JLO26"/>
    <mergeCell ref="JLP25:JLP26"/>
    <mergeCell ref="JLQ25:JLQ26"/>
    <mergeCell ref="JLR25:JLR26"/>
    <mergeCell ref="JLS25:JLS26"/>
    <mergeCell ref="JLT25:JLT26"/>
    <mergeCell ref="JLU25:JLU26"/>
    <mergeCell ref="JLV25:JLV26"/>
    <mergeCell ref="JLW25:JLW26"/>
    <mergeCell ref="JLX25:JLX26"/>
    <mergeCell ref="JLY25:JLY26"/>
    <mergeCell ref="JLZ25:JLZ26"/>
    <mergeCell ref="JMA25:JMA26"/>
    <mergeCell ref="JMB25:JMB26"/>
    <mergeCell ref="JMC25:JMC26"/>
    <mergeCell ref="JMD25:JMD26"/>
    <mergeCell ref="JME25:JME26"/>
    <mergeCell ref="JMF25:JMF26"/>
    <mergeCell ref="JMG25:JMG26"/>
    <mergeCell ref="JMH25:JMH26"/>
    <mergeCell ref="JMI25:JMI26"/>
    <mergeCell ref="JMJ25:JMJ26"/>
    <mergeCell ref="JMK25:JMK26"/>
    <mergeCell ref="JML25:JML26"/>
    <mergeCell ref="JMM25:JMM26"/>
    <mergeCell ref="JMN25:JMN26"/>
    <mergeCell ref="JMO25:JMO26"/>
    <mergeCell ref="JMP25:JMP26"/>
    <mergeCell ref="JKC25:JKC26"/>
    <mergeCell ref="JKD25:JKD26"/>
    <mergeCell ref="JKE25:JKE26"/>
    <mergeCell ref="JKF25:JKF26"/>
    <mergeCell ref="JKG25:JKG26"/>
    <mergeCell ref="JKH25:JKH26"/>
    <mergeCell ref="JKI25:JKI26"/>
    <mergeCell ref="JKJ25:JKJ26"/>
    <mergeCell ref="JKK25:JKK26"/>
    <mergeCell ref="JKL25:JKL26"/>
    <mergeCell ref="JKM25:JKM26"/>
    <mergeCell ref="JKN25:JKN26"/>
    <mergeCell ref="JKO25:JKO26"/>
    <mergeCell ref="JKP25:JKP26"/>
    <mergeCell ref="JKQ25:JKQ26"/>
    <mergeCell ref="JKR25:JKR26"/>
    <mergeCell ref="JKS25:JKS26"/>
    <mergeCell ref="JKT25:JKT26"/>
    <mergeCell ref="JKU25:JKU26"/>
    <mergeCell ref="JKV25:JKV26"/>
    <mergeCell ref="JKW25:JKW26"/>
    <mergeCell ref="JKX25:JKX26"/>
    <mergeCell ref="JKY25:JKY26"/>
    <mergeCell ref="JKZ25:JKZ26"/>
    <mergeCell ref="JLA25:JLA26"/>
    <mergeCell ref="JLB25:JLB26"/>
    <mergeCell ref="JLC25:JLC26"/>
    <mergeCell ref="JLD25:JLD26"/>
    <mergeCell ref="JLE25:JLE26"/>
    <mergeCell ref="JLF25:JLF26"/>
    <mergeCell ref="JLG25:JLG26"/>
    <mergeCell ref="JLH25:JLH26"/>
    <mergeCell ref="JLI25:JLI26"/>
    <mergeCell ref="JIV25:JIV26"/>
    <mergeCell ref="JIW25:JIW26"/>
    <mergeCell ref="JIX25:JIX26"/>
    <mergeCell ref="JIY25:JIY26"/>
    <mergeCell ref="JIZ25:JIZ26"/>
    <mergeCell ref="JJA25:JJA26"/>
    <mergeCell ref="JJB25:JJB26"/>
    <mergeCell ref="JJC25:JJC26"/>
    <mergeCell ref="JJD25:JJD26"/>
    <mergeCell ref="JJE25:JJE26"/>
    <mergeCell ref="JJF25:JJF26"/>
    <mergeCell ref="JJG25:JJG26"/>
    <mergeCell ref="JJH25:JJH26"/>
    <mergeCell ref="JJI25:JJI26"/>
    <mergeCell ref="JJJ25:JJJ26"/>
    <mergeCell ref="JJK25:JJK26"/>
    <mergeCell ref="JJL25:JJL26"/>
    <mergeCell ref="JJM25:JJM26"/>
    <mergeCell ref="JJN25:JJN26"/>
    <mergeCell ref="JJO25:JJO26"/>
    <mergeCell ref="JJP25:JJP26"/>
    <mergeCell ref="JJQ25:JJQ26"/>
    <mergeCell ref="JJR25:JJR26"/>
    <mergeCell ref="JJS25:JJS26"/>
    <mergeCell ref="JJT25:JJT26"/>
    <mergeCell ref="JJU25:JJU26"/>
    <mergeCell ref="JJV25:JJV26"/>
    <mergeCell ref="JJW25:JJW26"/>
    <mergeCell ref="JJX25:JJX26"/>
    <mergeCell ref="JJY25:JJY26"/>
    <mergeCell ref="JJZ25:JJZ26"/>
    <mergeCell ref="JKA25:JKA26"/>
    <mergeCell ref="JKB25:JKB26"/>
    <mergeCell ref="JHO25:JHO26"/>
    <mergeCell ref="JHP25:JHP26"/>
    <mergeCell ref="JHQ25:JHQ26"/>
    <mergeCell ref="JHR25:JHR26"/>
    <mergeCell ref="JHS25:JHS26"/>
    <mergeCell ref="JHT25:JHT26"/>
    <mergeCell ref="JHU25:JHU26"/>
    <mergeCell ref="JHV25:JHV26"/>
    <mergeCell ref="JHW25:JHW26"/>
    <mergeCell ref="JHX25:JHX26"/>
    <mergeCell ref="JHY25:JHY26"/>
    <mergeCell ref="JHZ25:JHZ26"/>
    <mergeCell ref="JIA25:JIA26"/>
    <mergeCell ref="JIB25:JIB26"/>
    <mergeCell ref="JIC25:JIC26"/>
    <mergeCell ref="JID25:JID26"/>
    <mergeCell ref="JIE25:JIE26"/>
    <mergeCell ref="JIF25:JIF26"/>
    <mergeCell ref="JIG25:JIG26"/>
    <mergeCell ref="JIH25:JIH26"/>
    <mergeCell ref="JII25:JII26"/>
    <mergeCell ref="JIJ25:JIJ26"/>
    <mergeCell ref="JIK25:JIK26"/>
    <mergeCell ref="JIL25:JIL26"/>
    <mergeCell ref="JIM25:JIM26"/>
    <mergeCell ref="JIN25:JIN26"/>
    <mergeCell ref="JIO25:JIO26"/>
    <mergeCell ref="JIP25:JIP26"/>
    <mergeCell ref="JIQ25:JIQ26"/>
    <mergeCell ref="JIR25:JIR26"/>
    <mergeCell ref="JIS25:JIS26"/>
    <mergeCell ref="JIT25:JIT26"/>
    <mergeCell ref="JIU25:JIU26"/>
    <mergeCell ref="JGH25:JGH26"/>
    <mergeCell ref="JGI25:JGI26"/>
    <mergeCell ref="JGJ25:JGJ26"/>
    <mergeCell ref="JGK25:JGK26"/>
    <mergeCell ref="JGL25:JGL26"/>
    <mergeCell ref="JGM25:JGM26"/>
    <mergeCell ref="JGN25:JGN26"/>
    <mergeCell ref="JGO25:JGO26"/>
    <mergeCell ref="JGP25:JGP26"/>
    <mergeCell ref="JGQ25:JGQ26"/>
    <mergeCell ref="JGR25:JGR26"/>
    <mergeCell ref="JGS25:JGS26"/>
    <mergeCell ref="JGT25:JGT26"/>
    <mergeCell ref="JGU25:JGU26"/>
    <mergeCell ref="JGV25:JGV26"/>
    <mergeCell ref="JGW25:JGW26"/>
    <mergeCell ref="JGX25:JGX26"/>
    <mergeCell ref="JGY25:JGY26"/>
    <mergeCell ref="JGZ25:JGZ26"/>
    <mergeCell ref="JHA25:JHA26"/>
    <mergeCell ref="JHB25:JHB26"/>
    <mergeCell ref="JHC25:JHC26"/>
    <mergeCell ref="JHD25:JHD26"/>
    <mergeCell ref="JHE25:JHE26"/>
    <mergeCell ref="JHF25:JHF26"/>
    <mergeCell ref="JHG25:JHG26"/>
    <mergeCell ref="JHH25:JHH26"/>
    <mergeCell ref="JHI25:JHI26"/>
    <mergeCell ref="JHJ25:JHJ26"/>
    <mergeCell ref="JHK25:JHK26"/>
    <mergeCell ref="JHL25:JHL26"/>
    <mergeCell ref="JHM25:JHM26"/>
    <mergeCell ref="JHN25:JHN26"/>
    <mergeCell ref="JFA25:JFA26"/>
    <mergeCell ref="JFB25:JFB26"/>
    <mergeCell ref="JFC25:JFC26"/>
    <mergeCell ref="JFD25:JFD26"/>
    <mergeCell ref="JFE25:JFE26"/>
    <mergeCell ref="JFF25:JFF26"/>
    <mergeCell ref="JFG25:JFG26"/>
    <mergeCell ref="JFH25:JFH26"/>
    <mergeCell ref="JFI25:JFI26"/>
    <mergeCell ref="JFJ25:JFJ26"/>
    <mergeCell ref="JFK25:JFK26"/>
    <mergeCell ref="JFL25:JFL26"/>
    <mergeCell ref="JFM25:JFM26"/>
    <mergeCell ref="JFN25:JFN26"/>
    <mergeCell ref="JFO25:JFO26"/>
    <mergeCell ref="JFP25:JFP26"/>
    <mergeCell ref="JFQ25:JFQ26"/>
    <mergeCell ref="JFR25:JFR26"/>
    <mergeCell ref="JFS25:JFS26"/>
    <mergeCell ref="JFT25:JFT26"/>
    <mergeCell ref="JFU25:JFU26"/>
    <mergeCell ref="JFV25:JFV26"/>
    <mergeCell ref="JFW25:JFW26"/>
    <mergeCell ref="JFX25:JFX26"/>
    <mergeCell ref="JFY25:JFY26"/>
    <mergeCell ref="JFZ25:JFZ26"/>
    <mergeCell ref="JGA25:JGA26"/>
    <mergeCell ref="JGB25:JGB26"/>
    <mergeCell ref="JGC25:JGC26"/>
    <mergeCell ref="JGD25:JGD26"/>
    <mergeCell ref="JGE25:JGE26"/>
    <mergeCell ref="JGF25:JGF26"/>
    <mergeCell ref="JGG25:JGG26"/>
    <mergeCell ref="JDT25:JDT26"/>
    <mergeCell ref="JDU25:JDU26"/>
    <mergeCell ref="JDV25:JDV26"/>
    <mergeCell ref="JDW25:JDW26"/>
    <mergeCell ref="JDX25:JDX26"/>
    <mergeCell ref="JDY25:JDY26"/>
    <mergeCell ref="JDZ25:JDZ26"/>
    <mergeCell ref="JEA25:JEA26"/>
    <mergeCell ref="JEB25:JEB26"/>
    <mergeCell ref="JEC25:JEC26"/>
    <mergeCell ref="JED25:JED26"/>
    <mergeCell ref="JEE25:JEE26"/>
    <mergeCell ref="JEF25:JEF26"/>
    <mergeCell ref="JEG25:JEG26"/>
    <mergeCell ref="JEH25:JEH26"/>
    <mergeCell ref="JEI25:JEI26"/>
    <mergeCell ref="JEJ25:JEJ26"/>
    <mergeCell ref="JEK25:JEK26"/>
    <mergeCell ref="JEL25:JEL26"/>
    <mergeCell ref="JEM25:JEM26"/>
    <mergeCell ref="JEN25:JEN26"/>
    <mergeCell ref="JEO25:JEO26"/>
    <mergeCell ref="JEP25:JEP26"/>
    <mergeCell ref="JEQ25:JEQ26"/>
    <mergeCell ref="JER25:JER26"/>
    <mergeCell ref="JES25:JES26"/>
    <mergeCell ref="JET25:JET26"/>
    <mergeCell ref="JEU25:JEU26"/>
    <mergeCell ref="JEV25:JEV26"/>
    <mergeCell ref="JEW25:JEW26"/>
    <mergeCell ref="JEX25:JEX26"/>
    <mergeCell ref="JEY25:JEY26"/>
    <mergeCell ref="JEZ25:JEZ26"/>
    <mergeCell ref="JCM25:JCM26"/>
    <mergeCell ref="JCN25:JCN26"/>
    <mergeCell ref="JCO25:JCO26"/>
    <mergeCell ref="JCP25:JCP26"/>
    <mergeCell ref="JCQ25:JCQ26"/>
    <mergeCell ref="JCR25:JCR26"/>
    <mergeCell ref="JCS25:JCS26"/>
    <mergeCell ref="JCT25:JCT26"/>
    <mergeCell ref="JCU25:JCU26"/>
    <mergeCell ref="JCV25:JCV26"/>
    <mergeCell ref="JCW25:JCW26"/>
    <mergeCell ref="JCX25:JCX26"/>
    <mergeCell ref="JCY25:JCY26"/>
    <mergeCell ref="JCZ25:JCZ26"/>
    <mergeCell ref="JDA25:JDA26"/>
    <mergeCell ref="JDB25:JDB26"/>
    <mergeCell ref="JDC25:JDC26"/>
    <mergeCell ref="JDD25:JDD26"/>
    <mergeCell ref="JDE25:JDE26"/>
    <mergeCell ref="JDF25:JDF26"/>
    <mergeCell ref="JDG25:JDG26"/>
    <mergeCell ref="JDH25:JDH26"/>
    <mergeCell ref="JDI25:JDI26"/>
    <mergeCell ref="JDJ25:JDJ26"/>
    <mergeCell ref="JDK25:JDK26"/>
    <mergeCell ref="JDL25:JDL26"/>
    <mergeCell ref="JDM25:JDM26"/>
    <mergeCell ref="JDN25:JDN26"/>
    <mergeCell ref="JDO25:JDO26"/>
    <mergeCell ref="JDP25:JDP26"/>
    <mergeCell ref="JDQ25:JDQ26"/>
    <mergeCell ref="JDR25:JDR26"/>
    <mergeCell ref="JDS25:JDS26"/>
    <mergeCell ref="JBF25:JBF26"/>
    <mergeCell ref="JBG25:JBG26"/>
    <mergeCell ref="JBH25:JBH26"/>
    <mergeCell ref="JBI25:JBI26"/>
    <mergeCell ref="JBJ25:JBJ26"/>
    <mergeCell ref="JBK25:JBK26"/>
    <mergeCell ref="JBL25:JBL26"/>
    <mergeCell ref="JBM25:JBM26"/>
    <mergeCell ref="JBN25:JBN26"/>
    <mergeCell ref="JBO25:JBO26"/>
    <mergeCell ref="JBP25:JBP26"/>
    <mergeCell ref="JBQ25:JBQ26"/>
    <mergeCell ref="JBR25:JBR26"/>
    <mergeCell ref="JBS25:JBS26"/>
    <mergeCell ref="JBT25:JBT26"/>
    <mergeCell ref="JBU25:JBU26"/>
    <mergeCell ref="JBV25:JBV26"/>
    <mergeCell ref="JBW25:JBW26"/>
    <mergeCell ref="JBX25:JBX26"/>
    <mergeCell ref="JBY25:JBY26"/>
    <mergeCell ref="JBZ25:JBZ26"/>
    <mergeCell ref="JCA25:JCA26"/>
    <mergeCell ref="JCB25:JCB26"/>
    <mergeCell ref="JCC25:JCC26"/>
    <mergeCell ref="JCD25:JCD26"/>
    <mergeCell ref="JCE25:JCE26"/>
    <mergeCell ref="JCF25:JCF26"/>
    <mergeCell ref="JCG25:JCG26"/>
    <mergeCell ref="JCH25:JCH26"/>
    <mergeCell ref="JCI25:JCI26"/>
    <mergeCell ref="JCJ25:JCJ26"/>
    <mergeCell ref="JCK25:JCK26"/>
    <mergeCell ref="JCL25:JCL26"/>
    <mergeCell ref="IZY25:IZY26"/>
    <mergeCell ref="IZZ25:IZZ26"/>
    <mergeCell ref="JAA25:JAA26"/>
    <mergeCell ref="JAB25:JAB26"/>
    <mergeCell ref="JAC25:JAC26"/>
    <mergeCell ref="JAD25:JAD26"/>
    <mergeCell ref="JAE25:JAE26"/>
    <mergeCell ref="JAF25:JAF26"/>
    <mergeCell ref="JAG25:JAG26"/>
    <mergeCell ref="JAH25:JAH26"/>
    <mergeCell ref="JAI25:JAI26"/>
    <mergeCell ref="JAJ25:JAJ26"/>
    <mergeCell ref="JAK25:JAK26"/>
    <mergeCell ref="JAL25:JAL26"/>
    <mergeCell ref="JAM25:JAM26"/>
    <mergeCell ref="JAN25:JAN26"/>
    <mergeCell ref="JAO25:JAO26"/>
    <mergeCell ref="JAP25:JAP26"/>
    <mergeCell ref="JAQ25:JAQ26"/>
    <mergeCell ref="JAR25:JAR26"/>
    <mergeCell ref="JAS25:JAS26"/>
    <mergeCell ref="JAT25:JAT26"/>
    <mergeCell ref="JAU25:JAU26"/>
    <mergeCell ref="JAV25:JAV26"/>
    <mergeCell ref="JAW25:JAW26"/>
    <mergeCell ref="JAX25:JAX26"/>
    <mergeCell ref="JAY25:JAY26"/>
    <mergeCell ref="JAZ25:JAZ26"/>
    <mergeCell ref="JBA25:JBA26"/>
    <mergeCell ref="JBB25:JBB26"/>
    <mergeCell ref="JBC25:JBC26"/>
    <mergeCell ref="JBD25:JBD26"/>
    <mergeCell ref="JBE25:JBE26"/>
    <mergeCell ref="IYR25:IYR26"/>
    <mergeCell ref="IYS25:IYS26"/>
    <mergeCell ref="IYT25:IYT26"/>
    <mergeCell ref="IYU25:IYU26"/>
    <mergeCell ref="IYV25:IYV26"/>
    <mergeCell ref="IYW25:IYW26"/>
    <mergeCell ref="IYX25:IYX26"/>
    <mergeCell ref="IYY25:IYY26"/>
    <mergeCell ref="IYZ25:IYZ26"/>
    <mergeCell ref="IZA25:IZA26"/>
    <mergeCell ref="IZB25:IZB26"/>
    <mergeCell ref="IZC25:IZC26"/>
    <mergeCell ref="IZD25:IZD26"/>
    <mergeCell ref="IZE25:IZE26"/>
    <mergeCell ref="IZF25:IZF26"/>
    <mergeCell ref="IZG25:IZG26"/>
    <mergeCell ref="IZH25:IZH26"/>
    <mergeCell ref="IZI25:IZI26"/>
    <mergeCell ref="IZJ25:IZJ26"/>
    <mergeCell ref="IZK25:IZK26"/>
    <mergeCell ref="IZL25:IZL26"/>
    <mergeCell ref="IZM25:IZM26"/>
    <mergeCell ref="IZN25:IZN26"/>
    <mergeCell ref="IZO25:IZO26"/>
    <mergeCell ref="IZP25:IZP26"/>
    <mergeCell ref="IZQ25:IZQ26"/>
    <mergeCell ref="IZR25:IZR26"/>
    <mergeCell ref="IZS25:IZS26"/>
    <mergeCell ref="IZT25:IZT26"/>
    <mergeCell ref="IZU25:IZU26"/>
    <mergeCell ref="IZV25:IZV26"/>
    <mergeCell ref="IZW25:IZW26"/>
    <mergeCell ref="IZX25:IZX26"/>
    <mergeCell ref="IXK25:IXK26"/>
    <mergeCell ref="IXL25:IXL26"/>
    <mergeCell ref="IXM25:IXM26"/>
    <mergeCell ref="IXN25:IXN26"/>
    <mergeCell ref="IXO25:IXO26"/>
    <mergeCell ref="IXP25:IXP26"/>
    <mergeCell ref="IXQ25:IXQ26"/>
    <mergeCell ref="IXR25:IXR26"/>
    <mergeCell ref="IXS25:IXS26"/>
    <mergeCell ref="IXT25:IXT26"/>
    <mergeCell ref="IXU25:IXU26"/>
    <mergeCell ref="IXV25:IXV26"/>
    <mergeCell ref="IXW25:IXW26"/>
    <mergeCell ref="IXX25:IXX26"/>
    <mergeCell ref="IXY25:IXY26"/>
    <mergeCell ref="IXZ25:IXZ26"/>
    <mergeCell ref="IYA25:IYA26"/>
    <mergeCell ref="IYB25:IYB26"/>
    <mergeCell ref="IYC25:IYC26"/>
    <mergeCell ref="IYD25:IYD26"/>
    <mergeCell ref="IYE25:IYE26"/>
    <mergeCell ref="IYF25:IYF26"/>
    <mergeCell ref="IYG25:IYG26"/>
    <mergeCell ref="IYH25:IYH26"/>
    <mergeCell ref="IYI25:IYI26"/>
    <mergeCell ref="IYJ25:IYJ26"/>
    <mergeCell ref="IYK25:IYK26"/>
    <mergeCell ref="IYL25:IYL26"/>
    <mergeCell ref="IYM25:IYM26"/>
    <mergeCell ref="IYN25:IYN26"/>
    <mergeCell ref="IYO25:IYO26"/>
    <mergeCell ref="IYP25:IYP26"/>
    <mergeCell ref="IYQ25:IYQ26"/>
    <mergeCell ref="IWD25:IWD26"/>
    <mergeCell ref="IWE25:IWE26"/>
    <mergeCell ref="IWF25:IWF26"/>
    <mergeCell ref="IWG25:IWG26"/>
    <mergeCell ref="IWH25:IWH26"/>
    <mergeCell ref="IWI25:IWI26"/>
    <mergeCell ref="IWJ25:IWJ26"/>
    <mergeCell ref="IWK25:IWK26"/>
    <mergeCell ref="IWL25:IWL26"/>
    <mergeCell ref="IWM25:IWM26"/>
    <mergeCell ref="IWN25:IWN26"/>
    <mergeCell ref="IWO25:IWO26"/>
    <mergeCell ref="IWP25:IWP26"/>
    <mergeCell ref="IWQ25:IWQ26"/>
    <mergeCell ref="IWR25:IWR26"/>
    <mergeCell ref="IWS25:IWS26"/>
    <mergeCell ref="IWT25:IWT26"/>
    <mergeCell ref="IWU25:IWU26"/>
    <mergeCell ref="IWV25:IWV26"/>
    <mergeCell ref="IWW25:IWW26"/>
    <mergeCell ref="IWX25:IWX26"/>
    <mergeCell ref="IWY25:IWY26"/>
    <mergeCell ref="IWZ25:IWZ26"/>
    <mergeCell ref="IXA25:IXA26"/>
    <mergeCell ref="IXB25:IXB26"/>
    <mergeCell ref="IXC25:IXC26"/>
    <mergeCell ref="IXD25:IXD26"/>
    <mergeCell ref="IXE25:IXE26"/>
    <mergeCell ref="IXF25:IXF26"/>
    <mergeCell ref="IXG25:IXG26"/>
    <mergeCell ref="IXH25:IXH26"/>
    <mergeCell ref="IXI25:IXI26"/>
    <mergeCell ref="IXJ25:IXJ26"/>
    <mergeCell ref="IUW25:IUW26"/>
    <mergeCell ref="IUX25:IUX26"/>
    <mergeCell ref="IUY25:IUY26"/>
    <mergeCell ref="IUZ25:IUZ26"/>
    <mergeCell ref="IVA25:IVA26"/>
    <mergeCell ref="IVB25:IVB26"/>
    <mergeCell ref="IVC25:IVC26"/>
    <mergeCell ref="IVD25:IVD26"/>
    <mergeCell ref="IVE25:IVE26"/>
    <mergeCell ref="IVF25:IVF26"/>
    <mergeCell ref="IVG25:IVG26"/>
    <mergeCell ref="IVH25:IVH26"/>
    <mergeCell ref="IVI25:IVI26"/>
    <mergeCell ref="IVJ25:IVJ26"/>
    <mergeCell ref="IVK25:IVK26"/>
    <mergeCell ref="IVL25:IVL26"/>
    <mergeCell ref="IVM25:IVM26"/>
    <mergeCell ref="IVN25:IVN26"/>
    <mergeCell ref="IVO25:IVO26"/>
    <mergeCell ref="IVP25:IVP26"/>
    <mergeCell ref="IVQ25:IVQ26"/>
    <mergeCell ref="IVR25:IVR26"/>
    <mergeCell ref="IVS25:IVS26"/>
    <mergeCell ref="IVT25:IVT26"/>
    <mergeCell ref="IVU25:IVU26"/>
    <mergeCell ref="IVV25:IVV26"/>
    <mergeCell ref="IVW25:IVW26"/>
    <mergeCell ref="IVX25:IVX26"/>
    <mergeCell ref="IVY25:IVY26"/>
    <mergeCell ref="IVZ25:IVZ26"/>
    <mergeCell ref="IWA25:IWA26"/>
    <mergeCell ref="IWB25:IWB26"/>
    <mergeCell ref="IWC25:IWC26"/>
    <mergeCell ref="ITP25:ITP26"/>
    <mergeCell ref="ITQ25:ITQ26"/>
    <mergeCell ref="ITR25:ITR26"/>
    <mergeCell ref="ITS25:ITS26"/>
    <mergeCell ref="ITT25:ITT26"/>
    <mergeCell ref="ITU25:ITU26"/>
    <mergeCell ref="ITV25:ITV26"/>
    <mergeCell ref="ITW25:ITW26"/>
    <mergeCell ref="ITX25:ITX26"/>
    <mergeCell ref="ITY25:ITY26"/>
    <mergeCell ref="ITZ25:ITZ26"/>
    <mergeCell ref="IUA25:IUA26"/>
    <mergeCell ref="IUB25:IUB26"/>
    <mergeCell ref="IUC25:IUC26"/>
    <mergeCell ref="IUD25:IUD26"/>
    <mergeCell ref="IUE25:IUE26"/>
    <mergeCell ref="IUF25:IUF26"/>
    <mergeCell ref="IUG25:IUG26"/>
    <mergeCell ref="IUH25:IUH26"/>
    <mergeCell ref="IUI25:IUI26"/>
    <mergeCell ref="IUJ25:IUJ26"/>
    <mergeCell ref="IUK25:IUK26"/>
    <mergeCell ref="IUL25:IUL26"/>
    <mergeCell ref="IUM25:IUM26"/>
    <mergeCell ref="IUN25:IUN26"/>
    <mergeCell ref="IUO25:IUO26"/>
    <mergeCell ref="IUP25:IUP26"/>
    <mergeCell ref="IUQ25:IUQ26"/>
    <mergeCell ref="IUR25:IUR26"/>
    <mergeCell ref="IUS25:IUS26"/>
    <mergeCell ref="IUT25:IUT26"/>
    <mergeCell ref="IUU25:IUU26"/>
    <mergeCell ref="IUV25:IUV26"/>
    <mergeCell ref="ISI25:ISI26"/>
    <mergeCell ref="ISJ25:ISJ26"/>
    <mergeCell ref="ISK25:ISK26"/>
    <mergeCell ref="ISL25:ISL26"/>
    <mergeCell ref="ISM25:ISM26"/>
    <mergeCell ref="ISN25:ISN26"/>
    <mergeCell ref="ISO25:ISO26"/>
    <mergeCell ref="ISP25:ISP26"/>
    <mergeCell ref="ISQ25:ISQ26"/>
    <mergeCell ref="ISR25:ISR26"/>
    <mergeCell ref="ISS25:ISS26"/>
    <mergeCell ref="IST25:IST26"/>
    <mergeCell ref="ISU25:ISU26"/>
    <mergeCell ref="ISV25:ISV26"/>
    <mergeCell ref="ISW25:ISW26"/>
    <mergeCell ref="ISX25:ISX26"/>
    <mergeCell ref="ISY25:ISY26"/>
    <mergeCell ref="ISZ25:ISZ26"/>
    <mergeCell ref="ITA25:ITA26"/>
    <mergeCell ref="ITB25:ITB26"/>
    <mergeCell ref="ITC25:ITC26"/>
    <mergeCell ref="ITD25:ITD26"/>
    <mergeCell ref="ITE25:ITE26"/>
    <mergeCell ref="ITF25:ITF26"/>
    <mergeCell ref="ITG25:ITG26"/>
    <mergeCell ref="ITH25:ITH26"/>
    <mergeCell ref="ITI25:ITI26"/>
    <mergeCell ref="ITJ25:ITJ26"/>
    <mergeCell ref="ITK25:ITK26"/>
    <mergeCell ref="ITL25:ITL26"/>
    <mergeCell ref="ITM25:ITM26"/>
    <mergeCell ref="ITN25:ITN26"/>
    <mergeCell ref="ITO25:ITO26"/>
    <mergeCell ref="IRB25:IRB26"/>
    <mergeCell ref="IRC25:IRC26"/>
    <mergeCell ref="IRD25:IRD26"/>
    <mergeCell ref="IRE25:IRE26"/>
    <mergeCell ref="IRF25:IRF26"/>
    <mergeCell ref="IRG25:IRG26"/>
    <mergeCell ref="IRH25:IRH26"/>
    <mergeCell ref="IRI25:IRI26"/>
    <mergeCell ref="IRJ25:IRJ26"/>
    <mergeCell ref="IRK25:IRK26"/>
    <mergeCell ref="IRL25:IRL26"/>
    <mergeCell ref="IRM25:IRM26"/>
    <mergeCell ref="IRN25:IRN26"/>
    <mergeCell ref="IRO25:IRO26"/>
    <mergeCell ref="IRP25:IRP26"/>
    <mergeCell ref="IRQ25:IRQ26"/>
    <mergeCell ref="IRR25:IRR26"/>
    <mergeCell ref="IRS25:IRS26"/>
    <mergeCell ref="IRT25:IRT26"/>
    <mergeCell ref="IRU25:IRU26"/>
    <mergeCell ref="IRV25:IRV26"/>
    <mergeCell ref="IRW25:IRW26"/>
    <mergeCell ref="IRX25:IRX26"/>
    <mergeCell ref="IRY25:IRY26"/>
    <mergeCell ref="IRZ25:IRZ26"/>
    <mergeCell ref="ISA25:ISA26"/>
    <mergeCell ref="ISB25:ISB26"/>
    <mergeCell ref="ISC25:ISC26"/>
    <mergeCell ref="ISD25:ISD26"/>
    <mergeCell ref="ISE25:ISE26"/>
    <mergeCell ref="ISF25:ISF26"/>
    <mergeCell ref="ISG25:ISG26"/>
    <mergeCell ref="ISH25:ISH26"/>
    <mergeCell ref="IPU25:IPU26"/>
    <mergeCell ref="IPV25:IPV26"/>
    <mergeCell ref="IPW25:IPW26"/>
    <mergeCell ref="IPX25:IPX26"/>
    <mergeCell ref="IPY25:IPY26"/>
    <mergeCell ref="IPZ25:IPZ26"/>
    <mergeCell ref="IQA25:IQA26"/>
    <mergeCell ref="IQB25:IQB26"/>
    <mergeCell ref="IQC25:IQC26"/>
    <mergeCell ref="IQD25:IQD26"/>
    <mergeCell ref="IQE25:IQE26"/>
    <mergeCell ref="IQF25:IQF26"/>
    <mergeCell ref="IQG25:IQG26"/>
    <mergeCell ref="IQH25:IQH26"/>
    <mergeCell ref="IQI25:IQI26"/>
    <mergeCell ref="IQJ25:IQJ26"/>
    <mergeCell ref="IQK25:IQK26"/>
    <mergeCell ref="IQL25:IQL26"/>
    <mergeCell ref="IQM25:IQM26"/>
    <mergeCell ref="IQN25:IQN26"/>
    <mergeCell ref="IQO25:IQO26"/>
    <mergeCell ref="IQP25:IQP26"/>
    <mergeCell ref="IQQ25:IQQ26"/>
    <mergeCell ref="IQR25:IQR26"/>
    <mergeCell ref="IQS25:IQS26"/>
    <mergeCell ref="IQT25:IQT26"/>
    <mergeCell ref="IQU25:IQU26"/>
    <mergeCell ref="IQV25:IQV26"/>
    <mergeCell ref="IQW25:IQW26"/>
    <mergeCell ref="IQX25:IQX26"/>
    <mergeCell ref="IQY25:IQY26"/>
    <mergeCell ref="IQZ25:IQZ26"/>
    <mergeCell ref="IRA25:IRA26"/>
    <mergeCell ref="ION25:ION26"/>
    <mergeCell ref="IOO25:IOO26"/>
    <mergeCell ref="IOP25:IOP26"/>
    <mergeCell ref="IOQ25:IOQ26"/>
    <mergeCell ref="IOR25:IOR26"/>
    <mergeCell ref="IOS25:IOS26"/>
    <mergeCell ref="IOT25:IOT26"/>
    <mergeCell ref="IOU25:IOU26"/>
    <mergeCell ref="IOV25:IOV26"/>
    <mergeCell ref="IOW25:IOW26"/>
    <mergeCell ref="IOX25:IOX26"/>
    <mergeCell ref="IOY25:IOY26"/>
    <mergeCell ref="IOZ25:IOZ26"/>
    <mergeCell ref="IPA25:IPA26"/>
    <mergeCell ref="IPB25:IPB26"/>
    <mergeCell ref="IPC25:IPC26"/>
    <mergeCell ref="IPD25:IPD26"/>
    <mergeCell ref="IPE25:IPE26"/>
    <mergeCell ref="IPF25:IPF26"/>
    <mergeCell ref="IPG25:IPG26"/>
    <mergeCell ref="IPH25:IPH26"/>
    <mergeCell ref="IPI25:IPI26"/>
    <mergeCell ref="IPJ25:IPJ26"/>
    <mergeCell ref="IPK25:IPK26"/>
    <mergeCell ref="IPL25:IPL26"/>
    <mergeCell ref="IPM25:IPM26"/>
    <mergeCell ref="IPN25:IPN26"/>
    <mergeCell ref="IPO25:IPO26"/>
    <mergeCell ref="IPP25:IPP26"/>
    <mergeCell ref="IPQ25:IPQ26"/>
    <mergeCell ref="IPR25:IPR26"/>
    <mergeCell ref="IPS25:IPS26"/>
    <mergeCell ref="IPT25:IPT26"/>
    <mergeCell ref="ING25:ING26"/>
    <mergeCell ref="INH25:INH26"/>
    <mergeCell ref="INI25:INI26"/>
    <mergeCell ref="INJ25:INJ26"/>
    <mergeCell ref="INK25:INK26"/>
    <mergeCell ref="INL25:INL26"/>
    <mergeCell ref="INM25:INM26"/>
    <mergeCell ref="INN25:INN26"/>
    <mergeCell ref="INO25:INO26"/>
    <mergeCell ref="INP25:INP26"/>
    <mergeCell ref="INQ25:INQ26"/>
    <mergeCell ref="INR25:INR26"/>
    <mergeCell ref="INS25:INS26"/>
    <mergeCell ref="INT25:INT26"/>
    <mergeCell ref="INU25:INU26"/>
    <mergeCell ref="INV25:INV26"/>
    <mergeCell ref="INW25:INW26"/>
    <mergeCell ref="INX25:INX26"/>
    <mergeCell ref="INY25:INY26"/>
    <mergeCell ref="INZ25:INZ26"/>
    <mergeCell ref="IOA25:IOA26"/>
    <mergeCell ref="IOB25:IOB26"/>
    <mergeCell ref="IOC25:IOC26"/>
    <mergeCell ref="IOD25:IOD26"/>
    <mergeCell ref="IOE25:IOE26"/>
    <mergeCell ref="IOF25:IOF26"/>
    <mergeCell ref="IOG25:IOG26"/>
    <mergeCell ref="IOH25:IOH26"/>
    <mergeCell ref="IOI25:IOI26"/>
    <mergeCell ref="IOJ25:IOJ26"/>
    <mergeCell ref="IOK25:IOK26"/>
    <mergeCell ref="IOL25:IOL26"/>
    <mergeCell ref="IOM25:IOM26"/>
    <mergeCell ref="ILZ25:ILZ26"/>
    <mergeCell ref="IMA25:IMA26"/>
    <mergeCell ref="IMB25:IMB26"/>
    <mergeCell ref="IMC25:IMC26"/>
    <mergeCell ref="IMD25:IMD26"/>
    <mergeCell ref="IME25:IME26"/>
    <mergeCell ref="IMF25:IMF26"/>
    <mergeCell ref="IMG25:IMG26"/>
    <mergeCell ref="IMH25:IMH26"/>
    <mergeCell ref="IMI25:IMI26"/>
    <mergeCell ref="IMJ25:IMJ26"/>
    <mergeCell ref="IMK25:IMK26"/>
    <mergeCell ref="IML25:IML26"/>
    <mergeCell ref="IMM25:IMM26"/>
    <mergeCell ref="IMN25:IMN26"/>
    <mergeCell ref="IMO25:IMO26"/>
    <mergeCell ref="IMP25:IMP26"/>
    <mergeCell ref="IMQ25:IMQ26"/>
    <mergeCell ref="IMR25:IMR26"/>
    <mergeCell ref="IMS25:IMS26"/>
    <mergeCell ref="IMT25:IMT26"/>
    <mergeCell ref="IMU25:IMU26"/>
    <mergeCell ref="IMV25:IMV26"/>
    <mergeCell ref="IMW25:IMW26"/>
    <mergeCell ref="IMX25:IMX26"/>
    <mergeCell ref="IMY25:IMY26"/>
    <mergeCell ref="IMZ25:IMZ26"/>
    <mergeCell ref="INA25:INA26"/>
    <mergeCell ref="INB25:INB26"/>
    <mergeCell ref="INC25:INC26"/>
    <mergeCell ref="IND25:IND26"/>
    <mergeCell ref="INE25:INE26"/>
    <mergeCell ref="INF25:INF26"/>
    <mergeCell ref="IKS25:IKS26"/>
    <mergeCell ref="IKT25:IKT26"/>
    <mergeCell ref="IKU25:IKU26"/>
    <mergeCell ref="IKV25:IKV26"/>
    <mergeCell ref="IKW25:IKW26"/>
    <mergeCell ref="IKX25:IKX26"/>
    <mergeCell ref="IKY25:IKY26"/>
    <mergeCell ref="IKZ25:IKZ26"/>
    <mergeCell ref="ILA25:ILA26"/>
    <mergeCell ref="ILB25:ILB26"/>
    <mergeCell ref="ILC25:ILC26"/>
    <mergeCell ref="ILD25:ILD26"/>
    <mergeCell ref="ILE25:ILE26"/>
    <mergeCell ref="ILF25:ILF26"/>
    <mergeCell ref="ILG25:ILG26"/>
    <mergeCell ref="ILH25:ILH26"/>
    <mergeCell ref="ILI25:ILI26"/>
    <mergeCell ref="ILJ25:ILJ26"/>
    <mergeCell ref="ILK25:ILK26"/>
    <mergeCell ref="ILL25:ILL26"/>
    <mergeCell ref="ILM25:ILM26"/>
    <mergeCell ref="ILN25:ILN26"/>
    <mergeCell ref="ILO25:ILO26"/>
    <mergeCell ref="ILP25:ILP26"/>
    <mergeCell ref="ILQ25:ILQ26"/>
    <mergeCell ref="ILR25:ILR26"/>
    <mergeCell ref="ILS25:ILS26"/>
    <mergeCell ref="ILT25:ILT26"/>
    <mergeCell ref="ILU25:ILU26"/>
    <mergeCell ref="ILV25:ILV26"/>
    <mergeCell ref="ILW25:ILW26"/>
    <mergeCell ref="ILX25:ILX26"/>
    <mergeCell ref="ILY25:ILY26"/>
    <mergeCell ref="IJL25:IJL26"/>
    <mergeCell ref="IJM25:IJM26"/>
    <mergeCell ref="IJN25:IJN26"/>
    <mergeCell ref="IJO25:IJO26"/>
    <mergeCell ref="IJP25:IJP26"/>
    <mergeCell ref="IJQ25:IJQ26"/>
    <mergeCell ref="IJR25:IJR26"/>
    <mergeCell ref="IJS25:IJS26"/>
    <mergeCell ref="IJT25:IJT26"/>
    <mergeCell ref="IJU25:IJU26"/>
    <mergeCell ref="IJV25:IJV26"/>
    <mergeCell ref="IJW25:IJW26"/>
    <mergeCell ref="IJX25:IJX26"/>
    <mergeCell ref="IJY25:IJY26"/>
    <mergeCell ref="IJZ25:IJZ26"/>
    <mergeCell ref="IKA25:IKA26"/>
    <mergeCell ref="IKB25:IKB26"/>
    <mergeCell ref="IKC25:IKC26"/>
    <mergeCell ref="IKD25:IKD26"/>
    <mergeCell ref="IKE25:IKE26"/>
    <mergeCell ref="IKF25:IKF26"/>
    <mergeCell ref="IKG25:IKG26"/>
    <mergeCell ref="IKH25:IKH26"/>
    <mergeCell ref="IKI25:IKI26"/>
    <mergeCell ref="IKJ25:IKJ26"/>
    <mergeCell ref="IKK25:IKK26"/>
    <mergeCell ref="IKL25:IKL26"/>
    <mergeCell ref="IKM25:IKM26"/>
    <mergeCell ref="IKN25:IKN26"/>
    <mergeCell ref="IKO25:IKO26"/>
    <mergeCell ref="IKP25:IKP26"/>
    <mergeCell ref="IKQ25:IKQ26"/>
    <mergeCell ref="IKR25:IKR26"/>
    <mergeCell ref="IIE25:IIE26"/>
    <mergeCell ref="IIF25:IIF26"/>
    <mergeCell ref="IIG25:IIG26"/>
    <mergeCell ref="IIH25:IIH26"/>
    <mergeCell ref="III25:III26"/>
    <mergeCell ref="IIJ25:IIJ26"/>
    <mergeCell ref="IIK25:IIK26"/>
    <mergeCell ref="IIL25:IIL26"/>
    <mergeCell ref="IIM25:IIM26"/>
    <mergeCell ref="IIN25:IIN26"/>
    <mergeCell ref="IIO25:IIO26"/>
    <mergeCell ref="IIP25:IIP26"/>
    <mergeCell ref="IIQ25:IIQ26"/>
    <mergeCell ref="IIR25:IIR26"/>
    <mergeCell ref="IIS25:IIS26"/>
    <mergeCell ref="IIT25:IIT26"/>
    <mergeCell ref="IIU25:IIU26"/>
    <mergeCell ref="IIV25:IIV26"/>
    <mergeCell ref="IIW25:IIW26"/>
    <mergeCell ref="IIX25:IIX26"/>
    <mergeCell ref="IIY25:IIY26"/>
    <mergeCell ref="IIZ25:IIZ26"/>
    <mergeCell ref="IJA25:IJA26"/>
    <mergeCell ref="IJB25:IJB26"/>
    <mergeCell ref="IJC25:IJC26"/>
    <mergeCell ref="IJD25:IJD26"/>
    <mergeCell ref="IJE25:IJE26"/>
    <mergeCell ref="IJF25:IJF26"/>
    <mergeCell ref="IJG25:IJG26"/>
    <mergeCell ref="IJH25:IJH26"/>
    <mergeCell ref="IJI25:IJI26"/>
    <mergeCell ref="IJJ25:IJJ26"/>
    <mergeCell ref="IJK25:IJK26"/>
    <mergeCell ref="IGX25:IGX26"/>
    <mergeCell ref="IGY25:IGY26"/>
    <mergeCell ref="IGZ25:IGZ26"/>
    <mergeCell ref="IHA25:IHA26"/>
    <mergeCell ref="IHB25:IHB26"/>
    <mergeCell ref="IHC25:IHC26"/>
    <mergeCell ref="IHD25:IHD26"/>
    <mergeCell ref="IHE25:IHE26"/>
    <mergeCell ref="IHF25:IHF26"/>
    <mergeCell ref="IHG25:IHG26"/>
    <mergeCell ref="IHH25:IHH26"/>
    <mergeCell ref="IHI25:IHI26"/>
    <mergeCell ref="IHJ25:IHJ26"/>
    <mergeCell ref="IHK25:IHK26"/>
    <mergeCell ref="IHL25:IHL26"/>
    <mergeCell ref="IHM25:IHM26"/>
    <mergeCell ref="IHN25:IHN26"/>
    <mergeCell ref="IHO25:IHO26"/>
    <mergeCell ref="IHP25:IHP26"/>
    <mergeCell ref="IHQ25:IHQ26"/>
    <mergeCell ref="IHR25:IHR26"/>
    <mergeCell ref="IHS25:IHS26"/>
    <mergeCell ref="IHT25:IHT26"/>
    <mergeCell ref="IHU25:IHU26"/>
    <mergeCell ref="IHV25:IHV26"/>
    <mergeCell ref="IHW25:IHW26"/>
    <mergeCell ref="IHX25:IHX26"/>
    <mergeCell ref="IHY25:IHY26"/>
    <mergeCell ref="IHZ25:IHZ26"/>
    <mergeCell ref="IIA25:IIA26"/>
    <mergeCell ref="IIB25:IIB26"/>
    <mergeCell ref="IIC25:IIC26"/>
    <mergeCell ref="IID25:IID26"/>
    <mergeCell ref="IFQ25:IFQ26"/>
    <mergeCell ref="IFR25:IFR26"/>
    <mergeCell ref="IFS25:IFS26"/>
    <mergeCell ref="IFT25:IFT26"/>
    <mergeCell ref="IFU25:IFU26"/>
    <mergeCell ref="IFV25:IFV26"/>
    <mergeCell ref="IFW25:IFW26"/>
    <mergeCell ref="IFX25:IFX26"/>
    <mergeCell ref="IFY25:IFY26"/>
    <mergeCell ref="IFZ25:IFZ26"/>
    <mergeCell ref="IGA25:IGA26"/>
    <mergeCell ref="IGB25:IGB26"/>
    <mergeCell ref="IGC25:IGC26"/>
    <mergeCell ref="IGD25:IGD26"/>
    <mergeCell ref="IGE25:IGE26"/>
    <mergeCell ref="IGF25:IGF26"/>
    <mergeCell ref="IGG25:IGG26"/>
    <mergeCell ref="IGH25:IGH26"/>
    <mergeCell ref="IGI25:IGI26"/>
    <mergeCell ref="IGJ25:IGJ26"/>
    <mergeCell ref="IGK25:IGK26"/>
    <mergeCell ref="IGL25:IGL26"/>
    <mergeCell ref="IGM25:IGM26"/>
    <mergeCell ref="IGN25:IGN26"/>
    <mergeCell ref="IGO25:IGO26"/>
    <mergeCell ref="IGP25:IGP26"/>
    <mergeCell ref="IGQ25:IGQ26"/>
    <mergeCell ref="IGR25:IGR26"/>
    <mergeCell ref="IGS25:IGS26"/>
    <mergeCell ref="IGT25:IGT26"/>
    <mergeCell ref="IGU25:IGU26"/>
    <mergeCell ref="IGV25:IGV26"/>
    <mergeCell ref="IGW25:IGW26"/>
    <mergeCell ref="IEJ25:IEJ26"/>
    <mergeCell ref="IEK25:IEK26"/>
    <mergeCell ref="IEL25:IEL26"/>
    <mergeCell ref="IEM25:IEM26"/>
    <mergeCell ref="IEN25:IEN26"/>
    <mergeCell ref="IEO25:IEO26"/>
    <mergeCell ref="IEP25:IEP26"/>
    <mergeCell ref="IEQ25:IEQ26"/>
    <mergeCell ref="IER25:IER26"/>
    <mergeCell ref="IES25:IES26"/>
    <mergeCell ref="IET25:IET26"/>
    <mergeCell ref="IEU25:IEU26"/>
    <mergeCell ref="IEV25:IEV26"/>
    <mergeCell ref="IEW25:IEW26"/>
    <mergeCell ref="IEX25:IEX26"/>
    <mergeCell ref="IEY25:IEY26"/>
    <mergeCell ref="IEZ25:IEZ26"/>
    <mergeCell ref="IFA25:IFA26"/>
    <mergeCell ref="IFB25:IFB26"/>
    <mergeCell ref="IFC25:IFC26"/>
    <mergeCell ref="IFD25:IFD26"/>
    <mergeCell ref="IFE25:IFE26"/>
    <mergeCell ref="IFF25:IFF26"/>
    <mergeCell ref="IFG25:IFG26"/>
    <mergeCell ref="IFH25:IFH26"/>
    <mergeCell ref="IFI25:IFI26"/>
    <mergeCell ref="IFJ25:IFJ26"/>
    <mergeCell ref="IFK25:IFK26"/>
    <mergeCell ref="IFL25:IFL26"/>
    <mergeCell ref="IFM25:IFM26"/>
    <mergeCell ref="IFN25:IFN26"/>
    <mergeCell ref="IFO25:IFO26"/>
    <mergeCell ref="IFP25:IFP26"/>
    <mergeCell ref="IDC25:IDC26"/>
    <mergeCell ref="IDD25:IDD26"/>
    <mergeCell ref="IDE25:IDE26"/>
    <mergeCell ref="IDF25:IDF26"/>
    <mergeCell ref="IDG25:IDG26"/>
    <mergeCell ref="IDH25:IDH26"/>
    <mergeCell ref="IDI25:IDI26"/>
    <mergeCell ref="IDJ25:IDJ26"/>
    <mergeCell ref="IDK25:IDK26"/>
    <mergeCell ref="IDL25:IDL26"/>
    <mergeCell ref="IDM25:IDM26"/>
    <mergeCell ref="IDN25:IDN26"/>
    <mergeCell ref="IDO25:IDO26"/>
    <mergeCell ref="IDP25:IDP26"/>
    <mergeCell ref="IDQ25:IDQ26"/>
    <mergeCell ref="IDR25:IDR26"/>
    <mergeCell ref="IDS25:IDS26"/>
    <mergeCell ref="IDT25:IDT26"/>
    <mergeCell ref="IDU25:IDU26"/>
    <mergeCell ref="IDV25:IDV26"/>
    <mergeCell ref="IDW25:IDW26"/>
    <mergeCell ref="IDX25:IDX26"/>
    <mergeCell ref="IDY25:IDY26"/>
    <mergeCell ref="IDZ25:IDZ26"/>
    <mergeCell ref="IEA25:IEA26"/>
    <mergeCell ref="IEB25:IEB26"/>
    <mergeCell ref="IEC25:IEC26"/>
    <mergeCell ref="IED25:IED26"/>
    <mergeCell ref="IEE25:IEE26"/>
    <mergeCell ref="IEF25:IEF26"/>
    <mergeCell ref="IEG25:IEG26"/>
    <mergeCell ref="IEH25:IEH26"/>
    <mergeCell ref="IEI25:IEI26"/>
    <mergeCell ref="IBV25:IBV26"/>
    <mergeCell ref="IBW25:IBW26"/>
    <mergeCell ref="IBX25:IBX26"/>
    <mergeCell ref="IBY25:IBY26"/>
    <mergeCell ref="IBZ25:IBZ26"/>
    <mergeCell ref="ICA25:ICA26"/>
    <mergeCell ref="ICB25:ICB26"/>
    <mergeCell ref="ICC25:ICC26"/>
    <mergeCell ref="ICD25:ICD26"/>
    <mergeCell ref="ICE25:ICE26"/>
    <mergeCell ref="ICF25:ICF26"/>
    <mergeCell ref="ICG25:ICG26"/>
    <mergeCell ref="ICH25:ICH26"/>
    <mergeCell ref="ICI25:ICI26"/>
    <mergeCell ref="ICJ25:ICJ26"/>
    <mergeCell ref="ICK25:ICK26"/>
    <mergeCell ref="ICL25:ICL26"/>
    <mergeCell ref="ICM25:ICM26"/>
    <mergeCell ref="ICN25:ICN26"/>
    <mergeCell ref="ICO25:ICO26"/>
    <mergeCell ref="ICP25:ICP26"/>
    <mergeCell ref="ICQ25:ICQ26"/>
    <mergeCell ref="ICR25:ICR26"/>
    <mergeCell ref="ICS25:ICS26"/>
    <mergeCell ref="ICT25:ICT26"/>
    <mergeCell ref="ICU25:ICU26"/>
    <mergeCell ref="ICV25:ICV26"/>
    <mergeCell ref="ICW25:ICW26"/>
    <mergeCell ref="ICX25:ICX26"/>
    <mergeCell ref="ICY25:ICY26"/>
    <mergeCell ref="ICZ25:ICZ26"/>
    <mergeCell ref="IDA25:IDA26"/>
    <mergeCell ref="IDB25:IDB26"/>
    <mergeCell ref="IAO25:IAO26"/>
    <mergeCell ref="IAP25:IAP26"/>
    <mergeCell ref="IAQ25:IAQ26"/>
    <mergeCell ref="IAR25:IAR26"/>
    <mergeCell ref="IAS25:IAS26"/>
    <mergeCell ref="IAT25:IAT26"/>
    <mergeCell ref="IAU25:IAU26"/>
    <mergeCell ref="IAV25:IAV26"/>
    <mergeCell ref="IAW25:IAW26"/>
    <mergeCell ref="IAX25:IAX26"/>
    <mergeCell ref="IAY25:IAY26"/>
    <mergeCell ref="IAZ25:IAZ26"/>
    <mergeCell ref="IBA25:IBA26"/>
    <mergeCell ref="IBB25:IBB26"/>
    <mergeCell ref="IBC25:IBC26"/>
    <mergeCell ref="IBD25:IBD26"/>
    <mergeCell ref="IBE25:IBE26"/>
    <mergeCell ref="IBF25:IBF26"/>
    <mergeCell ref="IBG25:IBG26"/>
    <mergeCell ref="IBH25:IBH26"/>
    <mergeCell ref="IBI25:IBI26"/>
    <mergeCell ref="IBJ25:IBJ26"/>
    <mergeCell ref="IBK25:IBK26"/>
    <mergeCell ref="IBL25:IBL26"/>
    <mergeCell ref="IBM25:IBM26"/>
    <mergeCell ref="IBN25:IBN26"/>
    <mergeCell ref="IBO25:IBO26"/>
    <mergeCell ref="IBP25:IBP26"/>
    <mergeCell ref="IBQ25:IBQ26"/>
    <mergeCell ref="IBR25:IBR26"/>
    <mergeCell ref="IBS25:IBS26"/>
    <mergeCell ref="IBT25:IBT26"/>
    <mergeCell ref="IBU25:IBU26"/>
    <mergeCell ref="HZH25:HZH26"/>
    <mergeCell ref="HZI25:HZI26"/>
    <mergeCell ref="HZJ25:HZJ26"/>
    <mergeCell ref="HZK25:HZK26"/>
    <mergeCell ref="HZL25:HZL26"/>
    <mergeCell ref="HZM25:HZM26"/>
    <mergeCell ref="HZN25:HZN26"/>
    <mergeCell ref="HZO25:HZO26"/>
    <mergeCell ref="HZP25:HZP26"/>
    <mergeCell ref="HZQ25:HZQ26"/>
    <mergeCell ref="HZR25:HZR26"/>
    <mergeCell ref="HZS25:HZS26"/>
    <mergeCell ref="HZT25:HZT26"/>
    <mergeCell ref="HZU25:HZU26"/>
    <mergeCell ref="HZV25:HZV26"/>
    <mergeCell ref="HZW25:HZW26"/>
    <mergeCell ref="HZX25:HZX26"/>
    <mergeCell ref="HZY25:HZY26"/>
    <mergeCell ref="HZZ25:HZZ26"/>
    <mergeCell ref="IAA25:IAA26"/>
    <mergeCell ref="IAB25:IAB26"/>
    <mergeCell ref="IAC25:IAC26"/>
    <mergeCell ref="IAD25:IAD26"/>
    <mergeCell ref="IAE25:IAE26"/>
    <mergeCell ref="IAF25:IAF26"/>
    <mergeCell ref="IAG25:IAG26"/>
    <mergeCell ref="IAH25:IAH26"/>
    <mergeCell ref="IAI25:IAI26"/>
    <mergeCell ref="IAJ25:IAJ26"/>
    <mergeCell ref="IAK25:IAK26"/>
    <mergeCell ref="IAL25:IAL26"/>
    <mergeCell ref="IAM25:IAM26"/>
    <mergeCell ref="IAN25:IAN26"/>
    <mergeCell ref="HYA25:HYA26"/>
    <mergeCell ref="HYB25:HYB26"/>
    <mergeCell ref="HYC25:HYC26"/>
    <mergeCell ref="HYD25:HYD26"/>
    <mergeCell ref="HYE25:HYE26"/>
    <mergeCell ref="HYF25:HYF26"/>
    <mergeCell ref="HYG25:HYG26"/>
    <mergeCell ref="HYH25:HYH26"/>
    <mergeCell ref="HYI25:HYI26"/>
    <mergeCell ref="HYJ25:HYJ26"/>
    <mergeCell ref="HYK25:HYK26"/>
    <mergeCell ref="HYL25:HYL26"/>
    <mergeCell ref="HYM25:HYM26"/>
    <mergeCell ref="HYN25:HYN26"/>
    <mergeCell ref="HYO25:HYO26"/>
    <mergeCell ref="HYP25:HYP26"/>
    <mergeCell ref="HYQ25:HYQ26"/>
    <mergeCell ref="HYR25:HYR26"/>
    <mergeCell ref="HYS25:HYS26"/>
    <mergeCell ref="HYT25:HYT26"/>
    <mergeCell ref="HYU25:HYU26"/>
    <mergeCell ref="HYV25:HYV26"/>
    <mergeCell ref="HYW25:HYW26"/>
    <mergeCell ref="HYX25:HYX26"/>
    <mergeCell ref="HYY25:HYY26"/>
    <mergeCell ref="HYZ25:HYZ26"/>
    <mergeCell ref="HZA25:HZA26"/>
    <mergeCell ref="HZB25:HZB26"/>
    <mergeCell ref="HZC25:HZC26"/>
    <mergeCell ref="HZD25:HZD26"/>
    <mergeCell ref="HZE25:HZE26"/>
    <mergeCell ref="HZF25:HZF26"/>
    <mergeCell ref="HZG25:HZG26"/>
    <mergeCell ref="HWT25:HWT26"/>
    <mergeCell ref="HWU25:HWU26"/>
    <mergeCell ref="HWV25:HWV26"/>
    <mergeCell ref="HWW25:HWW26"/>
    <mergeCell ref="HWX25:HWX26"/>
    <mergeCell ref="HWY25:HWY26"/>
    <mergeCell ref="HWZ25:HWZ26"/>
    <mergeCell ref="HXA25:HXA26"/>
    <mergeCell ref="HXB25:HXB26"/>
    <mergeCell ref="HXC25:HXC26"/>
    <mergeCell ref="HXD25:HXD26"/>
    <mergeCell ref="HXE25:HXE26"/>
    <mergeCell ref="HXF25:HXF26"/>
    <mergeCell ref="HXG25:HXG26"/>
    <mergeCell ref="HXH25:HXH26"/>
    <mergeCell ref="HXI25:HXI26"/>
    <mergeCell ref="HXJ25:HXJ26"/>
    <mergeCell ref="HXK25:HXK26"/>
    <mergeCell ref="HXL25:HXL26"/>
    <mergeCell ref="HXM25:HXM26"/>
    <mergeCell ref="HXN25:HXN26"/>
    <mergeCell ref="HXO25:HXO26"/>
    <mergeCell ref="HXP25:HXP26"/>
    <mergeCell ref="HXQ25:HXQ26"/>
    <mergeCell ref="HXR25:HXR26"/>
    <mergeCell ref="HXS25:HXS26"/>
    <mergeCell ref="HXT25:HXT26"/>
    <mergeCell ref="HXU25:HXU26"/>
    <mergeCell ref="HXV25:HXV26"/>
    <mergeCell ref="HXW25:HXW26"/>
    <mergeCell ref="HXX25:HXX26"/>
    <mergeCell ref="HXY25:HXY26"/>
    <mergeCell ref="HXZ25:HXZ26"/>
    <mergeCell ref="HVM25:HVM26"/>
    <mergeCell ref="HVN25:HVN26"/>
    <mergeCell ref="HVO25:HVO26"/>
    <mergeCell ref="HVP25:HVP26"/>
    <mergeCell ref="HVQ25:HVQ26"/>
    <mergeCell ref="HVR25:HVR26"/>
    <mergeCell ref="HVS25:HVS26"/>
    <mergeCell ref="HVT25:HVT26"/>
    <mergeCell ref="HVU25:HVU26"/>
    <mergeCell ref="HVV25:HVV26"/>
    <mergeCell ref="HVW25:HVW26"/>
    <mergeCell ref="HVX25:HVX26"/>
    <mergeCell ref="HVY25:HVY26"/>
    <mergeCell ref="HVZ25:HVZ26"/>
    <mergeCell ref="HWA25:HWA26"/>
    <mergeCell ref="HWB25:HWB26"/>
    <mergeCell ref="HWC25:HWC26"/>
    <mergeCell ref="HWD25:HWD26"/>
    <mergeCell ref="HWE25:HWE26"/>
    <mergeCell ref="HWF25:HWF26"/>
    <mergeCell ref="HWG25:HWG26"/>
    <mergeCell ref="HWH25:HWH26"/>
    <mergeCell ref="HWI25:HWI26"/>
    <mergeCell ref="HWJ25:HWJ26"/>
    <mergeCell ref="HWK25:HWK26"/>
    <mergeCell ref="HWL25:HWL26"/>
    <mergeCell ref="HWM25:HWM26"/>
    <mergeCell ref="HWN25:HWN26"/>
    <mergeCell ref="HWO25:HWO26"/>
    <mergeCell ref="HWP25:HWP26"/>
    <mergeCell ref="HWQ25:HWQ26"/>
    <mergeCell ref="HWR25:HWR26"/>
    <mergeCell ref="HWS25:HWS26"/>
    <mergeCell ref="HUF25:HUF26"/>
    <mergeCell ref="HUG25:HUG26"/>
    <mergeCell ref="HUH25:HUH26"/>
    <mergeCell ref="HUI25:HUI26"/>
    <mergeCell ref="HUJ25:HUJ26"/>
    <mergeCell ref="HUK25:HUK26"/>
    <mergeCell ref="HUL25:HUL26"/>
    <mergeCell ref="HUM25:HUM26"/>
    <mergeCell ref="HUN25:HUN26"/>
    <mergeCell ref="HUO25:HUO26"/>
    <mergeCell ref="HUP25:HUP26"/>
    <mergeCell ref="HUQ25:HUQ26"/>
    <mergeCell ref="HUR25:HUR26"/>
    <mergeCell ref="HUS25:HUS26"/>
    <mergeCell ref="HUT25:HUT26"/>
    <mergeCell ref="HUU25:HUU26"/>
    <mergeCell ref="HUV25:HUV26"/>
    <mergeCell ref="HUW25:HUW26"/>
    <mergeCell ref="HUX25:HUX26"/>
    <mergeCell ref="HUY25:HUY26"/>
    <mergeCell ref="HUZ25:HUZ26"/>
    <mergeCell ref="HVA25:HVA26"/>
    <mergeCell ref="HVB25:HVB26"/>
    <mergeCell ref="HVC25:HVC26"/>
    <mergeCell ref="HVD25:HVD26"/>
    <mergeCell ref="HVE25:HVE26"/>
    <mergeCell ref="HVF25:HVF26"/>
    <mergeCell ref="HVG25:HVG26"/>
    <mergeCell ref="HVH25:HVH26"/>
    <mergeCell ref="HVI25:HVI26"/>
    <mergeCell ref="HVJ25:HVJ26"/>
    <mergeCell ref="HVK25:HVK26"/>
    <mergeCell ref="HVL25:HVL26"/>
    <mergeCell ref="HSY25:HSY26"/>
    <mergeCell ref="HSZ25:HSZ26"/>
    <mergeCell ref="HTA25:HTA26"/>
    <mergeCell ref="HTB25:HTB26"/>
    <mergeCell ref="HTC25:HTC26"/>
    <mergeCell ref="HTD25:HTD26"/>
    <mergeCell ref="HTE25:HTE26"/>
    <mergeCell ref="HTF25:HTF26"/>
    <mergeCell ref="HTG25:HTG26"/>
    <mergeCell ref="HTH25:HTH26"/>
    <mergeCell ref="HTI25:HTI26"/>
    <mergeCell ref="HTJ25:HTJ26"/>
    <mergeCell ref="HTK25:HTK26"/>
    <mergeCell ref="HTL25:HTL26"/>
    <mergeCell ref="HTM25:HTM26"/>
    <mergeCell ref="HTN25:HTN26"/>
    <mergeCell ref="HTO25:HTO26"/>
    <mergeCell ref="HTP25:HTP26"/>
    <mergeCell ref="HTQ25:HTQ26"/>
    <mergeCell ref="HTR25:HTR26"/>
    <mergeCell ref="HTS25:HTS26"/>
    <mergeCell ref="HTT25:HTT26"/>
    <mergeCell ref="HTU25:HTU26"/>
    <mergeCell ref="HTV25:HTV26"/>
    <mergeCell ref="HTW25:HTW26"/>
    <mergeCell ref="HTX25:HTX26"/>
    <mergeCell ref="HTY25:HTY26"/>
    <mergeCell ref="HTZ25:HTZ26"/>
    <mergeCell ref="HUA25:HUA26"/>
    <mergeCell ref="HUB25:HUB26"/>
    <mergeCell ref="HUC25:HUC26"/>
    <mergeCell ref="HUD25:HUD26"/>
    <mergeCell ref="HUE25:HUE26"/>
    <mergeCell ref="HRR25:HRR26"/>
    <mergeCell ref="HRS25:HRS26"/>
    <mergeCell ref="HRT25:HRT26"/>
    <mergeCell ref="HRU25:HRU26"/>
    <mergeCell ref="HRV25:HRV26"/>
    <mergeCell ref="HRW25:HRW26"/>
    <mergeCell ref="HRX25:HRX26"/>
    <mergeCell ref="HRY25:HRY26"/>
    <mergeCell ref="HRZ25:HRZ26"/>
    <mergeCell ref="HSA25:HSA26"/>
    <mergeCell ref="HSB25:HSB26"/>
    <mergeCell ref="HSC25:HSC26"/>
    <mergeCell ref="HSD25:HSD26"/>
    <mergeCell ref="HSE25:HSE26"/>
    <mergeCell ref="HSF25:HSF26"/>
    <mergeCell ref="HSG25:HSG26"/>
    <mergeCell ref="HSH25:HSH26"/>
    <mergeCell ref="HSI25:HSI26"/>
    <mergeCell ref="HSJ25:HSJ26"/>
    <mergeCell ref="HSK25:HSK26"/>
    <mergeCell ref="HSL25:HSL26"/>
    <mergeCell ref="HSM25:HSM26"/>
    <mergeCell ref="HSN25:HSN26"/>
    <mergeCell ref="HSO25:HSO26"/>
    <mergeCell ref="HSP25:HSP26"/>
    <mergeCell ref="HSQ25:HSQ26"/>
    <mergeCell ref="HSR25:HSR26"/>
    <mergeCell ref="HSS25:HSS26"/>
    <mergeCell ref="HST25:HST26"/>
    <mergeCell ref="HSU25:HSU26"/>
    <mergeCell ref="HSV25:HSV26"/>
    <mergeCell ref="HSW25:HSW26"/>
    <mergeCell ref="HSX25:HSX26"/>
    <mergeCell ref="HQK25:HQK26"/>
    <mergeCell ref="HQL25:HQL26"/>
    <mergeCell ref="HQM25:HQM26"/>
    <mergeCell ref="HQN25:HQN26"/>
    <mergeCell ref="HQO25:HQO26"/>
    <mergeCell ref="HQP25:HQP26"/>
    <mergeCell ref="HQQ25:HQQ26"/>
    <mergeCell ref="HQR25:HQR26"/>
    <mergeCell ref="HQS25:HQS26"/>
    <mergeCell ref="HQT25:HQT26"/>
    <mergeCell ref="HQU25:HQU26"/>
    <mergeCell ref="HQV25:HQV26"/>
    <mergeCell ref="HQW25:HQW26"/>
    <mergeCell ref="HQX25:HQX26"/>
    <mergeCell ref="HQY25:HQY26"/>
    <mergeCell ref="HQZ25:HQZ26"/>
    <mergeCell ref="HRA25:HRA26"/>
    <mergeCell ref="HRB25:HRB26"/>
    <mergeCell ref="HRC25:HRC26"/>
    <mergeCell ref="HRD25:HRD26"/>
    <mergeCell ref="HRE25:HRE26"/>
    <mergeCell ref="HRF25:HRF26"/>
    <mergeCell ref="HRG25:HRG26"/>
    <mergeCell ref="HRH25:HRH26"/>
    <mergeCell ref="HRI25:HRI26"/>
    <mergeCell ref="HRJ25:HRJ26"/>
    <mergeCell ref="HRK25:HRK26"/>
    <mergeCell ref="HRL25:HRL26"/>
    <mergeCell ref="HRM25:HRM26"/>
    <mergeCell ref="HRN25:HRN26"/>
    <mergeCell ref="HRO25:HRO26"/>
    <mergeCell ref="HRP25:HRP26"/>
    <mergeCell ref="HRQ25:HRQ26"/>
    <mergeCell ref="HPD25:HPD26"/>
    <mergeCell ref="HPE25:HPE26"/>
    <mergeCell ref="HPF25:HPF26"/>
    <mergeCell ref="HPG25:HPG26"/>
    <mergeCell ref="HPH25:HPH26"/>
    <mergeCell ref="HPI25:HPI26"/>
    <mergeCell ref="HPJ25:HPJ26"/>
    <mergeCell ref="HPK25:HPK26"/>
    <mergeCell ref="HPL25:HPL26"/>
    <mergeCell ref="HPM25:HPM26"/>
    <mergeCell ref="HPN25:HPN26"/>
    <mergeCell ref="HPO25:HPO26"/>
    <mergeCell ref="HPP25:HPP26"/>
    <mergeCell ref="HPQ25:HPQ26"/>
    <mergeCell ref="HPR25:HPR26"/>
    <mergeCell ref="HPS25:HPS26"/>
    <mergeCell ref="HPT25:HPT26"/>
    <mergeCell ref="HPU25:HPU26"/>
    <mergeCell ref="HPV25:HPV26"/>
    <mergeCell ref="HPW25:HPW26"/>
    <mergeCell ref="HPX25:HPX26"/>
    <mergeCell ref="HPY25:HPY26"/>
    <mergeCell ref="HPZ25:HPZ26"/>
    <mergeCell ref="HQA25:HQA26"/>
    <mergeCell ref="HQB25:HQB26"/>
    <mergeCell ref="HQC25:HQC26"/>
    <mergeCell ref="HQD25:HQD26"/>
    <mergeCell ref="HQE25:HQE26"/>
    <mergeCell ref="HQF25:HQF26"/>
    <mergeCell ref="HQG25:HQG26"/>
    <mergeCell ref="HQH25:HQH26"/>
    <mergeCell ref="HQI25:HQI26"/>
    <mergeCell ref="HQJ25:HQJ26"/>
    <mergeCell ref="HNW25:HNW26"/>
    <mergeCell ref="HNX25:HNX26"/>
    <mergeCell ref="HNY25:HNY26"/>
    <mergeCell ref="HNZ25:HNZ26"/>
    <mergeCell ref="HOA25:HOA26"/>
    <mergeCell ref="HOB25:HOB26"/>
    <mergeCell ref="HOC25:HOC26"/>
    <mergeCell ref="HOD25:HOD26"/>
    <mergeCell ref="HOE25:HOE26"/>
    <mergeCell ref="HOF25:HOF26"/>
    <mergeCell ref="HOG25:HOG26"/>
    <mergeCell ref="HOH25:HOH26"/>
    <mergeCell ref="HOI25:HOI26"/>
    <mergeCell ref="HOJ25:HOJ26"/>
    <mergeCell ref="HOK25:HOK26"/>
    <mergeCell ref="HOL25:HOL26"/>
    <mergeCell ref="HOM25:HOM26"/>
    <mergeCell ref="HON25:HON26"/>
    <mergeCell ref="HOO25:HOO26"/>
    <mergeCell ref="HOP25:HOP26"/>
    <mergeCell ref="HOQ25:HOQ26"/>
    <mergeCell ref="HOR25:HOR26"/>
    <mergeCell ref="HOS25:HOS26"/>
    <mergeCell ref="HOT25:HOT26"/>
    <mergeCell ref="HOU25:HOU26"/>
    <mergeCell ref="HOV25:HOV26"/>
    <mergeCell ref="HOW25:HOW26"/>
    <mergeCell ref="HOX25:HOX26"/>
    <mergeCell ref="HOY25:HOY26"/>
    <mergeCell ref="HOZ25:HOZ26"/>
    <mergeCell ref="HPA25:HPA26"/>
    <mergeCell ref="HPB25:HPB26"/>
    <mergeCell ref="HPC25:HPC26"/>
    <mergeCell ref="HMP25:HMP26"/>
    <mergeCell ref="HMQ25:HMQ26"/>
    <mergeCell ref="HMR25:HMR26"/>
    <mergeCell ref="HMS25:HMS26"/>
    <mergeCell ref="HMT25:HMT26"/>
    <mergeCell ref="HMU25:HMU26"/>
    <mergeCell ref="HMV25:HMV26"/>
    <mergeCell ref="HMW25:HMW26"/>
    <mergeCell ref="HMX25:HMX26"/>
    <mergeCell ref="HMY25:HMY26"/>
    <mergeCell ref="HMZ25:HMZ26"/>
    <mergeCell ref="HNA25:HNA26"/>
    <mergeCell ref="HNB25:HNB26"/>
    <mergeCell ref="HNC25:HNC26"/>
    <mergeCell ref="HND25:HND26"/>
    <mergeCell ref="HNE25:HNE26"/>
    <mergeCell ref="HNF25:HNF26"/>
    <mergeCell ref="HNG25:HNG26"/>
    <mergeCell ref="HNH25:HNH26"/>
    <mergeCell ref="HNI25:HNI26"/>
    <mergeCell ref="HNJ25:HNJ26"/>
    <mergeCell ref="HNK25:HNK26"/>
    <mergeCell ref="HNL25:HNL26"/>
    <mergeCell ref="HNM25:HNM26"/>
    <mergeCell ref="HNN25:HNN26"/>
    <mergeCell ref="HNO25:HNO26"/>
    <mergeCell ref="HNP25:HNP26"/>
    <mergeCell ref="HNQ25:HNQ26"/>
    <mergeCell ref="HNR25:HNR26"/>
    <mergeCell ref="HNS25:HNS26"/>
    <mergeCell ref="HNT25:HNT26"/>
    <mergeCell ref="HNU25:HNU26"/>
    <mergeCell ref="HNV25:HNV26"/>
    <mergeCell ref="HLI25:HLI26"/>
    <mergeCell ref="HLJ25:HLJ26"/>
    <mergeCell ref="HLK25:HLK26"/>
    <mergeCell ref="HLL25:HLL26"/>
    <mergeCell ref="HLM25:HLM26"/>
    <mergeCell ref="HLN25:HLN26"/>
    <mergeCell ref="HLO25:HLO26"/>
    <mergeCell ref="HLP25:HLP26"/>
    <mergeCell ref="HLQ25:HLQ26"/>
    <mergeCell ref="HLR25:HLR26"/>
    <mergeCell ref="HLS25:HLS26"/>
    <mergeCell ref="HLT25:HLT26"/>
    <mergeCell ref="HLU25:HLU26"/>
    <mergeCell ref="HLV25:HLV26"/>
    <mergeCell ref="HLW25:HLW26"/>
    <mergeCell ref="HLX25:HLX26"/>
    <mergeCell ref="HLY25:HLY26"/>
    <mergeCell ref="HLZ25:HLZ26"/>
    <mergeCell ref="HMA25:HMA26"/>
    <mergeCell ref="HMB25:HMB26"/>
    <mergeCell ref="HMC25:HMC26"/>
    <mergeCell ref="HMD25:HMD26"/>
    <mergeCell ref="HME25:HME26"/>
    <mergeCell ref="HMF25:HMF26"/>
    <mergeCell ref="HMG25:HMG26"/>
    <mergeCell ref="HMH25:HMH26"/>
    <mergeCell ref="HMI25:HMI26"/>
    <mergeCell ref="HMJ25:HMJ26"/>
    <mergeCell ref="HMK25:HMK26"/>
    <mergeCell ref="HML25:HML26"/>
    <mergeCell ref="HMM25:HMM26"/>
    <mergeCell ref="HMN25:HMN26"/>
    <mergeCell ref="HMO25:HMO26"/>
    <mergeCell ref="HKB25:HKB26"/>
    <mergeCell ref="HKC25:HKC26"/>
    <mergeCell ref="HKD25:HKD26"/>
    <mergeCell ref="HKE25:HKE26"/>
    <mergeCell ref="HKF25:HKF26"/>
    <mergeCell ref="HKG25:HKG26"/>
    <mergeCell ref="HKH25:HKH26"/>
    <mergeCell ref="HKI25:HKI26"/>
    <mergeCell ref="HKJ25:HKJ26"/>
    <mergeCell ref="HKK25:HKK26"/>
    <mergeCell ref="HKL25:HKL26"/>
    <mergeCell ref="HKM25:HKM26"/>
    <mergeCell ref="HKN25:HKN26"/>
    <mergeCell ref="HKO25:HKO26"/>
    <mergeCell ref="HKP25:HKP26"/>
    <mergeCell ref="HKQ25:HKQ26"/>
    <mergeCell ref="HKR25:HKR26"/>
    <mergeCell ref="HKS25:HKS26"/>
    <mergeCell ref="HKT25:HKT26"/>
    <mergeCell ref="HKU25:HKU26"/>
    <mergeCell ref="HKV25:HKV26"/>
    <mergeCell ref="HKW25:HKW26"/>
    <mergeCell ref="HKX25:HKX26"/>
    <mergeCell ref="HKY25:HKY26"/>
    <mergeCell ref="HKZ25:HKZ26"/>
    <mergeCell ref="HLA25:HLA26"/>
    <mergeCell ref="HLB25:HLB26"/>
    <mergeCell ref="HLC25:HLC26"/>
    <mergeCell ref="HLD25:HLD26"/>
    <mergeCell ref="HLE25:HLE26"/>
    <mergeCell ref="HLF25:HLF26"/>
    <mergeCell ref="HLG25:HLG26"/>
    <mergeCell ref="HLH25:HLH26"/>
    <mergeCell ref="HIU25:HIU26"/>
    <mergeCell ref="HIV25:HIV26"/>
    <mergeCell ref="HIW25:HIW26"/>
    <mergeCell ref="HIX25:HIX26"/>
    <mergeCell ref="HIY25:HIY26"/>
    <mergeCell ref="HIZ25:HIZ26"/>
    <mergeCell ref="HJA25:HJA26"/>
    <mergeCell ref="HJB25:HJB26"/>
    <mergeCell ref="HJC25:HJC26"/>
    <mergeCell ref="HJD25:HJD26"/>
    <mergeCell ref="HJE25:HJE26"/>
    <mergeCell ref="HJF25:HJF26"/>
    <mergeCell ref="HJG25:HJG26"/>
    <mergeCell ref="HJH25:HJH26"/>
    <mergeCell ref="HJI25:HJI26"/>
    <mergeCell ref="HJJ25:HJJ26"/>
    <mergeCell ref="HJK25:HJK26"/>
    <mergeCell ref="HJL25:HJL26"/>
    <mergeCell ref="HJM25:HJM26"/>
    <mergeCell ref="HJN25:HJN26"/>
    <mergeCell ref="HJO25:HJO26"/>
    <mergeCell ref="HJP25:HJP26"/>
    <mergeCell ref="HJQ25:HJQ26"/>
    <mergeCell ref="HJR25:HJR26"/>
    <mergeCell ref="HJS25:HJS26"/>
    <mergeCell ref="HJT25:HJT26"/>
    <mergeCell ref="HJU25:HJU26"/>
    <mergeCell ref="HJV25:HJV26"/>
    <mergeCell ref="HJW25:HJW26"/>
    <mergeCell ref="HJX25:HJX26"/>
    <mergeCell ref="HJY25:HJY26"/>
    <mergeCell ref="HJZ25:HJZ26"/>
    <mergeCell ref="HKA25:HKA26"/>
    <mergeCell ref="HHN25:HHN26"/>
    <mergeCell ref="HHO25:HHO26"/>
    <mergeCell ref="HHP25:HHP26"/>
    <mergeCell ref="HHQ25:HHQ26"/>
    <mergeCell ref="HHR25:HHR26"/>
    <mergeCell ref="HHS25:HHS26"/>
    <mergeCell ref="HHT25:HHT26"/>
    <mergeCell ref="HHU25:HHU26"/>
    <mergeCell ref="HHV25:HHV26"/>
    <mergeCell ref="HHW25:HHW26"/>
    <mergeCell ref="HHX25:HHX26"/>
    <mergeCell ref="HHY25:HHY26"/>
    <mergeCell ref="HHZ25:HHZ26"/>
    <mergeCell ref="HIA25:HIA26"/>
    <mergeCell ref="HIB25:HIB26"/>
    <mergeCell ref="HIC25:HIC26"/>
    <mergeCell ref="HID25:HID26"/>
    <mergeCell ref="HIE25:HIE26"/>
    <mergeCell ref="HIF25:HIF26"/>
    <mergeCell ref="HIG25:HIG26"/>
    <mergeCell ref="HIH25:HIH26"/>
    <mergeCell ref="HII25:HII26"/>
    <mergeCell ref="HIJ25:HIJ26"/>
    <mergeCell ref="HIK25:HIK26"/>
    <mergeCell ref="HIL25:HIL26"/>
    <mergeCell ref="HIM25:HIM26"/>
    <mergeCell ref="HIN25:HIN26"/>
    <mergeCell ref="HIO25:HIO26"/>
    <mergeCell ref="HIP25:HIP26"/>
    <mergeCell ref="HIQ25:HIQ26"/>
    <mergeCell ref="HIR25:HIR26"/>
    <mergeCell ref="HIS25:HIS26"/>
    <mergeCell ref="HIT25:HIT26"/>
    <mergeCell ref="HGG25:HGG26"/>
    <mergeCell ref="HGH25:HGH26"/>
    <mergeCell ref="HGI25:HGI26"/>
    <mergeCell ref="HGJ25:HGJ26"/>
    <mergeCell ref="HGK25:HGK26"/>
    <mergeCell ref="HGL25:HGL26"/>
    <mergeCell ref="HGM25:HGM26"/>
    <mergeCell ref="HGN25:HGN26"/>
    <mergeCell ref="HGO25:HGO26"/>
    <mergeCell ref="HGP25:HGP26"/>
    <mergeCell ref="HGQ25:HGQ26"/>
    <mergeCell ref="HGR25:HGR26"/>
    <mergeCell ref="HGS25:HGS26"/>
    <mergeCell ref="HGT25:HGT26"/>
    <mergeCell ref="HGU25:HGU26"/>
    <mergeCell ref="HGV25:HGV26"/>
    <mergeCell ref="HGW25:HGW26"/>
    <mergeCell ref="HGX25:HGX26"/>
    <mergeCell ref="HGY25:HGY26"/>
    <mergeCell ref="HGZ25:HGZ26"/>
    <mergeCell ref="HHA25:HHA26"/>
    <mergeCell ref="HHB25:HHB26"/>
    <mergeCell ref="HHC25:HHC26"/>
    <mergeCell ref="HHD25:HHD26"/>
    <mergeCell ref="HHE25:HHE26"/>
    <mergeCell ref="HHF25:HHF26"/>
    <mergeCell ref="HHG25:HHG26"/>
    <mergeCell ref="HHH25:HHH26"/>
    <mergeCell ref="HHI25:HHI26"/>
    <mergeCell ref="HHJ25:HHJ26"/>
    <mergeCell ref="HHK25:HHK26"/>
    <mergeCell ref="HHL25:HHL26"/>
    <mergeCell ref="HHM25:HHM26"/>
    <mergeCell ref="HEZ25:HEZ26"/>
    <mergeCell ref="HFA25:HFA26"/>
    <mergeCell ref="HFB25:HFB26"/>
    <mergeCell ref="HFC25:HFC26"/>
    <mergeCell ref="HFD25:HFD26"/>
    <mergeCell ref="HFE25:HFE26"/>
    <mergeCell ref="HFF25:HFF26"/>
    <mergeCell ref="HFG25:HFG26"/>
    <mergeCell ref="HFH25:HFH26"/>
    <mergeCell ref="HFI25:HFI26"/>
    <mergeCell ref="HFJ25:HFJ26"/>
    <mergeCell ref="HFK25:HFK26"/>
    <mergeCell ref="HFL25:HFL26"/>
    <mergeCell ref="HFM25:HFM26"/>
    <mergeCell ref="HFN25:HFN26"/>
    <mergeCell ref="HFO25:HFO26"/>
    <mergeCell ref="HFP25:HFP26"/>
    <mergeCell ref="HFQ25:HFQ26"/>
    <mergeCell ref="HFR25:HFR26"/>
    <mergeCell ref="HFS25:HFS26"/>
    <mergeCell ref="HFT25:HFT26"/>
    <mergeCell ref="HFU25:HFU26"/>
    <mergeCell ref="HFV25:HFV26"/>
    <mergeCell ref="HFW25:HFW26"/>
    <mergeCell ref="HFX25:HFX26"/>
    <mergeCell ref="HFY25:HFY26"/>
    <mergeCell ref="HFZ25:HFZ26"/>
    <mergeCell ref="HGA25:HGA26"/>
    <mergeCell ref="HGB25:HGB26"/>
    <mergeCell ref="HGC25:HGC26"/>
    <mergeCell ref="HGD25:HGD26"/>
    <mergeCell ref="HGE25:HGE26"/>
    <mergeCell ref="HGF25:HGF26"/>
    <mergeCell ref="HDS25:HDS26"/>
    <mergeCell ref="HDT25:HDT26"/>
    <mergeCell ref="HDU25:HDU26"/>
    <mergeCell ref="HDV25:HDV26"/>
    <mergeCell ref="HDW25:HDW26"/>
    <mergeCell ref="HDX25:HDX26"/>
    <mergeCell ref="HDY25:HDY26"/>
    <mergeCell ref="HDZ25:HDZ26"/>
    <mergeCell ref="HEA25:HEA26"/>
    <mergeCell ref="HEB25:HEB26"/>
    <mergeCell ref="HEC25:HEC26"/>
    <mergeCell ref="HED25:HED26"/>
    <mergeCell ref="HEE25:HEE26"/>
    <mergeCell ref="HEF25:HEF26"/>
    <mergeCell ref="HEG25:HEG26"/>
    <mergeCell ref="HEH25:HEH26"/>
    <mergeCell ref="HEI25:HEI26"/>
    <mergeCell ref="HEJ25:HEJ26"/>
    <mergeCell ref="HEK25:HEK26"/>
    <mergeCell ref="HEL25:HEL26"/>
    <mergeCell ref="HEM25:HEM26"/>
    <mergeCell ref="HEN25:HEN26"/>
    <mergeCell ref="HEO25:HEO26"/>
    <mergeCell ref="HEP25:HEP26"/>
    <mergeCell ref="HEQ25:HEQ26"/>
    <mergeCell ref="HER25:HER26"/>
    <mergeCell ref="HES25:HES26"/>
    <mergeCell ref="HET25:HET26"/>
    <mergeCell ref="HEU25:HEU26"/>
    <mergeCell ref="HEV25:HEV26"/>
    <mergeCell ref="HEW25:HEW26"/>
    <mergeCell ref="HEX25:HEX26"/>
    <mergeCell ref="HEY25:HEY26"/>
    <mergeCell ref="HCL25:HCL26"/>
    <mergeCell ref="HCM25:HCM26"/>
    <mergeCell ref="HCN25:HCN26"/>
    <mergeCell ref="HCO25:HCO26"/>
    <mergeCell ref="HCP25:HCP26"/>
    <mergeCell ref="HCQ25:HCQ26"/>
    <mergeCell ref="HCR25:HCR26"/>
    <mergeCell ref="HCS25:HCS26"/>
    <mergeCell ref="HCT25:HCT26"/>
    <mergeCell ref="HCU25:HCU26"/>
    <mergeCell ref="HCV25:HCV26"/>
    <mergeCell ref="HCW25:HCW26"/>
    <mergeCell ref="HCX25:HCX26"/>
    <mergeCell ref="HCY25:HCY26"/>
    <mergeCell ref="HCZ25:HCZ26"/>
    <mergeCell ref="HDA25:HDA26"/>
    <mergeCell ref="HDB25:HDB26"/>
    <mergeCell ref="HDC25:HDC26"/>
    <mergeCell ref="HDD25:HDD26"/>
    <mergeCell ref="HDE25:HDE26"/>
    <mergeCell ref="HDF25:HDF26"/>
    <mergeCell ref="HDG25:HDG26"/>
    <mergeCell ref="HDH25:HDH26"/>
    <mergeCell ref="HDI25:HDI26"/>
    <mergeCell ref="HDJ25:HDJ26"/>
    <mergeCell ref="HDK25:HDK26"/>
    <mergeCell ref="HDL25:HDL26"/>
    <mergeCell ref="HDM25:HDM26"/>
    <mergeCell ref="HDN25:HDN26"/>
    <mergeCell ref="HDO25:HDO26"/>
    <mergeCell ref="HDP25:HDP26"/>
    <mergeCell ref="HDQ25:HDQ26"/>
    <mergeCell ref="HDR25:HDR26"/>
    <mergeCell ref="HBE25:HBE26"/>
    <mergeCell ref="HBF25:HBF26"/>
    <mergeCell ref="HBG25:HBG26"/>
    <mergeCell ref="HBH25:HBH26"/>
    <mergeCell ref="HBI25:HBI26"/>
    <mergeCell ref="HBJ25:HBJ26"/>
    <mergeCell ref="HBK25:HBK26"/>
    <mergeCell ref="HBL25:HBL26"/>
    <mergeCell ref="HBM25:HBM26"/>
    <mergeCell ref="HBN25:HBN26"/>
    <mergeCell ref="HBO25:HBO26"/>
    <mergeCell ref="HBP25:HBP26"/>
    <mergeCell ref="HBQ25:HBQ26"/>
    <mergeCell ref="HBR25:HBR26"/>
    <mergeCell ref="HBS25:HBS26"/>
    <mergeCell ref="HBT25:HBT26"/>
    <mergeCell ref="HBU25:HBU26"/>
    <mergeCell ref="HBV25:HBV26"/>
    <mergeCell ref="HBW25:HBW26"/>
    <mergeCell ref="HBX25:HBX26"/>
    <mergeCell ref="HBY25:HBY26"/>
    <mergeCell ref="HBZ25:HBZ26"/>
    <mergeCell ref="HCA25:HCA26"/>
    <mergeCell ref="HCB25:HCB26"/>
    <mergeCell ref="HCC25:HCC26"/>
    <mergeCell ref="HCD25:HCD26"/>
    <mergeCell ref="HCE25:HCE26"/>
    <mergeCell ref="HCF25:HCF26"/>
    <mergeCell ref="HCG25:HCG26"/>
    <mergeCell ref="HCH25:HCH26"/>
    <mergeCell ref="HCI25:HCI26"/>
    <mergeCell ref="HCJ25:HCJ26"/>
    <mergeCell ref="HCK25:HCK26"/>
    <mergeCell ref="GZX25:GZX26"/>
    <mergeCell ref="GZY25:GZY26"/>
    <mergeCell ref="GZZ25:GZZ26"/>
    <mergeCell ref="HAA25:HAA26"/>
    <mergeCell ref="HAB25:HAB26"/>
    <mergeCell ref="HAC25:HAC26"/>
    <mergeCell ref="HAD25:HAD26"/>
    <mergeCell ref="HAE25:HAE26"/>
    <mergeCell ref="HAF25:HAF26"/>
    <mergeCell ref="HAG25:HAG26"/>
    <mergeCell ref="HAH25:HAH26"/>
    <mergeCell ref="HAI25:HAI26"/>
    <mergeCell ref="HAJ25:HAJ26"/>
    <mergeCell ref="HAK25:HAK26"/>
    <mergeCell ref="HAL25:HAL26"/>
    <mergeCell ref="HAM25:HAM26"/>
    <mergeCell ref="HAN25:HAN26"/>
    <mergeCell ref="HAO25:HAO26"/>
    <mergeCell ref="HAP25:HAP26"/>
    <mergeCell ref="HAQ25:HAQ26"/>
    <mergeCell ref="HAR25:HAR26"/>
    <mergeCell ref="HAS25:HAS26"/>
    <mergeCell ref="HAT25:HAT26"/>
    <mergeCell ref="HAU25:HAU26"/>
    <mergeCell ref="HAV25:HAV26"/>
    <mergeCell ref="HAW25:HAW26"/>
    <mergeCell ref="HAX25:HAX26"/>
    <mergeCell ref="HAY25:HAY26"/>
    <mergeCell ref="HAZ25:HAZ26"/>
    <mergeCell ref="HBA25:HBA26"/>
    <mergeCell ref="HBB25:HBB26"/>
    <mergeCell ref="HBC25:HBC26"/>
    <mergeCell ref="HBD25:HBD26"/>
    <mergeCell ref="GYQ25:GYQ26"/>
    <mergeCell ref="GYR25:GYR26"/>
    <mergeCell ref="GYS25:GYS26"/>
    <mergeCell ref="GYT25:GYT26"/>
    <mergeCell ref="GYU25:GYU26"/>
    <mergeCell ref="GYV25:GYV26"/>
    <mergeCell ref="GYW25:GYW26"/>
    <mergeCell ref="GYX25:GYX26"/>
    <mergeCell ref="GYY25:GYY26"/>
    <mergeCell ref="GYZ25:GYZ26"/>
    <mergeCell ref="GZA25:GZA26"/>
    <mergeCell ref="GZB25:GZB26"/>
    <mergeCell ref="GZC25:GZC26"/>
    <mergeCell ref="GZD25:GZD26"/>
    <mergeCell ref="GZE25:GZE26"/>
    <mergeCell ref="GZF25:GZF26"/>
    <mergeCell ref="GZG25:GZG26"/>
    <mergeCell ref="GZH25:GZH26"/>
    <mergeCell ref="GZI25:GZI26"/>
    <mergeCell ref="GZJ25:GZJ26"/>
    <mergeCell ref="GZK25:GZK26"/>
    <mergeCell ref="GZL25:GZL26"/>
    <mergeCell ref="GZM25:GZM26"/>
    <mergeCell ref="GZN25:GZN26"/>
    <mergeCell ref="GZO25:GZO26"/>
    <mergeCell ref="GZP25:GZP26"/>
    <mergeCell ref="GZQ25:GZQ26"/>
    <mergeCell ref="GZR25:GZR26"/>
    <mergeCell ref="GZS25:GZS26"/>
    <mergeCell ref="GZT25:GZT26"/>
    <mergeCell ref="GZU25:GZU26"/>
    <mergeCell ref="GZV25:GZV26"/>
    <mergeCell ref="GZW25:GZW26"/>
    <mergeCell ref="GXJ25:GXJ26"/>
    <mergeCell ref="GXK25:GXK26"/>
    <mergeCell ref="GXL25:GXL26"/>
    <mergeCell ref="GXM25:GXM26"/>
    <mergeCell ref="GXN25:GXN26"/>
    <mergeCell ref="GXO25:GXO26"/>
    <mergeCell ref="GXP25:GXP26"/>
    <mergeCell ref="GXQ25:GXQ26"/>
    <mergeCell ref="GXR25:GXR26"/>
    <mergeCell ref="GXS25:GXS26"/>
    <mergeCell ref="GXT25:GXT26"/>
    <mergeCell ref="GXU25:GXU26"/>
    <mergeCell ref="GXV25:GXV26"/>
    <mergeCell ref="GXW25:GXW26"/>
    <mergeCell ref="GXX25:GXX26"/>
    <mergeCell ref="GXY25:GXY26"/>
    <mergeCell ref="GXZ25:GXZ26"/>
    <mergeCell ref="GYA25:GYA26"/>
    <mergeCell ref="GYB25:GYB26"/>
    <mergeCell ref="GYC25:GYC26"/>
    <mergeCell ref="GYD25:GYD26"/>
    <mergeCell ref="GYE25:GYE26"/>
    <mergeCell ref="GYF25:GYF26"/>
    <mergeCell ref="GYG25:GYG26"/>
    <mergeCell ref="GYH25:GYH26"/>
    <mergeCell ref="GYI25:GYI26"/>
    <mergeCell ref="GYJ25:GYJ26"/>
    <mergeCell ref="GYK25:GYK26"/>
    <mergeCell ref="GYL25:GYL26"/>
    <mergeCell ref="GYM25:GYM26"/>
    <mergeCell ref="GYN25:GYN26"/>
    <mergeCell ref="GYO25:GYO26"/>
    <mergeCell ref="GYP25:GYP26"/>
    <mergeCell ref="GWC25:GWC26"/>
    <mergeCell ref="GWD25:GWD26"/>
    <mergeCell ref="GWE25:GWE26"/>
    <mergeCell ref="GWF25:GWF26"/>
    <mergeCell ref="GWG25:GWG26"/>
    <mergeCell ref="GWH25:GWH26"/>
    <mergeCell ref="GWI25:GWI26"/>
    <mergeCell ref="GWJ25:GWJ26"/>
    <mergeCell ref="GWK25:GWK26"/>
    <mergeCell ref="GWL25:GWL26"/>
    <mergeCell ref="GWM25:GWM26"/>
    <mergeCell ref="GWN25:GWN26"/>
    <mergeCell ref="GWO25:GWO26"/>
    <mergeCell ref="GWP25:GWP26"/>
    <mergeCell ref="GWQ25:GWQ26"/>
    <mergeCell ref="GWR25:GWR26"/>
    <mergeCell ref="GWS25:GWS26"/>
    <mergeCell ref="GWT25:GWT26"/>
    <mergeCell ref="GWU25:GWU26"/>
    <mergeCell ref="GWV25:GWV26"/>
    <mergeCell ref="GWW25:GWW26"/>
    <mergeCell ref="GWX25:GWX26"/>
    <mergeCell ref="GWY25:GWY26"/>
    <mergeCell ref="GWZ25:GWZ26"/>
    <mergeCell ref="GXA25:GXA26"/>
    <mergeCell ref="GXB25:GXB26"/>
    <mergeCell ref="GXC25:GXC26"/>
    <mergeCell ref="GXD25:GXD26"/>
    <mergeCell ref="GXE25:GXE26"/>
    <mergeCell ref="GXF25:GXF26"/>
    <mergeCell ref="GXG25:GXG26"/>
    <mergeCell ref="GXH25:GXH26"/>
    <mergeCell ref="GXI25:GXI26"/>
    <mergeCell ref="GUV25:GUV26"/>
    <mergeCell ref="GUW25:GUW26"/>
    <mergeCell ref="GUX25:GUX26"/>
    <mergeCell ref="GUY25:GUY26"/>
    <mergeCell ref="GUZ25:GUZ26"/>
    <mergeCell ref="GVA25:GVA26"/>
    <mergeCell ref="GVB25:GVB26"/>
    <mergeCell ref="GVC25:GVC26"/>
    <mergeCell ref="GVD25:GVD26"/>
    <mergeCell ref="GVE25:GVE26"/>
    <mergeCell ref="GVF25:GVF26"/>
    <mergeCell ref="GVG25:GVG26"/>
    <mergeCell ref="GVH25:GVH26"/>
    <mergeCell ref="GVI25:GVI26"/>
    <mergeCell ref="GVJ25:GVJ26"/>
    <mergeCell ref="GVK25:GVK26"/>
    <mergeCell ref="GVL25:GVL26"/>
    <mergeCell ref="GVM25:GVM26"/>
    <mergeCell ref="GVN25:GVN26"/>
    <mergeCell ref="GVO25:GVO26"/>
    <mergeCell ref="GVP25:GVP26"/>
    <mergeCell ref="GVQ25:GVQ26"/>
    <mergeCell ref="GVR25:GVR26"/>
    <mergeCell ref="GVS25:GVS26"/>
    <mergeCell ref="GVT25:GVT26"/>
    <mergeCell ref="GVU25:GVU26"/>
    <mergeCell ref="GVV25:GVV26"/>
    <mergeCell ref="GVW25:GVW26"/>
    <mergeCell ref="GVX25:GVX26"/>
    <mergeCell ref="GVY25:GVY26"/>
    <mergeCell ref="GVZ25:GVZ26"/>
    <mergeCell ref="GWA25:GWA26"/>
    <mergeCell ref="GWB25:GWB26"/>
    <mergeCell ref="GTO25:GTO26"/>
    <mergeCell ref="GTP25:GTP26"/>
    <mergeCell ref="GTQ25:GTQ26"/>
    <mergeCell ref="GTR25:GTR26"/>
    <mergeCell ref="GTS25:GTS26"/>
    <mergeCell ref="GTT25:GTT26"/>
    <mergeCell ref="GTU25:GTU26"/>
    <mergeCell ref="GTV25:GTV26"/>
    <mergeCell ref="GTW25:GTW26"/>
    <mergeCell ref="GTX25:GTX26"/>
    <mergeCell ref="GTY25:GTY26"/>
    <mergeCell ref="GTZ25:GTZ26"/>
    <mergeCell ref="GUA25:GUA26"/>
    <mergeCell ref="GUB25:GUB26"/>
    <mergeCell ref="GUC25:GUC26"/>
    <mergeCell ref="GUD25:GUD26"/>
    <mergeCell ref="GUE25:GUE26"/>
    <mergeCell ref="GUF25:GUF26"/>
    <mergeCell ref="GUG25:GUG26"/>
    <mergeCell ref="GUH25:GUH26"/>
    <mergeCell ref="GUI25:GUI26"/>
    <mergeCell ref="GUJ25:GUJ26"/>
    <mergeCell ref="GUK25:GUK26"/>
    <mergeCell ref="GUL25:GUL26"/>
    <mergeCell ref="GUM25:GUM26"/>
    <mergeCell ref="GUN25:GUN26"/>
    <mergeCell ref="GUO25:GUO26"/>
    <mergeCell ref="GUP25:GUP26"/>
    <mergeCell ref="GUQ25:GUQ26"/>
    <mergeCell ref="GUR25:GUR26"/>
    <mergeCell ref="GUS25:GUS26"/>
    <mergeCell ref="GUT25:GUT26"/>
    <mergeCell ref="GUU25:GUU26"/>
    <mergeCell ref="GSH25:GSH26"/>
    <mergeCell ref="GSI25:GSI26"/>
    <mergeCell ref="GSJ25:GSJ26"/>
    <mergeCell ref="GSK25:GSK26"/>
    <mergeCell ref="GSL25:GSL26"/>
    <mergeCell ref="GSM25:GSM26"/>
    <mergeCell ref="GSN25:GSN26"/>
    <mergeCell ref="GSO25:GSO26"/>
    <mergeCell ref="GSP25:GSP26"/>
    <mergeCell ref="GSQ25:GSQ26"/>
    <mergeCell ref="GSR25:GSR26"/>
    <mergeCell ref="GSS25:GSS26"/>
    <mergeCell ref="GST25:GST26"/>
    <mergeCell ref="GSU25:GSU26"/>
    <mergeCell ref="GSV25:GSV26"/>
    <mergeCell ref="GSW25:GSW26"/>
    <mergeCell ref="GSX25:GSX26"/>
    <mergeCell ref="GSY25:GSY26"/>
    <mergeCell ref="GSZ25:GSZ26"/>
    <mergeCell ref="GTA25:GTA26"/>
    <mergeCell ref="GTB25:GTB26"/>
    <mergeCell ref="GTC25:GTC26"/>
    <mergeCell ref="GTD25:GTD26"/>
    <mergeCell ref="GTE25:GTE26"/>
    <mergeCell ref="GTF25:GTF26"/>
    <mergeCell ref="GTG25:GTG26"/>
    <mergeCell ref="GTH25:GTH26"/>
    <mergeCell ref="GTI25:GTI26"/>
    <mergeCell ref="GTJ25:GTJ26"/>
    <mergeCell ref="GTK25:GTK26"/>
    <mergeCell ref="GTL25:GTL26"/>
    <mergeCell ref="GTM25:GTM26"/>
    <mergeCell ref="GTN25:GTN26"/>
    <mergeCell ref="GRA25:GRA26"/>
    <mergeCell ref="GRB25:GRB26"/>
    <mergeCell ref="GRC25:GRC26"/>
    <mergeCell ref="GRD25:GRD26"/>
    <mergeCell ref="GRE25:GRE26"/>
    <mergeCell ref="GRF25:GRF26"/>
    <mergeCell ref="GRG25:GRG26"/>
    <mergeCell ref="GRH25:GRH26"/>
    <mergeCell ref="GRI25:GRI26"/>
    <mergeCell ref="GRJ25:GRJ26"/>
    <mergeCell ref="GRK25:GRK26"/>
    <mergeCell ref="GRL25:GRL26"/>
    <mergeCell ref="GRM25:GRM26"/>
    <mergeCell ref="GRN25:GRN26"/>
    <mergeCell ref="GRO25:GRO26"/>
    <mergeCell ref="GRP25:GRP26"/>
    <mergeCell ref="GRQ25:GRQ26"/>
    <mergeCell ref="GRR25:GRR26"/>
    <mergeCell ref="GRS25:GRS26"/>
    <mergeCell ref="GRT25:GRT26"/>
    <mergeCell ref="GRU25:GRU26"/>
    <mergeCell ref="GRV25:GRV26"/>
    <mergeCell ref="GRW25:GRW26"/>
    <mergeCell ref="GRX25:GRX26"/>
    <mergeCell ref="GRY25:GRY26"/>
    <mergeCell ref="GRZ25:GRZ26"/>
    <mergeCell ref="GSA25:GSA26"/>
    <mergeCell ref="GSB25:GSB26"/>
    <mergeCell ref="GSC25:GSC26"/>
    <mergeCell ref="GSD25:GSD26"/>
    <mergeCell ref="GSE25:GSE26"/>
    <mergeCell ref="GSF25:GSF26"/>
    <mergeCell ref="GSG25:GSG26"/>
    <mergeCell ref="GPT25:GPT26"/>
    <mergeCell ref="GPU25:GPU26"/>
    <mergeCell ref="GPV25:GPV26"/>
    <mergeCell ref="GPW25:GPW26"/>
    <mergeCell ref="GPX25:GPX26"/>
    <mergeCell ref="GPY25:GPY26"/>
    <mergeCell ref="GPZ25:GPZ26"/>
    <mergeCell ref="GQA25:GQA26"/>
    <mergeCell ref="GQB25:GQB26"/>
    <mergeCell ref="GQC25:GQC26"/>
    <mergeCell ref="GQD25:GQD26"/>
    <mergeCell ref="GQE25:GQE26"/>
    <mergeCell ref="GQF25:GQF26"/>
    <mergeCell ref="GQG25:GQG26"/>
    <mergeCell ref="GQH25:GQH26"/>
    <mergeCell ref="GQI25:GQI26"/>
    <mergeCell ref="GQJ25:GQJ26"/>
    <mergeCell ref="GQK25:GQK26"/>
    <mergeCell ref="GQL25:GQL26"/>
    <mergeCell ref="GQM25:GQM26"/>
    <mergeCell ref="GQN25:GQN26"/>
    <mergeCell ref="GQO25:GQO26"/>
    <mergeCell ref="GQP25:GQP26"/>
    <mergeCell ref="GQQ25:GQQ26"/>
    <mergeCell ref="GQR25:GQR26"/>
    <mergeCell ref="GQS25:GQS26"/>
    <mergeCell ref="GQT25:GQT26"/>
    <mergeCell ref="GQU25:GQU26"/>
    <mergeCell ref="GQV25:GQV26"/>
    <mergeCell ref="GQW25:GQW26"/>
    <mergeCell ref="GQX25:GQX26"/>
    <mergeCell ref="GQY25:GQY26"/>
    <mergeCell ref="GQZ25:GQZ26"/>
    <mergeCell ref="GOM25:GOM26"/>
    <mergeCell ref="GON25:GON26"/>
    <mergeCell ref="GOO25:GOO26"/>
    <mergeCell ref="GOP25:GOP26"/>
    <mergeCell ref="GOQ25:GOQ26"/>
    <mergeCell ref="GOR25:GOR26"/>
    <mergeCell ref="GOS25:GOS26"/>
    <mergeCell ref="GOT25:GOT26"/>
    <mergeCell ref="GOU25:GOU26"/>
    <mergeCell ref="GOV25:GOV26"/>
    <mergeCell ref="GOW25:GOW26"/>
    <mergeCell ref="GOX25:GOX26"/>
    <mergeCell ref="GOY25:GOY26"/>
    <mergeCell ref="GOZ25:GOZ26"/>
    <mergeCell ref="GPA25:GPA26"/>
    <mergeCell ref="GPB25:GPB26"/>
    <mergeCell ref="GPC25:GPC26"/>
    <mergeCell ref="GPD25:GPD26"/>
    <mergeCell ref="GPE25:GPE26"/>
    <mergeCell ref="GPF25:GPF26"/>
    <mergeCell ref="GPG25:GPG26"/>
    <mergeCell ref="GPH25:GPH26"/>
    <mergeCell ref="GPI25:GPI26"/>
    <mergeCell ref="GPJ25:GPJ26"/>
    <mergeCell ref="GPK25:GPK26"/>
    <mergeCell ref="GPL25:GPL26"/>
    <mergeCell ref="GPM25:GPM26"/>
    <mergeCell ref="GPN25:GPN26"/>
    <mergeCell ref="GPO25:GPO26"/>
    <mergeCell ref="GPP25:GPP26"/>
    <mergeCell ref="GPQ25:GPQ26"/>
    <mergeCell ref="GPR25:GPR26"/>
    <mergeCell ref="GPS25:GPS26"/>
    <mergeCell ref="GNF25:GNF26"/>
    <mergeCell ref="GNG25:GNG26"/>
    <mergeCell ref="GNH25:GNH26"/>
    <mergeCell ref="GNI25:GNI26"/>
    <mergeCell ref="GNJ25:GNJ26"/>
    <mergeCell ref="GNK25:GNK26"/>
    <mergeCell ref="GNL25:GNL26"/>
    <mergeCell ref="GNM25:GNM26"/>
    <mergeCell ref="GNN25:GNN26"/>
    <mergeCell ref="GNO25:GNO26"/>
    <mergeCell ref="GNP25:GNP26"/>
    <mergeCell ref="GNQ25:GNQ26"/>
    <mergeCell ref="GNR25:GNR26"/>
    <mergeCell ref="GNS25:GNS26"/>
    <mergeCell ref="GNT25:GNT26"/>
    <mergeCell ref="GNU25:GNU26"/>
    <mergeCell ref="GNV25:GNV26"/>
    <mergeCell ref="GNW25:GNW26"/>
    <mergeCell ref="GNX25:GNX26"/>
    <mergeCell ref="GNY25:GNY26"/>
    <mergeCell ref="GNZ25:GNZ26"/>
    <mergeCell ref="GOA25:GOA26"/>
    <mergeCell ref="GOB25:GOB26"/>
    <mergeCell ref="GOC25:GOC26"/>
    <mergeCell ref="GOD25:GOD26"/>
    <mergeCell ref="GOE25:GOE26"/>
    <mergeCell ref="GOF25:GOF26"/>
    <mergeCell ref="GOG25:GOG26"/>
    <mergeCell ref="GOH25:GOH26"/>
    <mergeCell ref="GOI25:GOI26"/>
    <mergeCell ref="GOJ25:GOJ26"/>
    <mergeCell ref="GOK25:GOK26"/>
    <mergeCell ref="GOL25:GOL26"/>
    <mergeCell ref="GLY25:GLY26"/>
    <mergeCell ref="GLZ25:GLZ26"/>
    <mergeCell ref="GMA25:GMA26"/>
    <mergeCell ref="GMB25:GMB26"/>
    <mergeCell ref="GMC25:GMC26"/>
    <mergeCell ref="GMD25:GMD26"/>
    <mergeCell ref="GME25:GME26"/>
    <mergeCell ref="GMF25:GMF26"/>
    <mergeCell ref="GMG25:GMG26"/>
    <mergeCell ref="GMH25:GMH26"/>
    <mergeCell ref="GMI25:GMI26"/>
    <mergeCell ref="GMJ25:GMJ26"/>
    <mergeCell ref="GMK25:GMK26"/>
    <mergeCell ref="GML25:GML26"/>
    <mergeCell ref="GMM25:GMM26"/>
    <mergeCell ref="GMN25:GMN26"/>
    <mergeCell ref="GMO25:GMO26"/>
    <mergeCell ref="GMP25:GMP26"/>
    <mergeCell ref="GMQ25:GMQ26"/>
    <mergeCell ref="GMR25:GMR26"/>
    <mergeCell ref="GMS25:GMS26"/>
    <mergeCell ref="GMT25:GMT26"/>
    <mergeCell ref="GMU25:GMU26"/>
    <mergeCell ref="GMV25:GMV26"/>
    <mergeCell ref="GMW25:GMW26"/>
    <mergeCell ref="GMX25:GMX26"/>
    <mergeCell ref="GMY25:GMY26"/>
    <mergeCell ref="GMZ25:GMZ26"/>
    <mergeCell ref="GNA25:GNA26"/>
    <mergeCell ref="GNB25:GNB26"/>
    <mergeCell ref="GNC25:GNC26"/>
    <mergeCell ref="GND25:GND26"/>
    <mergeCell ref="GNE25:GNE26"/>
    <mergeCell ref="GKR25:GKR26"/>
    <mergeCell ref="GKS25:GKS26"/>
    <mergeCell ref="GKT25:GKT26"/>
    <mergeCell ref="GKU25:GKU26"/>
    <mergeCell ref="GKV25:GKV26"/>
    <mergeCell ref="GKW25:GKW26"/>
    <mergeCell ref="GKX25:GKX26"/>
    <mergeCell ref="GKY25:GKY26"/>
    <mergeCell ref="GKZ25:GKZ26"/>
    <mergeCell ref="GLA25:GLA26"/>
    <mergeCell ref="GLB25:GLB26"/>
    <mergeCell ref="GLC25:GLC26"/>
    <mergeCell ref="GLD25:GLD26"/>
    <mergeCell ref="GLE25:GLE26"/>
    <mergeCell ref="GLF25:GLF26"/>
    <mergeCell ref="GLG25:GLG26"/>
    <mergeCell ref="GLH25:GLH26"/>
    <mergeCell ref="GLI25:GLI26"/>
    <mergeCell ref="GLJ25:GLJ26"/>
    <mergeCell ref="GLK25:GLK26"/>
    <mergeCell ref="GLL25:GLL26"/>
    <mergeCell ref="GLM25:GLM26"/>
    <mergeCell ref="GLN25:GLN26"/>
    <mergeCell ref="GLO25:GLO26"/>
    <mergeCell ref="GLP25:GLP26"/>
    <mergeCell ref="GLQ25:GLQ26"/>
    <mergeCell ref="GLR25:GLR26"/>
    <mergeCell ref="GLS25:GLS26"/>
    <mergeCell ref="GLT25:GLT26"/>
    <mergeCell ref="GLU25:GLU26"/>
    <mergeCell ref="GLV25:GLV26"/>
    <mergeCell ref="GLW25:GLW26"/>
    <mergeCell ref="GLX25:GLX26"/>
    <mergeCell ref="GJK25:GJK26"/>
    <mergeCell ref="GJL25:GJL26"/>
    <mergeCell ref="GJM25:GJM26"/>
    <mergeCell ref="GJN25:GJN26"/>
    <mergeCell ref="GJO25:GJO26"/>
    <mergeCell ref="GJP25:GJP26"/>
    <mergeCell ref="GJQ25:GJQ26"/>
    <mergeCell ref="GJR25:GJR26"/>
    <mergeCell ref="GJS25:GJS26"/>
    <mergeCell ref="GJT25:GJT26"/>
    <mergeCell ref="GJU25:GJU26"/>
    <mergeCell ref="GJV25:GJV26"/>
    <mergeCell ref="GJW25:GJW26"/>
    <mergeCell ref="GJX25:GJX26"/>
    <mergeCell ref="GJY25:GJY26"/>
    <mergeCell ref="GJZ25:GJZ26"/>
    <mergeCell ref="GKA25:GKA26"/>
    <mergeCell ref="GKB25:GKB26"/>
    <mergeCell ref="GKC25:GKC26"/>
    <mergeCell ref="GKD25:GKD26"/>
    <mergeCell ref="GKE25:GKE26"/>
    <mergeCell ref="GKF25:GKF26"/>
    <mergeCell ref="GKG25:GKG26"/>
    <mergeCell ref="GKH25:GKH26"/>
    <mergeCell ref="GKI25:GKI26"/>
    <mergeCell ref="GKJ25:GKJ26"/>
    <mergeCell ref="GKK25:GKK26"/>
    <mergeCell ref="GKL25:GKL26"/>
    <mergeCell ref="GKM25:GKM26"/>
    <mergeCell ref="GKN25:GKN26"/>
    <mergeCell ref="GKO25:GKO26"/>
    <mergeCell ref="GKP25:GKP26"/>
    <mergeCell ref="GKQ25:GKQ26"/>
    <mergeCell ref="GID25:GID26"/>
    <mergeCell ref="GIE25:GIE26"/>
    <mergeCell ref="GIF25:GIF26"/>
    <mergeCell ref="GIG25:GIG26"/>
    <mergeCell ref="GIH25:GIH26"/>
    <mergeCell ref="GII25:GII26"/>
    <mergeCell ref="GIJ25:GIJ26"/>
    <mergeCell ref="GIK25:GIK26"/>
    <mergeCell ref="GIL25:GIL26"/>
    <mergeCell ref="GIM25:GIM26"/>
    <mergeCell ref="GIN25:GIN26"/>
    <mergeCell ref="GIO25:GIO26"/>
    <mergeCell ref="GIP25:GIP26"/>
    <mergeCell ref="GIQ25:GIQ26"/>
    <mergeCell ref="GIR25:GIR26"/>
    <mergeCell ref="GIS25:GIS26"/>
    <mergeCell ref="GIT25:GIT26"/>
    <mergeCell ref="GIU25:GIU26"/>
    <mergeCell ref="GIV25:GIV26"/>
    <mergeCell ref="GIW25:GIW26"/>
    <mergeCell ref="GIX25:GIX26"/>
    <mergeCell ref="GIY25:GIY26"/>
    <mergeCell ref="GIZ25:GIZ26"/>
    <mergeCell ref="GJA25:GJA26"/>
    <mergeCell ref="GJB25:GJB26"/>
    <mergeCell ref="GJC25:GJC26"/>
    <mergeCell ref="GJD25:GJD26"/>
    <mergeCell ref="GJE25:GJE26"/>
    <mergeCell ref="GJF25:GJF26"/>
    <mergeCell ref="GJG25:GJG26"/>
    <mergeCell ref="GJH25:GJH26"/>
    <mergeCell ref="GJI25:GJI26"/>
    <mergeCell ref="GJJ25:GJJ26"/>
    <mergeCell ref="GGW25:GGW26"/>
    <mergeCell ref="GGX25:GGX26"/>
    <mergeCell ref="GGY25:GGY26"/>
    <mergeCell ref="GGZ25:GGZ26"/>
    <mergeCell ref="GHA25:GHA26"/>
    <mergeCell ref="GHB25:GHB26"/>
    <mergeCell ref="GHC25:GHC26"/>
    <mergeCell ref="GHD25:GHD26"/>
    <mergeCell ref="GHE25:GHE26"/>
    <mergeCell ref="GHF25:GHF26"/>
    <mergeCell ref="GHG25:GHG26"/>
    <mergeCell ref="GHH25:GHH26"/>
    <mergeCell ref="GHI25:GHI26"/>
    <mergeCell ref="GHJ25:GHJ26"/>
    <mergeCell ref="GHK25:GHK26"/>
    <mergeCell ref="GHL25:GHL26"/>
    <mergeCell ref="GHM25:GHM26"/>
    <mergeCell ref="GHN25:GHN26"/>
    <mergeCell ref="GHO25:GHO26"/>
    <mergeCell ref="GHP25:GHP26"/>
    <mergeCell ref="GHQ25:GHQ26"/>
    <mergeCell ref="GHR25:GHR26"/>
    <mergeCell ref="GHS25:GHS26"/>
    <mergeCell ref="GHT25:GHT26"/>
    <mergeCell ref="GHU25:GHU26"/>
    <mergeCell ref="GHV25:GHV26"/>
    <mergeCell ref="GHW25:GHW26"/>
    <mergeCell ref="GHX25:GHX26"/>
    <mergeCell ref="GHY25:GHY26"/>
    <mergeCell ref="GHZ25:GHZ26"/>
    <mergeCell ref="GIA25:GIA26"/>
    <mergeCell ref="GIB25:GIB26"/>
    <mergeCell ref="GIC25:GIC26"/>
    <mergeCell ref="GFP25:GFP26"/>
    <mergeCell ref="GFQ25:GFQ26"/>
    <mergeCell ref="GFR25:GFR26"/>
    <mergeCell ref="GFS25:GFS26"/>
    <mergeCell ref="GFT25:GFT26"/>
    <mergeCell ref="GFU25:GFU26"/>
    <mergeCell ref="GFV25:GFV26"/>
    <mergeCell ref="GFW25:GFW26"/>
    <mergeCell ref="GFX25:GFX26"/>
    <mergeCell ref="GFY25:GFY26"/>
    <mergeCell ref="GFZ25:GFZ26"/>
    <mergeCell ref="GGA25:GGA26"/>
    <mergeCell ref="GGB25:GGB26"/>
    <mergeCell ref="GGC25:GGC26"/>
    <mergeCell ref="GGD25:GGD26"/>
    <mergeCell ref="GGE25:GGE26"/>
    <mergeCell ref="GGF25:GGF26"/>
    <mergeCell ref="GGG25:GGG26"/>
    <mergeCell ref="GGH25:GGH26"/>
    <mergeCell ref="GGI25:GGI26"/>
    <mergeCell ref="GGJ25:GGJ26"/>
    <mergeCell ref="GGK25:GGK26"/>
    <mergeCell ref="GGL25:GGL26"/>
    <mergeCell ref="GGM25:GGM26"/>
    <mergeCell ref="GGN25:GGN26"/>
    <mergeCell ref="GGO25:GGO26"/>
    <mergeCell ref="GGP25:GGP26"/>
    <mergeCell ref="GGQ25:GGQ26"/>
    <mergeCell ref="GGR25:GGR26"/>
    <mergeCell ref="GGS25:GGS26"/>
    <mergeCell ref="GGT25:GGT26"/>
    <mergeCell ref="GGU25:GGU26"/>
    <mergeCell ref="GGV25:GGV26"/>
    <mergeCell ref="GEI25:GEI26"/>
    <mergeCell ref="GEJ25:GEJ26"/>
    <mergeCell ref="GEK25:GEK26"/>
    <mergeCell ref="GEL25:GEL26"/>
    <mergeCell ref="GEM25:GEM26"/>
    <mergeCell ref="GEN25:GEN26"/>
    <mergeCell ref="GEO25:GEO26"/>
    <mergeCell ref="GEP25:GEP26"/>
    <mergeCell ref="GEQ25:GEQ26"/>
    <mergeCell ref="GER25:GER26"/>
    <mergeCell ref="GES25:GES26"/>
    <mergeCell ref="GET25:GET26"/>
    <mergeCell ref="GEU25:GEU26"/>
    <mergeCell ref="GEV25:GEV26"/>
    <mergeCell ref="GEW25:GEW26"/>
    <mergeCell ref="GEX25:GEX26"/>
    <mergeCell ref="GEY25:GEY26"/>
    <mergeCell ref="GEZ25:GEZ26"/>
    <mergeCell ref="GFA25:GFA26"/>
    <mergeCell ref="GFB25:GFB26"/>
    <mergeCell ref="GFC25:GFC26"/>
    <mergeCell ref="GFD25:GFD26"/>
    <mergeCell ref="GFE25:GFE26"/>
    <mergeCell ref="GFF25:GFF26"/>
    <mergeCell ref="GFG25:GFG26"/>
    <mergeCell ref="GFH25:GFH26"/>
    <mergeCell ref="GFI25:GFI26"/>
    <mergeCell ref="GFJ25:GFJ26"/>
    <mergeCell ref="GFK25:GFK26"/>
    <mergeCell ref="GFL25:GFL26"/>
    <mergeCell ref="GFM25:GFM26"/>
    <mergeCell ref="GFN25:GFN26"/>
    <mergeCell ref="GFO25:GFO26"/>
    <mergeCell ref="GDB25:GDB26"/>
    <mergeCell ref="GDC25:GDC26"/>
    <mergeCell ref="GDD25:GDD26"/>
    <mergeCell ref="GDE25:GDE26"/>
    <mergeCell ref="GDF25:GDF26"/>
    <mergeCell ref="GDG25:GDG26"/>
    <mergeCell ref="GDH25:GDH26"/>
    <mergeCell ref="GDI25:GDI26"/>
    <mergeCell ref="GDJ25:GDJ26"/>
    <mergeCell ref="GDK25:GDK26"/>
    <mergeCell ref="GDL25:GDL26"/>
    <mergeCell ref="GDM25:GDM26"/>
    <mergeCell ref="GDN25:GDN26"/>
    <mergeCell ref="GDO25:GDO26"/>
    <mergeCell ref="GDP25:GDP26"/>
    <mergeCell ref="GDQ25:GDQ26"/>
    <mergeCell ref="GDR25:GDR26"/>
    <mergeCell ref="GDS25:GDS26"/>
    <mergeCell ref="GDT25:GDT26"/>
    <mergeCell ref="GDU25:GDU26"/>
    <mergeCell ref="GDV25:GDV26"/>
    <mergeCell ref="GDW25:GDW26"/>
    <mergeCell ref="GDX25:GDX26"/>
    <mergeCell ref="GDY25:GDY26"/>
    <mergeCell ref="GDZ25:GDZ26"/>
    <mergeCell ref="GEA25:GEA26"/>
    <mergeCell ref="GEB25:GEB26"/>
    <mergeCell ref="GEC25:GEC26"/>
    <mergeCell ref="GED25:GED26"/>
    <mergeCell ref="GEE25:GEE26"/>
    <mergeCell ref="GEF25:GEF26"/>
    <mergeCell ref="GEG25:GEG26"/>
    <mergeCell ref="GEH25:GEH26"/>
    <mergeCell ref="GBU25:GBU26"/>
    <mergeCell ref="GBV25:GBV26"/>
    <mergeCell ref="GBW25:GBW26"/>
    <mergeCell ref="GBX25:GBX26"/>
    <mergeCell ref="GBY25:GBY26"/>
    <mergeCell ref="GBZ25:GBZ26"/>
    <mergeCell ref="GCA25:GCA26"/>
    <mergeCell ref="GCB25:GCB26"/>
    <mergeCell ref="GCC25:GCC26"/>
    <mergeCell ref="GCD25:GCD26"/>
    <mergeCell ref="GCE25:GCE26"/>
    <mergeCell ref="GCF25:GCF26"/>
    <mergeCell ref="GCG25:GCG26"/>
    <mergeCell ref="GCH25:GCH26"/>
    <mergeCell ref="GCI25:GCI26"/>
    <mergeCell ref="GCJ25:GCJ26"/>
    <mergeCell ref="GCK25:GCK26"/>
    <mergeCell ref="GCL25:GCL26"/>
    <mergeCell ref="GCM25:GCM26"/>
    <mergeCell ref="GCN25:GCN26"/>
    <mergeCell ref="GCO25:GCO26"/>
    <mergeCell ref="GCP25:GCP26"/>
    <mergeCell ref="GCQ25:GCQ26"/>
    <mergeCell ref="GCR25:GCR26"/>
    <mergeCell ref="GCS25:GCS26"/>
    <mergeCell ref="GCT25:GCT26"/>
    <mergeCell ref="GCU25:GCU26"/>
    <mergeCell ref="GCV25:GCV26"/>
    <mergeCell ref="GCW25:GCW26"/>
    <mergeCell ref="GCX25:GCX26"/>
    <mergeCell ref="GCY25:GCY26"/>
    <mergeCell ref="GCZ25:GCZ26"/>
    <mergeCell ref="GDA25:GDA26"/>
    <mergeCell ref="GAN25:GAN26"/>
    <mergeCell ref="GAO25:GAO26"/>
    <mergeCell ref="GAP25:GAP26"/>
    <mergeCell ref="GAQ25:GAQ26"/>
    <mergeCell ref="GAR25:GAR26"/>
    <mergeCell ref="GAS25:GAS26"/>
    <mergeCell ref="GAT25:GAT26"/>
    <mergeCell ref="GAU25:GAU26"/>
    <mergeCell ref="GAV25:GAV26"/>
    <mergeCell ref="GAW25:GAW26"/>
    <mergeCell ref="GAX25:GAX26"/>
    <mergeCell ref="GAY25:GAY26"/>
    <mergeCell ref="GAZ25:GAZ26"/>
    <mergeCell ref="GBA25:GBA26"/>
    <mergeCell ref="GBB25:GBB26"/>
    <mergeCell ref="GBC25:GBC26"/>
    <mergeCell ref="GBD25:GBD26"/>
    <mergeCell ref="GBE25:GBE26"/>
    <mergeCell ref="GBF25:GBF26"/>
    <mergeCell ref="GBG25:GBG26"/>
    <mergeCell ref="GBH25:GBH26"/>
    <mergeCell ref="GBI25:GBI26"/>
    <mergeCell ref="GBJ25:GBJ26"/>
    <mergeCell ref="GBK25:GBK26"/>
    <mergeCell ref="GBL25:GBL26"/>
    <mergeCell ref="GBM25:GBM26"/>
    <mergeCell ref="GBN25:GBN26"/>
    <mergeCell ref="GBO25:GBO26"/>
    <mergeCell ref="GBP25:GBP26"/>
    <mergeCell ref="GBQ25:GBQ26"/>
    <mergeCell ref="GBR25:GBR26"/>
    <mergeCell ref="GBS25:GBS26"/>
    <mergeCell ref="GBT25:GBT26"/>
    <mergeCell ref="FZG25:FZG26"/>
    <mergeCell ref="FZH25:FZH26"/>
    <mergeCell ref="FZI25:FZI26"/>
    <mergeCell ref="FZJ25:FZJ26"/>
    <mergeCell ref="FZK25:FZK26"/>
    <mergeCell ref="FZL25:FZL26"/>
    <mergeCell ref="FZM25:FZM26"/>
    <mergeCell ref="FZN25:FZN26"/>
    <mergeCell ref="FZO25:FZO26"/>
    <mergeCell ref="FZP25:FZP26"/>
    <mergeCell ref="FZQ25:FZQ26"/>
    <mergeCell ref="FZR25:FZR26"/>
    <mergeCell ref="FZS25:FZS26"/>
    <mergeCell ref="FZT25:FZT26"/>
    <mergeCell ref="FZU25:FZU26"/>
    <mergeCell ref="FZV25:FZV26"/>
    <mergeCell ref="FZW25:FZW26"/>
    <mergeCell ref="FZX25:FZX26"/>
    <mergeCell ref="FZY25:FZY26"/>
    <mergeCell ref="FZZ25:FZZ26"/>
    <mergeCell ref="GAA25:GAA26"/>
    <mergeCell ref="GAB25:GAB26"/>
    <mergeCell ref="GAC25:GAC26"/>
    <mergeCell ref="GAD25:GAD26"/>
    <mergeCell ref="GAE25:GAE26"/>
    <mergeCell ref="GAF25:GAF26"/>
    <mergeCell ref="GAG25:GAG26"/>
    <mergeCell ref="GAH25:GAH26"/>
    <mergeCell ref="GAI25:GAI26"/>
    <mergeCell ref="GAJ25:GAJ26"/>
    <mergeCell ref="GAK25:GAK26"/>
    <mergeCell ref="GAL25:GAL26"/>
    <mergeCell ref="GAM25:GAM26"/>
    <mergeCell ref="FXZ25:FXZ26"/>
    <mergeCell ref="FYA25:FYA26"/>
    <mergeCell ref="FYB25:FYB26"/>
    <mergeCell ref="FYC25:FYC26"/>
    <mergeCell ref="FYD25:FYD26"/>
    <mergeCell ref="FYE25:FYE26"/>
    <mergeCell ref="FYF25:FYF26"/>
    <mergeCell ref="FYG25:FYG26"/>
    <mergeCell ref="FYH25:FYH26"/>
    <mergeCell ref="FYI25:FYI26"/>
    <mergeCell ref="FYJ25:FYJ26"/>
    <mergeCell ref="FYK25:FYK26"/>
    <mergeCell ref="FYL25:FYL26"/>
    <mergeCell ref="FYM25:FYM26"/>
    <mergeCell ref="FYN25:FYN26"/>
    <mergeCell ref="FYO25:FYO26"/>
    <mergeCell ref="FYP25:FYP26"/>
    <mergeCell ref="FYQ25:FYQ26"/>
    <mergeCell ref="FYR25:FYR26"/>
    <mergeCell ref="FYS25:FYS26"/>
    <mergeCell ref="FYT25:FYT26"/>
    <mergeCell ref="FYU25:FYU26"/>
    <mergeCell ref="FYV25:FYV26"/>
    <mergeCell ref="FYW25:FYW26"/>
    <mergeCell ref="FYX25:FYX26"/>
    <mergeCell ref="FYY25:FYY26"/>
    <mergeCell ref="FYZ25:FYZ26"/>
    <mergeCell ref="FZA25:FZA26"/>
    <mergeCell ref="FZB25:FZB26"/>
    <mergeCell ref="FZC25:FZC26"/>
    <mergeCell ref="FZD25:FZD26"/>
    <mergeCell ref="FZE25:FZE26"/>
    <mergeCell ref="FZF25:FZF26"/>
    <mergeCell ref="FWS25:FWS26"/>
    <mergeCell ref="FWT25:FWT26"/>
    <mergeCell ref="FWU25:FWU26"/>
    <mergeCell ref="FWV25:FWV26"/>
    <mergeCell ref="FWW25:FWW26"/>
    <mergeCell ref="FWX25:FWX26"/>
    <mergeCell ref="FWY25:FWY26"/>
    <mergeCell ref="FWZ25:FWZ26"/>
    <mergeCell ref="FXA25:FXA26"/>
    <mergeCell ref="FXB25:FXB26"/>
    <mergeCell ref="FXC25:FXC26"/>
    <mergeCell ref="FXD25:FXD26"/>
    <mergeCell ref="FXE25:FXE26"/>
    <mergeCell ref="FXF25:FXF26"/>
    <mergeCell ref="FXG25:FXG26"/>
    <mergeCell ref="FXH25:FXH26"/>
    <mergeCell ref="FXI25:FXI26"/>
    <mergeCell ref="FXJ25:FXJ26"/>
    <mergeCell ref="FXK25:FXK26"/>
    <mergeCell ref="FXL25:FXL26"/>
    <mergeCell ref="FXM25:FXM26"/>
    <mergeCell ref="FXN25:FXN26"/>
    <mergeCell ref="FXO25:FXO26"/>
    <mergeCell ref="FXP25:FXP26"/>
    <mergeCell ref="FXQ25:FXQ26"/>
    <mergeCell ref="FXR25:FXR26"/>
    <mergeCell ref="FXS25:FXS26"/>
    <mergeCell ref="FXT25:FXT26"/>
    <mergeCell ref="FXU25:FXU26"/>
    <mergeCell ref="FXV25:FXV26"/>
    <mergeCell ref="FXW25:FXW26"/>
    <mergeCell ref="FXX25:FXX26"/>
    <mergeCell ref="FXY25:FXY26"/>
    <mergeCell ref="FVL25:FVL26"/>
    <mergeCell ref="FVM25:FVM26"/>
    <mergeCell ref="FVN25:FVN26"/>
    <mergeCell ref="FVO25:FVO26"/>
    <mergeCell ref="FVP25:FVP26"/>
    <mergeCell ref="FVQ25:FVQ26"/>
    <mergeCell ref="FVR25:FVR26"/>
    <mergeCell ref="FVS25:FVS26"/>
    <mergeCell ref="FVT25:FVT26"/>
    <mergeCell ref="FVU25:FVU26"/>
    <mergeCell ref="FVV25:FVV26"/>
    <mergeCell ref="FVW25:FVW26"/>
    <mergeCell ref="FVX25:FVX26"/>
    <mergeCell ref="FVY25:FVY26"/>
    <mergeCell ref="FVZ25:FVZ26"/>
    <mergeCell ref="FWA25:FWA26"/>
    <mergeCell ref="FWB25:FWB26"/>
    <mergeCell ref="FWC25:FWC26"/>
    <mergeCell ref="FWD25:FWD26"/>
    <mergeCell ref="FWE25:FWE26"/>
    <mergeCell ref="FWF25:FWF26"/>
    <mergeCell ref="FWG25:FWG26"/>
    <mergeCell ref="FWH25:FWH26"/>
    <mergeCell ref="FWI25:FWI26"/>
    <mergeCell ref="FWJ25:FWJ26"/>
    <mergeCell ref="FWK25:FWK26"/>
    <mergeCell ref="FWL25:FWL26"/>
    <mergeCell ref="FWM25:FWM26"/>
    <mergeCell ref="FWN25:FWN26"/>
    <mergeCell ref="FWO25:FWO26"/>
    <mergeCell ref="FWP25:FWP26"/>
    <mergeCell ref="FWQ25:FWQ26"/>
    <mergeCell ref="FWR25:FWR26"/>
    <mergeCell ref="FUE25:FUE26"/>
    <mergeCell ref="FUF25:FUF26"/>
    <mergeCell ref="FUG25:FUG26"/>
    <mergeCell ref="FUH25:FUH26"/>
    <mergeCell ref="FUI25:FUI26"/>
    <mergeCell ref="FUJ25:FUJ26"/>
    <mergeCell ref="FUK25:FUK26"/>
    <mergeCell ref="FUL25:FUL26"/>
    <mergeCell ref="FUM25:FUM26"/>
    <mergeCell ref="FUN25:FUN26"/>
    <mergeCell ref="FUO25:FUO26"/>
    <mergeCell ref="FUP25:FUP26"/>
    <mergeCell ref="FUQ25:FUQ26"/>
    <mergeCell ref="FUR25:FUR26"/>
    <mergeCell ref="FUS25:FUS26"/>
    <mergeCell ref="FUT25:FUT26"/>
    <mergeCell ref="FUU25:FUU26"/>
    <mergeCell ref="FUV25:FUV26"/>
    <mergeCell ref="FUW25:FUW26"/>
    <mergeCell ref="FUX25:FUX26"/>
    <mergeCell ref="FUY25:FUY26"/>
    <mergeCell ref="FUZ25:FUZ26"/>
    <mergeCell ref="FVA25:FVA26"/>
    <mergeCell ref="FVB25:FVB26"/>
    <mergeCell ref="FVC25:FVC26"/>
    <mergeCell ref="FVD25:FVD26"/>
    <mergeCell ref="FVE25:FVE26"/>
    <mergeCell ref="FVF25:FVF26"/>
    <mergeCell ref="FVG25:FVG26"/>
    <mergeCell ref="FVH25:FVH26"/>
    <mergeCell ref="FVI25:FVI26"/>
    <mergeCell ref="FVJ25:FVJ26"/>
    <mergeCell ref="FVK25:FVK26"/>
    <mergeCell ref="FSX25:FSX26"/>
    <mergeCell ref="FSY25:FSY26"/>
    <mergeCell ref="FSZ25:FSZ26"/>
    <mergeCell ref="FTA25:FTA26"/>
    <mergeCell ref="FTB25:FTB26"/>
    <mergeCell ref="FTC25:FTC26"/>
    <mergeCell ref="FTD25:FTD26"/>
    <mergeCell ref="FTE25:FTE26"/>
    <mergeCell ref="FTF25:FTF26"/>
    <mergeCell ref="FTG25:FTG26"/>
    <mergeCell ref="FTH25:FTH26"/>
    <mergeCell ref="FTI25:FTI26"/>
    <mergeCell ref="FTJ25:FTJ26"/>
    <mergeCell ref="FTK25:FTK26"/>
    <mergeCell ref="FTL25:FTL26"/>
    <mergeCell ref="FTM25:FTM26"/>
    <mergeCell ref="FTN25:FTN26"/>
    <mergeCell ref="FTO25:FTO26"/>
    <mergeCell ref="FTP25:FTP26"/>
    <mergeCell ref="FTQ25:FTQ26"/>
    <mergeCell ref="FTR25:FTR26"/>
    <mergeCell ref="FTS25:FTS26"/>
    <mergeCell ref="FTT25:FTT26"/>
    <mergeCell ref="FTU25:FTU26"/>
    <mergeCell ref="FTV25:FTV26"/>
    <mergeCell ref="FTW25:FTW26"/>
    <mergeCell ref="FTX25:FTX26"/>
    <mergeCell ref="FTY25:FTY26"/>
    <mergeCell ref="FTZ25:FTZ26"/>
    <mergeCell ref="FUA25:FUA26"/>
    <mergeCell ref="FUB25:FUB26"/>
    <mergeCell ref="FUC25:FUC26"/>
    <mergeCell ref="FUD25:FUD26"/>
    <mergeCell ref="FRQ25:FRQ26"/>
    <mergeCell ref="FRR25:FRR26"/>
    <mergeCell ref="FRS25:FRS26"/>
    <mergeCell ref="FRT25:FRT26"/>
    <mergeCell ref="FRU25:FRU26"/>
    <mergeCell ref="FRV25:FRV26"/>
    <mergeCell ref="FRW25:FRW26"/>
    <mergeCell ref="FRX25:FRX26"/>
    <mergeCell ref="FRY25:FRY26"/>
    <mergeCell ref="FRZ25:FRZ26"/>
    <mergeCell ref="FSA25:FSA26"/>
    <mergeCell ref="FSB25:FSB26"/>
    <mergeCell ref="FSC25:FSC26"/>
    <mergeCell ref="FSD25:FSD26"/>
    <mergeCell ref="FSE25:FSE26"/>
    <mergeCell ref="FSF25:FSF26"/>
    <mergeCell ref="FSG25:FSG26"/>
    <mergeCell ref="FSH25:FSH26"/>
    <mergeCell ref="FSI25:FSI26"/>
    <mergeCell ref="FSJ25:FSJ26"/>
    <mergeCell ref="FSK25:FSK26"/>
    <mergeCell ref="FSL25:FSL26"/>
    <mergeCell ref="FSM25:FSM26"/>
    <mergeCell ref="FSN25:FSN26"/>
    <mergeCell ref="FSO25:FSO26"/>
    <mergeCell ref="FSP25:FSP26"/>
    <mergeCell ref="FSQ25:FSQ26"/>
    <mergeCell ref="FSR25:FSR26"/>
    <mergeCell ref="FSS25:FSS26"/>
    <mergeCell ref="FST25:FST26"/>
    <mergeCell ref="FSU25:FSU26"/>
    <mergeCell ref="FSV25:FSV26"/>
    <mergeCell ref="FSW25:FSW26"/>
    <mergeCell ref="FQJ25:FQJ26"/>
    <mergeCell ref="FQK25:FQK26"/>
    <mergeCell ref="FQL25:FQL26"/>
    <mergeCell ref="FQM25:FQM26"/>
    <mergeCell ref="FQN25:FQN26"/>
    <mergeCell ref="FQO25:FQO26"/>
    <mergeCell ref="FQP25:FQP26"/>
    <mergeCell ref="FQQ25:FQQ26"/>
    <mergeCell ref="FQR25:FQR26"/>
    <mergeCell ref="FQS25:FQS26"/>
    <mergeCell ref="FQT25:FQT26"/>
    <mergeCell ref="FQU25:FQU26"/>
    <mergeCell ref="FQV25:FQV26"/>
    <mergeCell ref="FQW25:FQW26"/>
    <mergeCell ref="FQX25:FQX26"/>
    <mergeCell ref="FQY25:FQY26"/>
    <mergeCell ref="FQZ25:FQZ26"/>
    <mergeCell ref="FRA25:FRA26"/>
    <mergeCell ref="FRB25:FRB26"/>
    <mergeCell ref="FRC25:FRC26"/>
    <mergeCell ref="FRD25:FRD26"/>
    <mergeCell ref="FRE25:FRE26"/>
    <mergeCell ref="FRF25:FRF26"/>
    <mergeCell ref="FRG25:FRG26"/>
    <mergeCell ref="FRH25:FRH26"/>
    <mergeCell ref="FRI25:FRI26"/>
    <mergeCell ref="FRJ25:FRJ26"/>
    <mergeCell ref="FRK25:FRK26"/>
    <mergeCell ref="FRL25:FRL26"/>
    <mergeCell ref="FRM25:FRM26"/>
    <mergeCell ref="FRN25:FRN26"/>
    <mergeCell ref="FRO25:FRO26"/>
    <mergeCell ref="FRP25:FRP26"/>
    <mergeCell ref="FPC25:FPC26"/>
    <mergeCell ref="FPD25:FPD26"/>
    <mergeCell ref="FPE25:FPE26"/>
    <mergeCell ref="FPF25:FPF26"/>
    <mergeCell ref="FPG25:FPG26"/>
    <mergeCell ref="FPH25:FPH26"/>
    <mergeCell ref="FPI25:FPI26"/>
    <mergeCell ref="FPJ25:FPJ26"/>
    <mergeCell ref="FPK25:FPK26"/>
    <mergeCell ref="FPL25:FPL26"/>
    <mergeCell ref="FPM25:FPM26"/>
    <mergeCell ref="FPN25:FPN26"/>
    <mergeCell ref="FPO25:FPO26"/>
    <mergeCell ref="FPP25:FPP26"/>
    <mergeCell ref="FPQ25:FPQ26"/>
    <mergeCell ref="FPR25:FPR26"/>
    <mergeCell ref="FPS25:FPS26"/>
    <mergeCell ref="FPT25:FPT26"/>
    <mergeCell ref="FPU25:FPU26"/>
    <mergeCell ref="FPV25:FPV26"/>
    <mergeCell ref="FPW25:FPW26"/>
    <mergeCell ref="FPX25:FPX26"/>
    <mergeCell ref="FPY25:FPY26"/>
    <mergeCell ref="FPZ25:FPZ26"/>
    <mergeCell ref="FQA25:FQA26"/>
    <mergeCell ref="FQB25:FQB26"/>
    <mergeCell ref="FQC25:FQC26"/>
    <mergeCell ref="FQD25:FQD26"/>
    <mergeCell ref="FQE25:FQE26"/>
    <mergeCell ref="FQF25:FQF26"/>
    <mergeCell ref="FQG25:FQG26"/>
    <mergeCell ref="FQH25:FQH26"/>
    <mergeCell ref="FQI25:FQI26"/>
    <mergeCell ref="FNV25:FNV26"/>
    <mergeCell ref="FNW25:FNW26"/>
    <mergeCell ref="FNX25:FNX26"/>
    <mergeCell ref="FNY25:FNY26"/>
    <mergeCell ref="FNZ25:FNZ26"/>
    <mergeCell ref="FOA25:FOA26"/>
    <mergeCell ref="FOB25:FOB26"/>
    <mergeCell ref="FOC25:FOC26"/>
    <mergeCell ref="FOD25:FOD26"/>
    <mergeCell ref="FOE25:FOE26"/>
    <mergeCell ref="FOF25:FOF26"/>
    <mergeCell ref="FOG25:FOG26"/>
    <mergeCell ref="FOH25:FOH26"/>
    <mergeCell ref="FOI25:FOI26"/>
    <mergeCell ref="FOJ25:FOJ26"/>
    <mergeCell ref="FOK25:FOK26"/>
    <mergeCell ref="FOL25:FOL26"/>
    <mergeCell ref="FOM25:FOM26"/>
    <mergeCell ref="FON25:FON26"/>
    <mergeCell ref="FOO25:FOO26"/>
    <mergeCell ref="FOP25:FOP26"/>
    <mergeCell ref="FOQ25:FOQ26"/>
    <mergeCell ref="FOR25:FOR26"/>
    <mergeCell ref="FOS25:FOS26"/>
    <mergeCell ref="FOT25:FOT26"/>
    <mergeCell ref="FOU25:FOU26"/>
    <mergeCell ref="FOV25:FOV26"/>
    <mergeCell ref="FOW25:FOW26"/>
    <mergeCell ref="FOX25:FOX26"/>
    <mergeCell ref="FOY25:FOY26"/>
    <mergeCell ref="FOZ25:FOZ26"/>
    <mergeCell ref="FPA25:FPA26"/>
    <mergeCell ref="FPB25:FPB26"/>
    <mergeCell ref="FMO25:FMO26"/>
    <mergeCell ref="FMP25:FMP26"/>
    <mergeCell ref="FMQ25:FMQ26"/>
    <mergeCell ref="FMR25:FMR26"/>
    <mergeCell ref="FMS25:FMS26"/>
    <mergeCell ref="FMT25:FMT26"/>
    <mergeCell ref="FMU25:FMU26"/>
    <mergeCell ref="FMV25:FMV26"/>
    <mergeCell ref="FMW25:FMW26"/>
    <mergeCell ref="FMX25:FMX26"/>
    <mergeCell ref="FMY25:FMY26"/>
    <mergeCell ref="FMZ25:FMZ26"/>
    <mergeCell ref="FNA25:FNA26"/>
    <mergeCell ref="FNB25:FNB26"/>
    <mergeCell ref="FNC25:FNC26"/>
    <mergeCell ref="FND25:FND26"/>
    <mergeCell ref="FNE25:FNE26"/>
    <mergeCell ref="FNF25:FNF26"/>
    <mergeCell ref="FNG25:FNG26"/>
    <mergeCell ref="FNH25:FNH26"/>
    <mergeCell ref="FNI25:FNI26"/>
    <mergeCell ref="FNJ25:FNJ26"/>
    <mergeCell ref="FNK25:FNK26"/>
    <mergeCell ref="FNL25:FNL26"/>
    <mergeCell ref="FNM25:FNM26"/>
    <mergeCell ref="FNN25:FNN26"/>
    <mergeCell ref="FNO25:FNO26"/>
    <mergeCell ref="FNP25:FNP26"/>
    <mergeCell ref="FNQ25:FNQ26"/>
    <mergeCell ref="FNR25:FNR26"/>
    <mergeCell ref="FNS25:FNS26"/>
    <mergeCell ref="FNT25:FNT26"/>
    <mergeCell ref="FNU25:FNU26"/>
    <mergeCell ref="FLH25:FLH26"/>
    <mergeCell ref="FLI25:FLI26"/>
    <mergeCell ref="FLJ25:FLJ26"/>
    <mergeCell ref="FLK25:FLK26"/>
    <mergeCell ref="FLL25:FLL26"/>
    <mergeCell ref="FLM25:FLM26"/>
    <mergeCell ref="FLN25:FLN26"/>
    <mergeCell ref="FLO25:FLO26"/>
    <mergeCell ref="FLP25:FLP26"/>
    <mergeCell ref="FLQ25:FLQ26"/>
    <mergeCell ref="FLR25:FLR26"/>
    <mergeCell ref="FLS25:FLS26"/>
    <mergeCell ref="FLT25:FLT26"/>
    <mergeCell ref="FLU25:FLU26"/>
    <mergeCell ref="FLV25:FLV26"/>
    <mergeCell ref="FLW25:FLW26"/>
    <mergeCell ref="FLX25:FLX26"/>
    <mergeCell ref="FLY25:FLY26"/>
    <mergeCell ref="FLZ25:FLZ26"/>
    <mergeCell ref="FMA25:FMA26"/>
    <mergeCell ref="FMB25:FMB26"/>
    <mergeCell ref="FMC25:FMC26"/>
    <mergeCell ref="FMD25:FMD26"/>
    <mergeCell ref="FME25:FME26"/>
    <mergeCell ref="FMF25:FMF26"/>
    <mergeCell ref="FMG25:FMG26"/>
    <mergeCell ref="FMH25:FMH26"/>
    <mergeCell ref="FMI25:FMI26"/>
    <mergeCell ref="FMJ25:FMJ26"/>
    <mergeCell ref="FMK25:FMK26"/>
    <mergeCell ref="FML25:FML26"/>
    <mergeCell ref="FMM25:FMM26"/>
    <mergeCell ref="FMN25:FMN26"/>
    <mergeCell ref="FKA25:FKA26"/>
    <mergeCell ref="FKB25:FKB26"/>
    <mergeCell ref="FKC25:FKC26"/>
    <mergeCell ref="FKD25:FKD26"/>
    <mergeCell ref="FKE25:FKE26"/>
    <mergeCell ref="FKF25:FKF26"/>
    <mergeCell ref="FKG25:FKG26"/>
    <mergeCell ref="FKH25:FKH26"/>
    <mergeCell ref="FKI25:FKI26"/>
    <mergeCell ref="FKJ25:FKJ26"/>
    <mergeCell ref="FKK25:FKK26"/>
    <mergeCell ref="FKL25:FKL26"/>
    <mergeCell ref="FKM25:FKM26"/>
    <mergeCell ref="FKN25:FKN26"/>
    <mergeCell ref="FKO25:FKO26"/>
    <mergeCell ref="FKP25:FKP26"/>
    <mergeCell ref="FKQ25:FKQ26"/>
    <mergeCell ref="FKR25:FKR26"/>
    <mergeCell ref="FKS25:FKS26"/>
    <mergeCell ref="FKT25:FKT26"/>
    <mergeCell ref="FKU25:FKU26"/>
    <mergeCell ref="FKV25:FKV26"/>
    <mergeCell ref="FKW25:FKW26"/>
    <mergeCell ref="FKX25:FKX26"/>
    <mergeCell ref="FKY25:FKY26"/>
    <mergeCell ref="FKZ25:FKZ26"/>
    <mergeCell ref="FLA25:FLA26"/>
    <mergeCell ref="FLB25:FLB26"/>
    <mergeCell ref="FLC25:FLC26"/>
    <mergeCell ref="FLD25:FLD26"/>
    <mergeCell ref="FLE25:FLE26"/>
    <mergeCell ref="FLF25:FLF26"/>
    <mergeCell ref="FLG25:FLG26"/>
    <mergeCell ref="FIT25:FIT26"/>
    <mergeCell ref="FIU25:FIU26"/>
    <mergeCell ref="FIV25:FIV26"/>
    <mergeCell ref="FIW25:FIW26"/>
    <mergeCell ref="FIX25:FIX26"/>
    <mergeCell ref="FIY25:FIY26"/>
    <mergeCell ref="FIZ25:FIZ26"/>
    <mergeCell ref="FJA25:FJA26"/>
    <mergeCell ref="FJB25:FJB26"/>
    <mergeCell ref="FJC25:FJC26"/>
    <mergeCell ref="FJD25:FJD26"/>
    <mergeCell ref="FJE25:FJE26"/>
    <mergeCell ref="FJF25:FJF26"/>
    <mergeCell ref="FJG25:FJG26"/>
    <mergeCell ref="FJH25:FJH26"/>
    <mergeCell ref="FJI25:FJI26"/>
    <mergeCell ref="FJJ25:FJJ26"/>
    <mergeCell ref="FJK25:FJK26"/>
    <mergeCell ref="FJL25:FJL26"/>
    <mergeCell ref="FJM25:FJM26"/>
    <mergeCell ref="FJN25:FJN26"/>
    <mergeCell ref="FJO25:FJO26"/>
    <mergeCell ref="FJP25:FJP26"/>
    <mergeCell ref="FJQ25:FJQ26"/>
    <mergeCell ref="FJR25:FJR26"/>
    <mergeCell ref="FJS25:FJS26"/>
    <mergeCell ref="FJT25:FJT26"/>
    <mergeCell ref="FJU25:FJU26"/>
    <mergeCell ref="FJV25:FJV26"/>
    <mergeCell ref="FJW25:FJW26"/>
    <mergeCell ref="FJX25:FJX26"/>
    <mergeCell ref="FJY25:FJY26"/>
    <mergeCell ref="FJZ25:FJZ26"/>
    <mergeCell ref="FHM25:FHM26"/>
    <mergeCell ref="FHN25:FHN26"/>
    <mergeCell ref="FHO25:FHO26"/>
    <mergeCell ref="FHP25:FHP26"/>
    <mergeCell ref="FHQ25:FHQ26"/>
    <mergeCell ref="FHR25:FHR26"/>
    <mergeCell ref="FHS25:FHS26"/>
    <mergeCell ref="FHT25:FHT26"/>
    <mergeCell ref="FHU25:FHU26"/>
    <mergeCell ref="FHV25:FHV26"/>
    <mergeCell ref="FHW25:FHW26"/>
    <mergeCell ref="FHX25:FHX26"/>
    <mergeCell ref="FHY25:FHY26"/>
    <mergeCell ref="FHZ25:FHZ26"/>
    <mergeCell ref="FIA25:FIA26"/>
    <mergeCell ref="FIB25:FIB26"/>
    <mergeCell ref="FIC25:FIC26"/>
    <mergeCell ref="FID25:FID26"/>
    <mergeCell ref="FIE25:FIE26"/>
    <mergeCell ref="FIF25:FIF26"/>
    <mergeCell ref="FIG25:FIG26"/>
    <mergeCell ref="FIH25:FIH26"/>
    <mergeCell ref="FII25:FII26"/>
    <mergeCell ref="FIJ25:FIJ26"/>
    <mergeCell ref="FIK25:FIK26"/>
    <mergeCell ref="FIL25:FIL26"/>
    <mergeCell ref="FIM25:FIM26"/>
    <mergeCell ref="FIN25:FIN26"/>
    <mergeCell ref="FIO25:FIO26"/>
    <mergeCell ref="FIP25:FIP26"/>
    <mergeCell ref="FIQ25:FIQ26"/>
    <mergeCell ref="FIR25:FIR26"/>
    <mergeCell ref="FIS25:FIS26"/>
    <mergeCell ref="FGF25:FGF26"/>
    <mergeCell ref="FGG25:FGG26"/>
    <mergeCell ref="FGH25:FGH26"/>
    <mergeCell ref="FGI25:FGI26"/>
    <mergeCell ref="FGJ25:FGJ26"/>
    <mergeCell ref="FGK25:FGK26"/>
    <mergeCell ref="FGL25:FGL26"/>
    <mergeCell ref="FGM25:FGM26"/>
    <mergeCell ref="FGN25:FGN26"/>
    <mergeCell ref="FGO25:FGO26"/>
    <mergeCell ref="FGP25:FGP26"/>
    <mergeCell ref="FGQ25:FGQ26"/>
    <mergeCell ref="FGR25:FGR26"/>
    <mergeCell ref="FGS25:FGS26"/>
    <mergeCell ref="FGT25:FGT26"/>
    <mergeCell ref="FGU25:FGU26"/>
    <mergeCell ref="FGV25:FGV26"/>
    <mergeCell ref="FGW25:FGW26"/>
    <mergeCell ref="FGX25:FGX26"/>
    <mergeCell ref="FGY25:FGY26"/>
    <mergeCell ref="FGZ25:FGZ26"/>
    <mergeCell ref="FHA25:FHA26"/>
    <mergeCell ref="FHB25:FHB26"/>
    <mergeCell ref="FHC25:FHC26"/>
    <mergeCell ref="FHD25:FHD26"/>
    <mergeCell ref="FHE25:FHE26"/>
    <mergeCell ref="FHF25:FHF26"/>
    <mergeCell ref="FHG25:FHG26"/>
    <mergeCell ref="FHH25:FHH26"/>
    <mergeCell ref="FHI25:FHI26"/>
    <mergeCell ref="FHJ25:FHJ26"/>
    <mergeCell ref="FHK25:FHK26"/>
    <mergeCell ref="FHL25:FHL26"/>
    <mergeCell ref="FEY25:FEY26"/>
    <mergeCell ref="FEZ25:FEZ26"/>
    <mergeCell ref="FFA25:FFA26"/>
    <mergeCell ref="FFB25:FFB26"/>
    <mergeCell ref="FFC25:FFC26"/>
    <mergeCell ref="FFD25:FFD26"/>
    <mergeCell ref="FFE25:FFE26"/>
    <mergeCell ref="FFF25:FFF26"/>
    <mergeCell ref="FFG25:FFG26"/>
    <mergeCell ref="FFH25:FFH26"/>
    <mergeCell ref="FFI25:FFI26"/>
    <mergeCell ref="FFJ25:FFJ26"/>
    <mergeCell ref="FFK25:FFK26"/>
    <mergeCell ref="FFL25:FFL26"/>
    <mergeCell ref="FFM25:FFM26"/>
    <mergeCell ref="FFN25:FFN26"/>
    <mergeCell ref="FFO25:FFO26"/>
    <mergeCell ref="FFP25:FFP26"/>
    <mergeCell ref="FFQ25:FFQ26"/>
    <mergeCell ref="FFR25:FFR26"/>
    <mergeCell ref="FFS25:FFS26"/>
    <mergeCell ref="FFT25:FFT26"/>
    <mergeCell ref="FFU25:FFU26"/>
    <mergeCell ref="FFV25:FFV26"/>
    <mergeCell ref="FFW25:FFW26"/>
    <mergeCell ref="FFX25:FFX26"/>
    <mergeCell ref="FFY25:FFY26"/>
    <mergeCell ref="FFZ25:FFZ26"/>
    <mergeCell ref="FGA25:FGA26"/>
    <mergeCell ref="FGB25:FGB26"/>
    <mergeCell ref="FGC25:FGC26"/>
    <mergeCell ref="FGD25:FGD26"/>
    <mergeCell ref="FGE25:FGE26"/>
    <mergeCell ref="FDR25:FDR26"/>
    <mergeCell ref="FDS25:FDS26"/>
    <mergeCell ref="FDT25:FDT26"/>
    <mergeCell ref="FDU25:FDU26"/>
    <mergeCell ref="FDV25:FDV26"/>
    <mergeCell ref="FDW25:FDW26"/>
    <mergeCell ref="FDX25:FDX26"/>
    <mergeCell ref="FDY25:FDY26"/>
    <mergeCell ref="FDZ25:FDZ26"/>
    <mergeCell ref="FEA25:FEA26"/>
    <mergeCell ref="FEB25:FEB26"/>
    <mergeCell ref="FEC25:FEC26"/>
    <mergeCell ref="FED25:FED26"/>
    <mergeCell ref="FEE25:FEE26"/>
    <mergeCell ref="FEF25:FEF26"/>
    <mergeCell ref="FEG25:FEG26"/>
    <mergeCell ref="FEH25:FEH26"/>
    <mergeCell ref="FEI25:FEI26"/>
    <mergeCell ref="FEJ25:FEJ26"/>
    <mergeCell ref="FEK25:FEK26"/>
    <mergeCell ref="FEL25:FEL26"/>
    <mergeCell ref="FEM25:FEM26"/>
    <mergeCell ref="FEN25:FEN26"/>
    <mergeCell ref="FEO25:FEO26"/>
    <mergeCell ref="FEP25:FEP26"/>
    <mergeCell ref="FEQ25:FEQ26"/>
    <mergeCell ref="FER25:FER26"/>
    <mergeCell ref="FES25:FES26"/>
    <mergeCell ref="FET25:FET26"/>
    <mergeCell ref="FEU25:FEU26"/>
    <mergeCell ref="FEV25:FEV26"/>
    <mergeCell ref="FEW25:FEW26"/>
    <mergeCell ref="FEX25:FEX26"/>
    <mergeCell ref="FCK25:FCK26"/>
    <mergeCell ref="FCL25:FCL26"/>
    <mergeCell ref="FCM25:FCM26"/>
    <mergeCell ref="FCN25:FCN26"/>
    <mergeCell ref="FCO25:FCO26"/>
    <mergeCell ref="FCP25:FCP26"/>
    <mergeCell ref="FCQ25:FCQ26"/>
    <mergeCell ref="FCR25:FCR26"/>
    <mergeCell ref="FCS25:FCS26"/>
    <mergeCell ref="FCT25:FCT26"/>
    <mergeCell ref="FCU25:FCU26"/>
    <mergeCell ref="FCV25:FCV26"/>
    <mergeCell ref="FCW25:FCW26"/>
    <mergeCell ref="FCX25:FCX26"/>
    <mergeCell ref="FCY25:FCY26"/>
    <mergeCell ref="FCZ25:FCZ26"/>
    <mergeCell ref="FDA25:FDA26"/>
    <mergeCell ref="FDB25:FDB26"/>
    <mergeCell ref="FDC25:FDC26"/>
    <mergeCell ref="FDD25:FDD26"/>
    <mergeCell ref="FDE25:FDE26"/>
    <mergeCell ref="FDF25:FDF26"/>
    <mergeCell ref="FDG25:FDG26"/>
    <mergeCell ref="FDH25:FDH26"/>
    <mergeCell ref="FDI25:FDI26"/>
    <mergeCell ref="FDJ25:FDJ26"/>
    <mergeCell ref="FDK25:FDK26"/>
    <mergeCell ref="FDL25:FDL26"/>
    <mergeCell ref="FDM25:FDM26"/>
    <mergeCell ref="FDN25:FDN26"/>
    <mergeCell ref="FDO25:FDO26"/>
    <mergeCell ref="FDP25:FDP26"/>
    <mergeCell ref="FDQ25:FDQ26"/>
    <mergeCell ref="FBD25:FBD26"/>
    <mergeCell ref="FBE25:FBE26"/>
    <mergeCell ref="FBF25:FBF26"/>
    <mergeCell ref="FBG25:FBG26"/>
    <mergeCell ref="FBH25:FBH26"/>
    <mergeCell ref="FBI25:FBI26"/>
    <mergeCell ref="FBJ25:FBJ26"/>
    <mergeCell ref="FBK25:FBK26"/>
    <mergeCell ref="FBL25:FBL26"/>
    <mergeCell ref="FBM25:FBM26"/>
    <mergeCell ref="FBN25:FBN26"/>
    <mergeCell ref="FBO25:FBO26"/>
    <mergeCell ref="FBP25:FBP26"/>
    <mergeCell ref="FBQ25:FBQ26"/>
    <mergeCell ref="FBR25:FBR26"/>
    <mergeCell ref="FBS25:FBS26"/>
    <mergeCell ref="FBT25:FBT26"/>
    <mergeCell ref="FBU25:FBU26"/>
    <mergeCell ref="FBV25:FBV26"/>
    <mergeCell ref="FBW25:FBW26"/>
    <mergeCell ref="FBX25:FBX26"/>
    <mergeCell ref="FBY25:FBY26"/>
    <mergeCell ref="FBZ25:FBZ26"/>
    <mergeCell ref="FCA25:FCA26"/>
    <mergeCell ref="FCB25:FCB26"/>
    <mergeCell ref="FCC25:FCC26"/>
    <mergeCell ref="FCD25:FCD26"/>
    <mergeCell ref="FCE25:FCE26"/>
    <mergeCell ref="FCF25:FCF26"/>
    <mergeCell ref="FCG25:FCG26"/>
    <mergeCell ref="FCH25:FCH26"/>
    <mergeCell ref="FCI25:FCI26"/>
    <mergeCell ref="FCJ25:FCJ26"/>
    <mergeCell ref="EZW25:EZW26"/>
    <mergeCell ref="EZX25:EZX26"/>
    <mergeCell ref="EZY25:EZY26"/>
    <mergeCell ref="EZZ25:EZZ26"/>
    <mergeCell ref="FAA25:FAA26"/>
    <mergeCell ref="FAB25:FAB26"/>
    <mergeCell ref="FAC25:FAC26"/>
    <mergeCell ref="FAD25:FAD26"/>
    <mergeCell ref="FAE25:FAE26"/>
    <mergeCell ref="FAF25:FAF26"/>
    <mergeCell ref="FAG25:FAG26"/>
    <mergeCell ref="FAH25:FAH26"/>
    <mergeCell ref="FAI25:FAI26"/>
    <mergeCell ref="FAJ25:FAJ26"/>
    <mergeCell ref="FAK25:FAK26"/>
    <mergeCell ref="FAL25:FAL26"/>
    <mergeCell ref="FAM25:FAM26"/>
    <mergeCell ref="FAN25:FAN26"/>
    <mergeCell ref="FAO25:FAO26"/>
    <mergeCell ref="FAP25:FAP26"/>
    <mergeCell ref="FAQ25:FAQ26"/>
    <mergeCell ref="FAR25:FAR26"/>
    <mergeCell ref="FAS25:FAS26"/>
    <mergeCell ref="FAT25:FAT26"/>
    <mergeCell ref="FAU25:FAU26"/>
    <mergeCell ref="FAV25:FAV26"/>
    <mergeCell ref="FAW25:FAW26"/>
    <mergeCell ref="FAX25:FAX26"/>
    <mergeCell ref="FAY25:FAY26"/>
    <mergeCell ref="FAZ25:FAZ26"/>
    <mergeCell ref="FBA25:FBA26"/>
    <mergeCell ref="FBB25:FBB26"/>
    <mergeCell ref="FBC25:FBC26"/>
    <mergeCell ref="EYP25:EYP26"/>
    <mergeCell ref="EYQ25:EYQ26"/>
    <mergeCell ref="EYR25:EYR26"/>
    <mergeCell ref="EYS25:EYS26"/>
    <mergeCell ref="EYT25:EYT26"/>
    <mergeCell ref="EYU25:EYU26"/>
    <mergeCell ref="EYV25:EYV26"/>
    <mergeCell ref="EYW25:EYW26"/>
    <mergeCell ref="EYX25:EYX26"/>
    <mergeCell ref="EYY25:EYY26"/>
    <mergeCell ref="EYZ25:EYZ26"/>
    <mergeCell ref="EZA25:EZA26"/>
    <mergeCell ref="EZB25:EZB26"/>
    <mergeCell ref="EZC25:EZC26"/>
    <mergeCell ref="EZD25:EZD26"/>
    <mergeCell ref="EZE25:EZE26"/>
    <mergeCell ref="EZF25:EZF26"/>
    <mergeCell ref="EZG25:EZG26"/>
    <mergeCell ref="EZH25:EZH26"/>
    <mergeCell ref="EZI25:EZI26"/>
    <mergeCell ref="EZJ25:EZJ26"/>
    <mergeCell ref="EZK25:EZK26"/>
    <mergeCell ref="EZL25:EZL26"/>
    <mergeCell ref="EZM25:EZM26"/>
    <mergeCell ref="EZN25:EZN26"/>
    <mergeCell ref="EZO25:EZO26"/>
    <mergeCell ref="EZP25:EZP26"/>
    <mergeCell ref="EZQ25:EZQ26"/>
    <mergeCell ref="EZR25:EZR26"/>
    <mergeCell ref="EZS25:EZS26"/>
    <mergeCell ref="EZT25:EZT26"/>
    <mergeCell ref="EZU25:EZU26"/>
    <mergeCell ref="EZV25:EZV26"/>
    <mergeCell ref="EXI25:EXI26"/>
    <mergeCell ref="EXJ25:EXJ26"/>
    <mergeCell ref="EXK25:EXK26"/>
    <mergeCell ref="EXL25:EXL26"/>
    <mergeCell ref="EXM25:EXM26"/>
    <mergeCell ref="EXN25:EXN26"/>
    <mergeCell ref="EXO25:EXO26"/>
    <mergeCell ref="EXP25:EXP26"/>
    <mergeCell ref="EXQ25:EXQ26"/>
    <mergeCell ref="EXR25:EXR26"/>
    <mergeCell ref="EXS25:EXS26"/>
    <mergeCell ref="EXT25:EXT26"/>
    <mergeCell ref="EXU25:EXU26"/>
    <mergeCell ref="EXV25:EXV26"/>
    <mergeCell ref="EXW25:EXW26"/>
    <mergeCell ref="EXX25:EXX26"/>
    <mergeCell ref="EXY25:EXY26"/>
    <mergeCell ref="EXZ25:EXZ26"/>
    <mergeCell ref="EYA25:EYA26"/>
    <mergeCell ref="EYB25:EYB26"/>
    <mergeCell ref="EYC25:EYC26"/>
    <mergeCell ref="EYD25:EYD26"/>
    <mergeCell ref="EYE25:EYE26"/>
    <mergeCell ref="EYF25:EYF26"/>
    <mergeCell ref="EYG25:EYG26"/>
    <mergeCell ref="EYH25:EYH26"/>
    <mergeCell ref="EYI25:EYI26"/>
    <mergeCell ref="EYJ25:EYJ26"/>
    <mergeCell ref="EYK25:EYK26"/>
    <mergeCell ref="EYL25:EYL26"/>
    <mergeCell ref="EYM25:EYM26"/>
    <mergeCell ref="EYN25:EYN26"/>
    <mergeCell ref="EYO25:EYO26"/>
    <mergeCell ref="EWB25:EWB26"/>
    <mergeCell ref="EWC25:EWC26"/>
    <mergeCell ref="EWD25:EWD26"/>
    <mergeCell ref="EWE25:EWE26"/>
    <mergeCell ref="EWF25:EWF26"/>
    <mergeCell ref="EWG25:EWG26"/>
    <mergeCell ref="EWH25:EWH26"/>
    <mergeCell ref="EWI25:EWI26"/>
    <mergeCell ref="EWJ25:EWJ26"/>
    <mergeCell ref="EWK25:EWK26"/>
    <mergeCell ref="EWL25:EWL26"/>
    <mergeCell ref="EWM25:EWM26"/>
    <mergeCell ref="EWN25:EWN26"/>
    <mergeCell ref="EWO25:EWO26"/>
    <mergeCell ref="EWP25:EWP26"/>
    <mergeCell ref="EWQ25:EWQ26"/>
    <mergeCell ref="EWR25:EWR26"/>
    <mergeCell ref="EWS25:EWS26"/>
    <mergeCell ref="EWT25:EWT26"/>
    <mergeCell ref="EWU25:EWU26"/>
    <mergeCell ref="EWV25:EWV26"/>
    <mergeCell ref="EWW25:EWW26"/>
    <mergeCell ref="EWX25:EWX26"/>
    <mergeCell ref="EWY25:EWY26"/>
    <mergeCell ref="EWZ25:EWZ26"/>
    <mergeCell ref="EXA25:EXA26"/>
    <mergeCell ref="EXB25:EXB26"/>
    <mergeCell ref="EXC25:EXC26"/>
    <mergeCell ref="EXD25:EXD26"/>
    <mergeCell ref="EXE25:EXE26"/>
    <mergeCell ref="EXF25:EXF26"/>
    <mergeCell ref="EXG25:EXG26"/>
    <mergeCell ref="EXH25:EXH26"/>
    <mergeCell ref="EUU25:EUU26"/>
    <mergeCell ref="EUV25:EUV26"/>
    <mergeCell ref="EUW25:EUW26"/>
    <mergeCell ref="EUX25:EUX26"/>
    <mergeCell ref="EUY25:EUY26"/>
    <mergeCell ref="EUZ25:EUZ26"/>
    <mergeCell ref="EVA25:EVA26"/>
    <mergeCell ref="EVB25:EVB26"/>
    <mergeCell ref="EVC25:EVC26"/>
    <mergeCell ref="EVD25:EVD26"/>
    <mergeCell ref="EVE25:EVE26"/>
    <mergeCell ref="EVF25:EVF26"/>
    <mergeCell ref="EVG25:EVG26"/>
    <mergeCell ref="EVH25:EVH26"/>
    <mergeCell ref="EVI25:EVI26"/>
    <mergeCell ref="EVJ25:EVJ26"/>
    <mergeCell ref="EVK25:EVK26"/>
    <mergeCell ref="EVL25:EVL26"/>
    <mergeCell ref="EVM25:EVM26"/>
    <mergeCell ref="EVN25:EVN26"/>
    <mergeCell ref="EVO25:EVO26"/>
    <mergeCell ref="EVP25:EVP26"/>
    <mergeCell ref="EVQ25:EVQ26"/>
    <mergeCell ref="EVR25:EVR26"/>
    <mergeCell ref="EVS25:EVS26"/>
    <mergeCell ref="EVT25:EVT26"/>
    <mergeCell ref="EVU25:EVU26"/>
    <mergeCell ref="EVV25:EVV26"/>
    <mergeCell ref="EVW25:EVW26"/>
    <mergeCell ref="EVX25:EVX26"/>
    <mergeCell ref="EVY25:EVY26"/>
    <mergeCell ref="EVZ25:EVZ26"/>
    <mergeCell ref="EWA25:EWA26"/>
    <mergeCell ref="ETN25:ETN26"/>
    <mergeCell ref="ETO25:ETO26"/>
    <mergeCell ref="ETP25:ETP26"/>
    <mergeCell ref="ETQ25:ETQ26"/>
    <mergeCell ref="ETR25:ETR26"/>
    <mergeCell ref="ETS25:ETS26"/>
    <mergeCell ref="ETT25:ETT26"/>
    <mergeCell ref="ETU25:ETU26"/>
    <mergeCell ref="ETV25:ETV26"/>
    <mergeCell ref="ETW25:ETW26"/>
    <mergeCell ref="ETX25:ETX26"/>
    <mergeCell ref="ETY25:ETY26"/>
    <mergeCell ref="ETZ25:ETZ26"/>
    <mergeCell ref="EUA25:EUA26"/>
    <mergeCell ref="EUB25:EUB26"/>
    <mergeCell ref="EUC25:EUC26"/>
    <mergeCell ref="EUD25:EUD26"/>
    <mergeCell ref="EUE25:EUE26"/>
    <mergeCell ref="EUF25:EUF26"/>
    <mergeCell ref="EUG25:EUG26"/>
    <mergeCell ref="EUH25:EUH26"/>
    <mergeCell ref="EUI25:EUI26"/>
    <mergeCell ref="EUJ25:EUJ26"/>
    <mergeCell ref="EUK25:EUK26"/>
    <mergeCell ref="EUL25:EUL26"/>
    <mergeCell ref="EUM25:EUM26"/>
    <mergeCell ref="EUN25:EUN26"/>
    <mergeCell ref="EUO25:EUO26"/>
    <mergeCell ref="EUP25:EUP26"/>
    <mergeCell ref="EUQ25:EUQ26"/>
    <mergeCell ref="EUR25:EUR26"/>
    <mergeCell ref="EUS25:EUS26"/>
    <mergeCell ref="EUT25:EUT26"/>
    <mergeCell ref="ESG25:ESG26"/>
    <mergeCell ref="ESH25:ESH26"/>
    <mergeCell ref="ESI25:ESI26"/>
    <mergeCell ref="ESJ25:ESJ26"/>
    <mergeCell ref="ESK25:ESK26"/>
    <mergeCell ref="ESL25:ESL26"/>
    <mergeCell ref="ESM25:ESM26"/>
    <mergeCell ref="ESN25:ESN26"/>
    <mergeCell ref="ESO25:ESO26"/>
    <mergeCell ref="ESP25:ESP26"/>
    <mergeCell ref="ESQ25:ESQ26"/>
    <mergeCell ref="ESR25:ESR26"/>
    <mergeCell ref="ESS25:ESS26"/>
    <mergeCell ref="EST25:EST26"/>
    <mergeCell ref="ESU25:ESU26"/>
    <mergeCell ref="ESV25:ESV26"/>
    <mergeCell ref="ESW25:ESW26"/>
    <mergeCell ref="ESX25:ESX26"/>
    <mergeCell ref="ESY25:ESY26"/>
    <mergeCell ref="ESZ25:ESZ26"/>
    <mergeCell ref="ETA25:ETA26"/>
    <mergeCell ref="ETB25:ETB26"/>
    <mergeCell ref="ETC25:ETC26"/>
    <mergeCell ref="ETD25:ETD26"/>
    <mergeCell ref="ETE25:ETE26"/>
    <mergeCell ref="ETF25:ETF26"/>
    <mergeCell ref="ETG25:ETG26"/>
    <mergeCell ref="ETH25:ETH26"/>
    <mergeCell ref="ETI25:ETI26"/>
    <mergeCell ref="ETJ25:ETJ26"/>
    <mergeCell ref="ETK25:ETK26"/>
    <mergeCell ref="ETL25:ETL26"/>
    <mergeCell ref="ETM25:ETM26"/>
    <mergeCell ref="EQZ25:EQZ26"/>
    <mergeCell ref="ERA25:ERA26"/>
    <mergeCell ref="ERB25:ERB26"/>
    <mergeCell ref="ERC25:ERC26"/>
    <mergeCell ref="ERD25:ERD26"/>
    <mergeCell ref="ERE25:ERE26"/>
    <mergeCell ref="ERF25:ERF26"/>
    <mergeCell ref="ERG25:ERG26"/>
    <mergeCell ref="ERH25:ERH26"/>
    <mergeCell ref="ERI25:ERI26"/>
    <mergeCell ref="ERJ25:ERJ26"/>
    <mergeCell ref="ERK25:ERK26"/>
    <mergeCell ref="ERL25:ERL26"/>
    <mergeCell ref="ERM25:ERM26"/>
    <mergeCell ref="ERN25:ERN26"/>
    <mergeCell ref="ERO25:ERO26"/>
    <mergeCell ref="ERP25:ERP26"/>
    <mergeCell ref="ERQ25:ERQ26"/>
    <mergeCell ref="ERR25:ERR26"/>
    <mergeCell ref="ERS25:ERS26"/>
    <mergeCell ref="ERT25:ERT26"/>
    <mergeCell ref="ERU25:ERU26"/>
    <mergeCell ref="ERV25:ERV26"/>
    <mergeCell ref="ERW25:ERW26"/>
    <mergeCell ref="ERX25:ERX26"/>
    <mergeCell ref="ERY25:ERY26"/>
    <mergeCell ref="ERZ25:ERZ26"/>
    <mergeCell ref="ESA25:ESA26"/>
    <mergeCell ref="ESB25:ESB26"/>
    <mergeCell ref="ESC25:ESC26"/>
    <mergeCell ref="ESD25:ESD26"/>
    <mergeCell ref="ESE25:ESE26"/>
    <mergeCell ref="ESF25:ESF26"/>
    <mergeCell ref="EPS25:EPS26"/>
    <mergeCell ref="EPT25:EPT26"/>
    <mergeCell ref="EPU25:EPU26"/>
    <mergeCell ref="EPV25:EPV26"/>
    <mergeCell ref="EPW25:EPW26"/>
    <mergeCell ref="EPX25:EPX26"/>
    <mergeCell ref="EPY25:EPY26"/>
    <mergeCell ref="EPZ25:EPZ26"/>
    <mergeCell ref="EQA25:EQA26"/>
    <mergeCell ref="EQB25:EQB26"/>
    <mergeCell ref="EQC25:EQC26"/>
    <mergeCell ref="EQD25:EQD26"/>
    <mergeCell ref="EQE25:EQE26"/>
    <mergeCell ref="EQF25:EQF26"/>
    <mergeCell ref="EQG25:EQG26"/>
    <mergeCell ref="EQH25:EQH26"/>
    <mergeCell ref="EQI25:EQI26"/>
    <mergeCell ref="EQJ25:EQJ26"/>
    <mergeCell ref="EQK25:EQK26"/>
    <mergeCell ref="EQL25:EQL26"/>
    <mergeCell ref="EQM25:EQM26"/>
    <mergeCell ref="EQN25:EQN26"/>
    <mergeCell ref="EQO25:EQO26"/>
    <mergeCell ref="EQP25:EQP26"/>
    <mergeCell ref="EQQ25:EQQ26"/>
    <mergeCell ref="EQR25:EQR26"/>
    <mergeCell ref="EQS25:EQS26"/>
    <mergeCell ref="EQT25:EQT26"/>
    <mergeCell ref="EQU25:EQU26"/>
    <mergeCell ref="EQV25:EQV26"/>
    <mergeCell ref="EQW25:EQW26"/>
    <mergeCell ref="EQX25:EQX26"/>
    <mergeCell ref="EQY25:EQY26"/>
    <mergeCell ref="EOL25:EOL26"/>
    <mergeCell ref="EOM25:EOM26"/>
    <mergeCell ref="EON25:EON26"/>
    <mergeCell ref="EOO25:EOO26"/>
    <mergeCell ref="EOP25:EOP26"/>
    <mergeCell ref="EOQ25:EOQ26"/>
    <mergeCell ref="EOR25:EOR26"/>
    <mergeCell ref="EOS25:EOS26"/>
    <mergeCell ref="EOT25:EOT26"/>
    <mergeCell ref="EOU25:EOU26"/>
    <mergeCell ref="EOV25:EOV26"/>
    <mergeCell ref="EOW25:EOW26"/>
    <mergeCell ref="EOX25:EOX26"/>
    <mergeCell ref="EOY25:EOY26"/>
    <mergeCell ref="EOZ25:EOZ26"/>
    <mergeCell ref="EPA25:EPA26"/>
    <mergeCell ref="EPB25:EPB26"/>
    <mergeCell ref="EPC25:EPC26"/>
    <mergeCell ref="EPD25:EPD26"/>
    <mergeCell ref="EPE25:EPE26"/>
    <mergeCell ref="EPF25:EPF26"/>
    <mergeCell ref="EPG25:EPG26"/>
    <mergeCell ref="EPH25:EPH26"/>
    <mergeCell ref="EPI25:EPI26"/>
    <mergeCell ref="EPJ25:EPJ26"/>
    <mergeCell ref="EPK25:EPK26"/>
    <mergeCell ref="EPL25:EPL26"/>
    <mergeCell ref="EPM25:EPM26"/>
    <mergeCell ref="EPN25:EPN26"/>
    <mergeCell ref="EPO25:EPO26"/>
    <mergeCell ref="EPP25:EPP26"/>
    <mergeCell ref="EPQ25:EPQ26"/>
    <mergeCell ref="EPR25:EPR26"/>
    <mergeCell ref="ENE25:ENE26"/>
    <mergeCell ref="ENF25:ENF26"/>
    <mergeCell ref="ENG25:ENG26"/>
    <mergeCell ref="ENH25:ENH26"/>
    <mergeCell ref="ENI25:ENI26"/>
    <mergeCell ref="ENJ25:ENJ26"/>
    <mergeCell ref="ENK25:ENK26"/>
    <mergeCell ref="ENL25:ENL26"/>
    <mergeCell ref="ENM25:ENM26"/>
    <mergeCell ref="ENN25:ENN26"/>
    <mergeCell ref="ENO25:ENO26"/>
    <mergeCell ref="ENP25:ENP26"/>
    <mergeCell ref="ENQ25:ENQ26"/>
    <mergeCell ref="ENR25:ENR26"/>
    <mergeCell ref="ENS25:ENS26"/>
    <mergeCell ref="ENT25:ENT26"/>
    <mergeCell ref="ENU25:ENU26"/>
    <mergeCell ref="ENV25:ENV26"/>
    <mergeCell ref="ENW25:ENW26"/>
    <mergeCell ref="ENX25:ENX26"/>
    <mergeCell ref="ENY25:ENY26"/>
    <mergeCell ref="ENZ25:ENZ26"/>
    <mergeCell ref="EOA25:EOA26"/>
    <mergeCell ref="EOB25:EOB26"/>
    <mergeCell ref="EOC25:EOC26"/>
    <mergeCell ref="EOD25:EOD26"/>
    <mergeCell ref="EOE25:EOE26"/>
    <mergeCell ref="EOF25:EOF26"/>
    <mergeCell ref="EOG25:EOG26"/>
    <mergeCell ref="EOH25:EOH26"/>
    <mergeCell ref="EOI25:EOI26"/>
    <mergeCell ref="EOJ25:EOJ26"/>
    <mergeCell ref="EOK25:EOK26"/>
    <mergeCell ref="ELX25:ELX26"/>
    <mergeCell ref="ELY25:ELY26"/>
    <mergeCell ref="ELZ25:ELZ26"/>
    <mergeCell ref="EMA25:EMA26"/>
    <mergeCell ref="EMB25:EMB26"/>
    <mergeCell ref="EMC25:EMC26"/>
    <mergeCell ref="EMD25:EMD26"/>
    <mergeCell ref="EME25:EME26"/>
    <mergeCell ref="EMF25:EMF26"/>
    <mergeCell ref="EMG25:EMG26"/>
    <mergeCell ref="EMH25:EMH26"/>
    <mergeCell ref="EMI25:EMI26"/>
    <mergeCell ref="EMJ25:EMJ26"/>
    <mergeCell ref="EMK25:EMK26"/>
    <mergeCell ref="EML25:EML26"/>
    <mergeCell ref="EMM25:EMM26"/>
    <mergeCell ref="EMN25:EMN26"/>
    <mergeCell ref="EMO25:EMO26"/>
    <mergeCell ref="EMP25:EMP26"/>
    <mergeCell ref="EMQ25:EMQ26"/>
    <mergeCell ref="EMR25:EMR26"/>
    <mergeCell ref="EMS25:EMS26"/>
    <mergeCell ref="EMT25:EMT26"/>
    <mergeCell ref="EMU25:EMU26"/>
    <mergeCell ref="EMV25:EMV26"/>
    <mergeCell ref="EMW25:EMW26"/>
    <mergeCell ref="EMX25:EMX26"/>
    <mergeCell ref="EMY25:EMY26"/>
    <mergeCell ref="EMZ25:EMZ26"/>
    <mergeCell ref="ENA25:ENA26"/>
    <mergeCell ref="ENB25:ENB26"/>
    <mergeCell ref="ENC25:ENC26"/>
    <mergeCell ref="END25:END26"/>
    <mergeCell ref="EKQ25:EKQ26"/>
    <mergeCell ref="EKR25:EKR26"/>
    <mergeCell ref="EKS25:EKS26"/>
    <mergeCell ref="EKT25:EKT26"/>
    <mergeCell ref="EKU25:EKU26"/>
    <mergeCell ref="EKV25:EKV26"/>
    <mergeCell ref="EKW25:EKW26"/>
    <mergeCell ref="EKX25:EKX26"/>
    <mergeCell ref="EKY25:EKY26"/>
    <mergeCell ref="EKZ25:EKZ26"/>
    <mergeCell ref="ELA25:ELA26"/>
    <mergeCell ref="ELB25:ELB26"/>
    <mergeCell ref="ELC25:ELC26"/>
    <mergeCell ref="ELD25:ELD26"/>
    <mergeCell ref="ELE25:ELE26"/>
    <mergeCell ref="ELF25:ELF26"/>
    <mergeCell ref="ELG25:ELG26"/>
    <mergeCell ref="ELH25:ELH26"/>
    <mergeCell ref="ELI25:ELI26"/>
    <mergeCell ref="ELJ25:ELJ26"/>
    <mergeCell ref="ELK25:ELK26"/>
    <mergeCell ref="ELL25:ELL26"/>
    <mergeCell ref="ELM25:ELM26"/>
    <mergeCell ref="ELN25:ELN26"/>
    <mergeCell ref="ELO25:ELO26"/>
    <mergeCell ref="ELP25:ELP26"/>
    <mergeCell ref="ELQ25:ELQ26"/>
    <mergeCell ref="ELR25:ELR26"/>
    <mergeCell ref="ELS25:ELS26"/>
    <mergeCell ref="ELT25:ELT26"/>
    <mergeCell ref="ELU25:ELU26"/>
    <mergeCell ref="ELV25:ELV26"/>
    <mergeCell ref="ELW25:ELW26"/>
    <mergeCell ref="EJJ25:EJJ26"/>
    <mergeCell ref="EJK25:EJK26"/>
    <mergeCell ref="EJL25:EJL26"/>
    <mergeCell ref="EJM25:EJM26"/>
    <mergeCell ref="EJN25:EJN26"/>
    <mergeCell ref="EJO25:EJO26"/>
    <mergeCell ref="EJP25:EJP26"/>
    <mergeCell ref="EJQ25:EJQ26"/>
    <mergeCell ref="EJR25:EJR26"/>
    <mergeCell ref="EJS25:EJS26"/>
    <mergeCell ref="EJT25:EJT26"/>
    <mergeCell ref="EJU25:EJU26"/>
    <mergeCell ref="EJV25:EJV26"/>
    <mergeCell ref="EJW25:EJW26"/>
    <mergeCell ref="EJX25:EJX26"/>
    <mergeCell ref="EJY25:EJY26"/>
    <mergeCell ref="EJZ25:EJZ26"/>
    <mergeCell ref="EKA25:EKA26"/>
    <mergeCell ref="EKB25:EKB26"/>
    <mergeCell ref="EKC25:EKC26"/>
    <mergeCell ref="EKD25:EKD26"/>
    <mergeCell ref="EKE25:EKE26"/>
    <mergeCell ref="EKF25:EKF26"/>
    <mergeCell ref="EKG25:EKG26"/>
    <mergeCell ref="EKH25:EKH26"/>
    <mergeCell ref="EKI25:EKI26"/>
    <mergeCell ref="EKJ25:EKJ26"/>
    <mergeCell ref="EKK25:EKK26"/>
    <mergeCell ref="EKL25:EKL26"/>
    <mergeCell ref="EKM25:EKM26"/>
    <mergeCell ref="EKN25:EKN26"/>
    <mergeCell ref="EKO25:EKO26"/>
    <mergeCell ref="EKP25:EKP26"/>
    <mergeCell ref="EIC25:EIC26"/>
    <mergeCell ref="EID25:EID26"/>
    <mergeCell ref="EIE25:EIE26"/>
    <mergeCell ref="EIF25:EIF26"/>
    <mergeCell ref="EIG25:EIG26"/>
    <mergeCell ref="EIH25:EIH26"/>
    <mergeCell ref="EII25:EII26"/>
    <mergeCell ref="EIJ25:EIJ26"/>
    <mergeCell ref="EIK25:EIK26"/>
    <mergeCell ref="EIL25:EIL26"/>
    <mergeCell ref="EIM25:EIM26"/>
    <mergeCell ref="EIN25:EIN26"/>
    <mergeCell ref="EIO25:EIO26"/>
    <mergeCell ref="EIP25:EIP26"/>
    <mergeCell ref="EIQ25:EIQ26"/>
    <mergeCell ref="EIR25:EIR26"/>
    <mergeCell ref="EIS25:EIS26"/>
    <mergeCell ref="EIT25:EIT26"/>
    <mergeCell ref="EIU25:EIU26"/>
    <mergeCell ref="EIV25:EIV26"/>
    <mergeCell ref="EIW25:EIW26"/>
    <mergeCell ref="EIX25:EIX26"/>
    <mergeCell ref="EIY25:EIY26"/>
    <mergeCell ref="EIZ25:EIZ26"/>
    <mergeCell ref="EJA25:EJA26"/>
    <mergeCell ref="EJB25:EJB26"/>
    <mergeCell ref="EJC25:EJC26"/>
    <mergeCell ref="EJD25:EJD26"/>
    <mergeCell ref="EJE25:EJE26"/>
    <mergeCell ref="EJF25:EJF26"/>
    <mergeCell ref="EJG25:EJG26"/>
    <mergeCell ref="EJH25:EJH26"/>
    <mergeCell ref="EJI25:EJI26"/>
    <mergeCell ref="EGV25:EGV26"/>
    <mergeCell ref="EGW25:EGW26"/>
    <mergeCell ref="EGX25:EGX26"/>
    <mergeCell ref="EGY25:EGY26"/>
    <mergeCell ref="EGZ25:EGZ26"/>
    <mergeCell ref="EHA25:EHA26"/>
    <mergeCell ref="EHB25:EHB26"/>
    <mergeCell ref="EHC25:EHC26"/>
    <mergeCell ref="EHD25:EHD26"/>
    <mergeCell ref="EHE25:EHE26"/>
    <mergeCell ref="EHF25:EHF26"/>
    <mergeCell ref="EHG25:EHG26"/>
    <mergeCell ref="EHH25:EHH26"/>
    <mergeCell ref="EHI25:EHI26"/>
    <mergeCell ref="EHJ25:EHJ26"/>
    <mergeCell ref="EHK25:EHK26"/>
    <mergeCell ref="EHL25:EHL26"/>
    <mergeCell ref="EHM25:EHM26"/>
    <mergeCell ref="EHN25:EHN26"/>
    <mergeCell ref="EHO25:EHO26"/>
    <mergeCell ref="EHP25:EHP26"/>
    <mergeCell ref="EHQ25:EHQ26"/>
    <mergeCell ref="EHR25:EHR26"/>
    <mergeCell ref="EHS25:EHS26"/>
    <mergeCell ref="EHT25:EHT26"/>
    <mergeCell ref="EHU25:EHU26"/>
    <mergeCell ref="EHV25:EHV26"/>
    <mergeCell ref="EHW25:EHW26"/>
    <mergeCell ref="EHX25:EHX26"/>
    <mergeCell ref="EHY25:EHY26"/>
    <mergeCell ref="EHZ25:EHZ26"/>
    <mergeCell ref="EIA25:EIA26"/>
    <mergeCell ref="EIB25:EIB26"/>
    <mergeCell ref="EFO25:EFO26"/>
    <mergeCell ref="EFP25:EFP26"/>
    <mergeCell ref="EFQ25:EFQ26"/>
    <mergeCell ref="EFR25:EFR26"/>
    <mergeCell ref="EFS25:EFS26"/>
    <mergeCell ref="EFT25:EFT26"/>
    <mergeCell ref="EFU25:EFU26"/>
    <mergeCell ref="EFV25:EFV26"/>
    <mergeCell ref="EFW25:EFW26"/>
    <mergeCell ref="EFX25:EFX26"/>
    <mergeCell ref="EFY25:EFY26"/>
    <mergeCell ref="EFZ25:EFZ26"/>
    <mergeCell ref="EGA25:EGA26"/>
    <mergeCell ref="EGB25:EGB26"/>
    <mergeCell ref="EGC25:EGC26"/>
    <mergeCell ref="EGD25:EGD26"/>
    <mergeCell ref="EGE25:EGE26"/>
    <mergeCell ref="EGF25:EGF26"/>
    <mergeCell ref="EGG25:EGG26"/>
    <mergeCell ref="EGH25:EGH26"/>
    <mergeCell ref="EGI25:EGI26"/>
    <mergeCell ref="EGJ25:EGJ26"/>
    <mergeCell ref="EGK25:EGK26"/>
    <mergeCell ref="EGL25:EGL26"/>
    <mergeCell ref="EGM25:EGM26"/>
    <mergeCell ref="EGN25:EGN26"/>
    <mergeCell ref="EGO25:EGO26"/>
    <mergeCell ref="EGP25:EGP26"/>
    <mergeCell ref="EGQ25:EGQ26"/>
    <mergeCell ref="EGR25:EGR26"/>
    <mergeCell ref="EGS25:EGS26"/>
    <mergeCell ref="EGT25:EGT26"/>
    <mergeCell ref="EGU25:EGU26"/>
    <mergeCell ref="EEH25:EEH26"/>
    <mergeCell ref="EEI25:EEI26"/>
    <mergeCell ref="EEJ25:EEJ26"/>
    <mergeCell ref="EEK25:EEK26"/>
    <mergeCell ref="EEL25:EEL26"/>
    <mergeCell ref="EEM25:EEM26"/>
    <mergeCell ref="EEN25:EEN26"/>
    <mergeCell ref="EEO25:EEO26"/>
    <mergeCell ref="EEP25:EEP26"/>
    <mergeCell ref="EEQ25:EEQ26"/>
    <mergeCell ref="EER25:EER26"/>
    <mergeCell ref="EES25:EES26"/>
    <mergeCell ref="EET25:EET26"/>
    <mergeCell ref="EEU25:EEU26"/>
    <mergeCell ref="EEV25:EEV26"/>
    <mergeCell ref="EEW25:EEW26"/>
    <mergeCell ref="EEX25:EEX26"/>
    <mergeCell ref="EEY25:EEY26"/>
    <mergeCell ref="EEZ25:EEZ26"/>
    <mergeCell ref="EFA25:EFA26"/>
    <mergeCell ref="EFB25:EFB26"/>
    <mergeCell ref="EFC25:EFC26"/>
    <mergeCell ref="EFD25:EFD26"/>
    <mergeCell ref="EFE25:EFE26"/>
    <mergeCell ref="EFF25:EFF26"/>
    <mergeCell ref="EFG25:EFG26"/>
    <mergeCell ref="EFH25:EFH26"/>
    <mergeCell ref="EFI25:EFI26"/>
    <mergeCell ref="EFJ25:EFJ26"/>
    <mergeCell ref="EFK25:EFK26"/>
    <mergeCell ref="EFL25:EFL26"/>
    <mergeCell ref="EFM25:EFM26"/>
    <mergeCell ref="EFN25:EFN26"/>
    <mergeCell ref="EDA25:EDA26"/>
    <mergeCell ref="EDB25:EDB26"/>
    <mergeCell ref="EDC25:EDC26"/>
    <mergeCell ref="EDD25:EDD26"/>
    <mergeCell ref="EDE25:EDE26"/>
    <mergeCell ref="EDF25:EDF26"/>
    <mergeCell ref="EDG25:EDG26"/>
    <mergeCell ref="EDH25:EDH26"/>
    <mergeCell ref="EDI25:EDI26"/>
    <mergeCell ref="EDJ25:EDJ26"/>
    <mergeCell ref="EDK25:EDK26"/>
    <mergeCell ref="EDL25:EDL26"/>
    <mergeCell ref="EDM25:EDM26"/>
    <mergeCell ref="EDN25:EDN26"/>
    <mergeCell ref="EDO25:EDO26"/>
    <mergeCell ref="EDP25:EDP26"/>
    <mergeCell ref="EDQ25:EDQ26"/>
    <mergeCell ref="EDR25:EDR26"/>
    <mergeCell ref="EDS25:EDS26"/>
    <mergeCell ref="EDT25:EDT26"/>
    <mergeCell ref="EDU25:EDU26"/>
    <mergeCell ref="EDV25:EDV26"/>
    <mergeCell ref="EDW25:EDW26"/>
    <mergeCell ref="EDX25:EDX26"/>
    <mergeCell ref="EDY25:EDY26"/>
    <mergeCell ref="EDZ25:EDZ26"/>
    <mergeCell ref="EEA25:EEA26"/>
    <mergeCell ref="EEB25:EEB26"/>
    <mergeCell ref="EEC25:EEC26"/>
    <mergeCell ref="EED25:EED26"/>
    <mergeCell ref="EEE25:EEE26"/>
    <mergeCell ref="EEF25:EEF26"/>
    <mergeCell ref="EEG25:EEG26"/>
    <mergeCell ref="EBT25:EBT26"/>
    <mergeCell ref="EBU25:EBU26"/>
    <mergeCell ref="EBV25:EBV26"/>
    <mergeCell ref="EBW25:EBW26"/>
    <mergeCell ref="EBX25:EBX26"/>
    <mergeCell ref="EBY25:EBY26"/>
    <mergeCell ref="EBZ25:EBZ26"/>
    <mergeCell ref="ECA25:ECA26"/>
    <mergeCell ref="ECB25:ECB26"/>
    <mergeCell ref="ECC25:ECC26"/>
    <mergeCell ref="ECD25:ECD26"/>
    <mergeCell ref="ECE25:ECE26"/>
    <mergeCell ref="ECF25:ECF26"/>
    <mergeCell ref="ECG25:ECG26"/>
    <mergeCell ref="ECH25:ECH26"/>
    <mergeCell ref="ECI25:ECI26"/>
    <mergeCell ref="ECJ25:ECJ26"/>
    <mergeCell ref="ECK25:ECK26"/>
    <mergeCell ref="ECL25:ECL26"/>
    <mergeCell ref="ECM25:ECM26"/>
    <mergeCell ref="ECN25:ECN26"/>
    <mergeCell ref="ECO25:ECO26"/>
    <mergeCell ref="ECP25:ECP26"/>
    <mergeCell ref="ECQ25:ECQ26"/>
    <mergeCell ref="ECR25:ECR26"/>
    <mergeCell ref="ECS25:ECS26"/>
    <mergeCell ref="ECT25:ECT26"/>
    <mergeCell ref="ECU25:ECU26"/>
    <mergeCell ref="ECV25:ECV26"/>
    <mergeCell ref="ECW25:ECW26"/>
    <mergeCell ref="ECX25:ECX26"/>
    <mergeCell ref="ECY25:ECY26"/>
    <mergeCell ref="ECZ25:ECZ26"/>
    <mergeCell ref="EAM25:EAM26"/>
    <mergeCell ref="EAN25:EAN26"/>
    <mergeCell ref="EAO25:EAO26"/>
    <mergeCell ref="EAP25:EAP26"/>
    <mergeCell ref="EAQ25:EAQ26"/>
    <mergeCell ref="EAR25:EAR26"/>
    <mergeCell ref="EAS25:EAS26"/>
    <mergeCell ref="EAT25:EAT26"/>
    <mergeCell ref="EAU25:EAU26"/>
    <mergeCell ref="EAV25:EAV26"/>
    <mergeCell ref="EAW25:EAW26"/>
    <mergeCell ref="EAX25:EAX26"/>
    <mergeCell ref="EAY25:EAY26"/>
    <mergeCell ref="EAZ25:EAZ26"/>
    <mergeCell ref="EBA25:EBA26"/>
    <mergeCell ref="EBB25:EBB26"/>
    <mergeCell ref="EBC25:EBC26"/>
    <mergeCell ref="EBD25:EBD26"/>
    <mergeCell ref="EBE25:EBE26"/>
    <mergeCell ref="EBF25:EBF26"/>
    <mergeCell ref="EBG25:EBG26"/>
    <mergeCell ref="EBH25:EBH26"/>
    <mergeCell ref="EBI25:EBI26"/>
    <mergeCell ref="EBJ25:EBJ26"/>
    <mergeCell ref="EBK25:EBK26"/>
    <mergeCell ref="EBL25:EBL26"/>
    <mergeCell ref="EBM25:EBM26"/>
    <mergeCell ref="EBN25:EBN26"/>
    <mergeCell ref="EBO25:EBO26"/>
    <mergeCell ref="EBP25:EBP26"/>
    <mergeCell ref="EBQ25:EBQ26"/>
    <mergeCell ref="EBR25:EBR26"/>
    <mergeCell ref="EBS25:EBS26"/>
    <mergeCell ref="DZF25:DZF26"/>
    <mergeCell ref="DZG25:DZG26"/>
    <mergeCell ref="DZH25:DZH26"/>
    <mergeCell ref="DZI25:DZI26"/>
    <mergeCell ref="DZJ25:DZJ26"/>
    <mergeCell ref="DZK25:DZK26"/>
    <mergeCell ref="DZL25:DZL26"/>
    <mergeCell ref="DZM25:DZM26"/>
    <mergeCell ref="DZN25:DZN26"/>
    <mergeCell ref="DZO25:DZO26"/>
    <mergeCell ref="DZP25:DZP26"/>
    <mergeCell ref="DZQ25:DZQ26"/>
    <mergeCell ref="DZR25:DZR26"/>
    <mergeCell ref="DZS25:DZS26"/>
    <mergeCell ref="DZT25:DZT26"/>
    <mergeCell ref="DZU25:DZU26"/>
    <mergeCell ref="DZV25:DZV26"/>
    <mergeCell ref="DZW25:DZW26"/>
    <mergeCell ref="DZX25:DZX26"/>
    <mergeCell ref="DZY25:DZY26"/>
    <mergeCell ref="DZZ25:DZZ26"/>
    <mergeCell ref="EAA25:EAA26"/>
    <mergeCell ref="EAB25:EAB26"/>
    <mergeCell ref="EAC25:EAC26"/>
    <mergeCell ref="EAD25:EAD26"/>
    <mergeCell ref="EAE25:EAE26"/>
    <mergeCell ref="EAF25:EAF26"/>
    <mergeCell ref="EAG25:EAG26"/>
    <mergeCell ref="EAH25:EAH26"/>
    <mergeCell ref="EAI25:EAI26"/>
    <mergeCell ref="EAJ25:EAJ26"/>
    <mergeCell ref="EAK25:EAK26"/>
    <mergeCell ref="EAL25:EAL26"/>
    <mergeCell ref="DXY25:DXY26"/>
    <mergeCell ref="DXZ25:DXZ26"/>
    <mergeCell ref="DYA25:DYA26"/>
    <mergeCell ref="DYB25:DYB26"/>
    <mergeCell ref="DYC25:DYC26"/>
    <mergeCell ref="DYD25:DYD26"/>
    <mergeCell ref="DYE25:DYE26"/>
    <mergeCell ref="DYF25:DYF26"/>
    <mergeCell ref="DYG25:DYG26"/>
    <mergeCell ref="DYH25:DYH26"/>
    <mergeCell ref="DYI25:DYI26"/>
    <mergeCell ref="DYJ25:DYJ26"/>
    <mergeCell ref="DYK25:DYK26"/>
    <mergeCell ref="DYL25:DYL26"/>
    <mergeCell ref="DYM25:DYM26"/>
    <mergeCell ref="DYN25:DYN26"/>
    <mergeCell ref="DYO25:DYO26"/>
    <mergeCell ref="DYP25:DYP26"/>
    <mergeCell ref="DYQ25:DYQ26"/>
    <mergeCell ref="DYR25:DYR26"/>
    <mergeCell ref="DYS25:DYS26"/>
    <mergeCell ref="DYT25:DYT26"/>
    <mergeCell ref="DYU25:DYU26"/>
    <mergeCell ref="DYV25:DYV26"/>
    <mergeCell ref="DYW25:DYW26"/>
    <mergeCell ref="DYX25:DYX26"/>
    <mergeCell ref="DYY25:DYY26"/>
    <mergeCell ref="DYZ25:DYZ26"/>
    <mergeCell ref="DZA25:DZA26"/>
    <mergeCell ref="DZB25:DZB26"/>
    <mergeCell ref="DZC25:DZC26"/>
    <mergeCell ref="DZD25:DZD26"/>
    <mergeCell ref="DZE25:DZE26"/>
    <mergeCell ref="DWR25:DWR26"/>
    <mergeCell ref="DWS25:DWS26"/>
    <mergeCell ref="DWT25:DWT26"/>
    <mergeCell ref="DWU25:DWU26"/>
    <mergeCell ref="DWV25:DWV26"/>
    <mergeCell ref="DWW25:DWW26"/>
    <mergeCell ref="DWX25:DWX26"/>
    <mergeCell ref="DWY25:DWY26"/>
    <mergeCell ref="DWZ25:DWZ26"/>
    <mergeCell ref="DXA25:DXA26"/>
    <mergeCell ref="DXB25:DXB26"/>
    <mergeCell ref="DXC25:DXC26"/>
    <mergeCell ref="DXD25:DXD26"/>
    <mergeCell ref="DXE25:DXE26"/>
    <mergeCell ref="DXF25:DXF26"/>
    <mergeCell ref="DXG25:DXG26"/>
    <mergeCell ref="DXH25:DXH26"/>
    <mergeCell ref="DXI25:DXI26"/>
    <mergeCell ref="DXJ25:DXJ26"/>
    <mergeCell ref="DXK25:DXK26"/>
    <mergeCell ref="DXL25:DXL26"/>
    <mergeCell ref="DXM25:DXM26"/>
    <mergeCell ref="DXN25:DXN26"/>
    <mergeCell ref="DXO25:DXO26"/>
    <mergeCell ref="DXP25:DXP26"/>
    <mergeCell ref="DXQ25:DXQ26"/>
    <mergeCell ref="DXR25:DXR26"/>
    <mergeCell ref="DXS25:DXS26"/>
    <mergeCell ref="DXT25:DXT26"/>
    <mergeCell ref="DXU25:DXU26"/>
    <mergeCell ref="DXV25:DXV26"/>
    <mergeCell ref="DXW25:DXW26"/>
    <mergeCell ref="DXX25:DXX26"/>
    <mergeCell ref="DVK25:DVK26"/>
    <mergeCell ref="DVL25:DVL26"/>
    <mergeCell ref="DVM25:DVM26"/>
    <mergeCell ref="DVN25:DVN26"/>
    <mergeCell ref="DVO25:DVO26"/>
    <mergeCell ref="DVP25:DVP26"/>
    <mergeCell ref="DVQ25:DVQ26"/>
    <mergeCell ref="DVR25:DVR26"/>
    <mergeCell ref="DVS25:DVS26"/>
    <mergeCell ref="DVT25:DVT26"/>
    <mergeCell ref="DVU25:DVU26"/>
    <mergeCell ref="DVV25:DVV26"/>
    <mergeCell ref="DVW25:DVW26"/>
    <mergeCell ref="DVX25:DVX26"/>
    <mergeCell ref="DVY25:DVY26"/>
    <mergeCell ref="DVZ25:DVZ26"/>
    <mergeCell ref="DWA25:DWA26"/>
    <mergeCell ref="DWB25:DWB26"/>
    <mergeCell ref="DWC25:DWC26"/>
    <mergeCell ref="DWD25:DWD26"/>
    <mergeCell ref="DWE25:DWE26"/>
    <mergeCell ref="DWF25:DWF26"/>
    <mergeCell ref="DWG25:DWG26"/>
    <mergeCell ref="DWH25:DWH26"/>
    <mergeCell ref="DWI25:DWI26"/>
    <mergeCell ref="DWJ25:DWJ26"/>
    <mergeCell ref="DWK25:DWK26"/>
    <mergeCell ref="DWL25:DWL26"/>
    <mergeCell ref="DWM25:DWM26"/>
    <mergeCell ref="DWN25:DWN26"/>
    <mergeCell ref="DWO25:DWO26"/>
    <mergeCell ref="DWP25:DWP26"/>
    <mergeCell ref="DWQ25:DWQ26"/>
    <mergeCell ref="DUD25:DUD26"/>
    <mergeCell ref="DUE25:DUE26"/>
    <mergeCell ref="DUF25:DUF26"/>
    <mergeCell ref="DUG25:DUG26"/>
    <mergeCell ref="DUH25:DUH26"/>
    <mergeCell ref="DUI25:DUI26"/>
    <mergeCell ref="DUJ25:DUJ26"/>
    <mergeCell ref="DUK25:DUK26"/>
    <mergeCell ref="DUL25:DUL26"/>
    <mergeCell ref="DUM25:DUM26"/>
    <mergeCell ref="DUN25:DUN26"/>
    <mergeCell ref="DUO25:DUO26"/>
    <mergeCell ref="DUP25:DUP26"/>
    <mergeCell ref="DUQ25:DUQ26"/>
    <mergeCell ref="DUR25:DUR26"/>
    <mergeCell ref="DUS25:DUS26"/>
    <mergeCell ref="DUT25:DUT26"/>
    <mergeCell ref="DUU25:DUU26"/>
    <mergeCell ref="DUV25:DUV26"/>
    <mergeCell ref="DUW25:DUW26"/>
    <mergeCell ref="DUX25:DUX26"/>
    <mergeCell ref="DUY25:DUY26"/>
    <mergeCell ref="DUZ25:DUZ26"/>
    <mergeCell ref="DVA25:DVA26"/>
    <mergeCell ref="DVB25:DVB26"/>
    <mergeCell ref="DVC25:DVC26"/>
    <mergeCell ref="DVD25:DVD26"/>
    <mergeCell ref="DVE25:DVE26"/>
    <mergeCell ref="DVF25:DVF26"/>
    <mergeCell ref="DVG25:DVG26"/>
    <mergeCell ref="DVH25:DVH26"/>
    <mergeCell ref="DVI25:DVI26"/>
    <mergeCell ref="DVJ25:DVJ26"/>
    <mergeCell ref="DSW25:DSW26"/>
    <mergeCell ref="DSX25:DSX26"/>
    <mergeCell ref="DSY25:DSY26"/>
    <mergeCell ref="DSZ25:DSZ26"/>
    <mergeCell ref="DTA25:DTA26"/>
    <mergeCell ref="DTB25:DTB26"/>
    <mergeCell ref="DTC25:DTC26"/>
    <mergeCell ref="DTD25:DTD26"/>
    <mergeCell ref="DTE25:DTE26"/>
    <mergeCell ref="DTF25:DTF26"/>
    <mergeCell ref="DTG25:DTG26"/>
    <mergeCell ref="DTH25:DTH26"/>
    <mergeCell ref="DTI25:DTI26"/>
    <mergeCell ref="DTJ25:DTJ26"/>
    <mergeCell ref="DTK25:DTK26"/>
    <mergeCell ref="DTL25:DTL26"/>
    <mergeCell ref="DTM25:DTM26"/>
    <mergeCell ref="DTN25:DTN26"/>
    <mergeCell ref="DTO25:DTO26"/>
    <mergeCell ref="DTP25:DTP26"/>
    <mergeCell ref="DTQ25:DTQ26"/>
    <mergeCell ref="DTR25:DTR26"/>
    <mergeCell ref="DTS25:DTS26"/>
    <mergeCell ref="DTT25:DTT26"/>
    <mergeCell ref="DTU25:DTU26"/>
    <mergeCell ref="DTV25:DTV26"/>
    <mergeCell ref="DTW25:DTW26"/>
    <mergeCell ref="DTX25:DTX26"/>
    <mergeCell ref="DTY25:DTY26"/>
    <mergeCell ref="DTZ25:DTZ26"/>
    <mergeCell ref="DUA25:DUA26"/>
    <mergeCell ref="DUB25:DUB26"/>
    <mergeCell ref="DUC25:DUC26"/>
    <mergeCell ref="DRP25:DRP26"/>
    <mergeCell ref="DRQ25:DRQ26"/>
    <mergeCell ref="DRR25:DRR26"/>
    <mergeCell ref="DRS25:DRS26"/>
    <mergeCell ref="DRT25:DRT26"/>
    <mergeCell ref="DRU25:DRU26"/>
    <mergeCell ref="DRV25:DRV26"/>
    <mergeCell ref="DRW25:DRW26"/>
    <mergeCell ref="DRX25:DRX26"/>
    <mergeCell ref="DRY25:DRY26"/>
    <mergeCell ref="DRZ25:DRZ26"/>
    <mergeCell ref="DSA25:DSA26"/>
    <mergeCell ref="DSB25:DSB26"/>
    <mergeCell ref="DSC25:DSC26"/>
    <mergeCell ref="DSD25:DSD26"/>
    <mergeCell ref="DSE25:DSE26"/>
    <mergeCell ref="DSF25:DSF26"/>
    <mergeCell ref="DSG25:DSG26"/>
    <mergeCell ref="DSH25:DSH26"/>
    <mergeCell ref="DSI25:DSI26"/>
    <mergeCell ref="DSJ25:DSJ26"/>
    <mergeCell ref="DSK25:DSK26"/>
    <mergeCell ref="DSL25:DSL26"/>
    <mergeCell ref="DSM25:DSM26"/>
    <mergeCell ref="DSN25:DSN26"/>
    <mergeCell ref="DSO25:DSO26"/>
    <mergeCell ref="DSP25:DSP26"/>
    <mergeCell ref="DSQ25:DSQ26"/>
    <mergeCell ref="DSR25:DSR26"/>
    <mergeCell ref="DSS25:DSS26"/>
    <mergeCell ref="DST25:DST26"/>
    <mergeCell ref="DSU25:DSU26"/>
    <mergeCell ref="DSV25:DSV26"/>
    <mergeCell ref="DQI25:DQI26"/>
    <mergeCell ref="DQJ25:DQJ26"/>
    <mergeCell ref="DQK25:DQK26"/>
    <mergeCell ref="DQL25:DQL26"/>
    <mergeCell ref="DQM25:DQM26"/>
    <mergeCell ref="DQN25:DQN26"/>
    <mergeCell ref="DQO25:DQO26"/>
    <mergeCell ref="DQP25:DQP26"/>
    <mergeCell ref="DQQ25:DQQ26"/>
    <mergeCell ref="DQR25:DQR26"/>
    <mergeCell ref="DQS25:DQS26"/>
    <mergeCell ref="DQT25:DQT26"/>
    <mergeCell ref="DQU25:DQU26"/>
    <mergeCell ref="DQV25:DQV26"/>
    <mergeCell ref="DQW25:DQW26"/>
    <mergeCell ref="DQX25:DQX26"/>
    <mergeCell ref="DQY25:DQY26"/>
    <mergeCell ref="DQZ25:DQZ26"/>
    <mergeCell ref="DRA25:DRA26"/>
    <mergeCell ref="DRB25:DRB26"/>
    <mergeCell ref="DRC25:DRC26"/>
    <mergeCell ref="DRD25:DRD26"/>
    <mergeCell ref="DRE25:DRE26"/>
    <mergeCell ref="DRF25:DRF26"/>
    <mergeCell ref="DRG25:DRG26"/>
    <mergeCell ref="DRH25:DRH26"/>
    <mergeCell ref="DRI25:DRI26"/>
    <mergeCell ref="DRJ25:DRJ26"/>
    <mergeCell ref="DRK25:DRK26"/>
    <mergeCell ref="DRL25:DRL26"/>
    <mergeCell ref="DRM25:DRM26"/>
    <mergeCell ref="DRN25:DRN26"/>
    <mergeCell ref="DRO25:DRO26"/>
    <mergeCell ref="DPB25:DPB26"/>
    <mergeCell ref="DPC25:DPC26"/>
    <mergeCell ref="DPD25:DPD26"/>
    <mergeCell ref="DPE25:DPE26"/>
    <mergeCell ref="DPF25:DPF26"/>
    <mergeCell ref="DPG25:DPG26"/>
    <mergeCell ref="DPH25:DPH26"/>
    <mergeCell ref="DPI25:DPI26"/>
    <mergeCell ref="DPJ25:DPJ26"/>
    <mergeCell ref="DPK25:DPK26"/>
    <mergeCell ref="DPL25:DPL26"/>
    <mergeCell ref="DPM25:DPM26"/>
    <mergeCell ref="DPN25:DPN26"/>
    <mergeCell ref="DPO25:DPO26"/>
    <mergeCell ref="DPP25:DPP26"/>
    <mergeCell ref="DPQ25:DPQ26"/>
    <mergeCell ref="DPR25:DPR26"/>
    <mergeCell ref="DPS25:DPS26"/>
    <mergeCell ref="DPT25:DPT26"/>
    <mergeCell ref="DPU25:DPU26"/>
    <mergeCell ref="DPV25:DPV26"/>
    <mergeCell ref="DPW25:DPW26"/>
    <mergeCell ref="DPX25:DPX26"/>
    <mergeCell ref="DPY25:DPY26"/>
    <mergeCell ref="DPZ25:DPZ26"/>
    <mergeCell ref="DQA25:DQA26"/>
    <mergeCell ref="DQB25:DQB26"/>
    <mergeCell ref="DQC25:DQC26"/>
    <mergeCell ref="DQD25:DQD26"/>
    <mergeCell ref="DQE25:DQE26"/>
    <mergeCell ref="DQF25:DQF26"/>
    <mergeCell ref="DQG25:DQG26"/>
    <mergeCell ref="DQH25:DQH26"/>
    <mergeCell ref="DNU25:DNU26"/>
    <mergeCell ref="DNV25:DNV26"/>
    <mergeCell ref="DNW25:DNW26"/>
    <mergeCell ref="DNX25:DNX26"/>
    <mergeCell ref="DNY25:DNY26"/>
    <mergeCell ref="DNZ25:DNZ26"/>
    <mergeCell ref="DOA25:DOA26"/>
    <mergeCell ref="DOB25:DOB26"/>
    <mergeCell ref="DOC25:DOC26"/>
    <mergeCell ref="DOD25:DOD26"/>
    <mergeCell ref="DOE25:DOE26"/>
    <mergeCell ref="DOF25:DOF26"/>
    <mergeCell ref="DOG25:DOG26"/>
    <mergeCell ref="DOH25:DOH26"/>
    <mergeCell ref="DOI25:DOI26"/>
    <mergeCell ref="DOJ25:DOJ26"/>
    <mergeCell ref="DOK25:DOK26"/>
    <mergeCell ref="DOL25:DOL26"/>
    <mergeCell ref="DOM25:DOM26"/>
    <mergeCell ref="DON25:DON26"/>
    <mergeCell ref="DOO25:DOO26"/>
    <mergeCell ref="DOP25:DOP26"/>
    <mergeCell ref="DOQ25:DOQ26"/>
    <mergeCell ref="DOR25:DOR26"/>
    <mergeCell ref="DOS25:DOS26"/>
    <mergeCell ref="DOT25:DOT26"/>
    <mergeCell ref="DOU25:DOU26"/>
    <mergeCell ref="DOV25:DOV26"/>
    <mergeCell ref="DOW25:DOW26"/>
    <mergeCell ref="DOX25:DOX26"/>
    <mergeCell ref="DOY25:DOY26"/>
    <mergeCell ref="DOZ25:DOZ26"/>
    <mergeCell ref="DPA25:DPA26"/>
    <mergeCell ref="DMN25:DMN26"/>
    <mergeCell ref="DMO25:DMO26"/>
    <mergeCell ref="DMP25:DMP26"/>
    <mergeCell ref="DMQ25:DMQ26"/>
    <mergeCell ref="DMR25:DMR26"/>
    <mergeCell ref="DMS25:DMS26"/>
    <mergeCell ref="DMT25:DMT26"/>
    <mergeCell ref="DMU25:DMU26"/>
    <mergeCell ref="DMV25:DMV26"/>
    <mergeCell ref="DMW25:DMW26"/>
    <mergeCell ref="DMX25:DMX26"/>
    <mergeCell ref="DMY25:DMY26"/>
    <mergeCell ref="DMZ25:DMZ26"/>
    <mergeCell ref="DNA25:DNA26"/>
    <mergeCell ref="DNB25:DNB26"/>
    <mergeCell ref="DNC25:DNC26"/>
    <mergeCell ref="DND25:DND26"/>
    <mergeCell ref="DNE25:DNE26"/>
    <mergeCell ref="DNF25:DNF26"/>
    <mergeCell ref="DNG25:DNG26"/>
    <mergeCell ref="DNH25:DNH26"/>
    <mergeCell ref="DNI25:DNI26"/>
    <mergeCell ref="DNJ25:DNJ26"/>
    <mergeCell ref="DNK25:DNK26"/>
    <mergeCell ref="DNL25:DNL26"/>
    <mergeCell ref="DNM25:DNM26"/>
    <mergeCell ref="DNN25:DNN26"/>
    <mergeCell ref="DNO25:DNO26"/>
    <mergeCell ref="DNP25:DNP26"/>
    <mergeCell ref="DNQ25:DNQ26"/>
    <mergeCell ref="DNR25:DNR26"/>
    <mergeCell ref="DNS25:DNS26"/>
    <mergeCell ref="DNT25:DNT26"/>
    <mergeCell ref="DLG25:DLG26"/>
    <mergeCell ref="DLH25:DLH26"/>
    <mergeCell ref="DLI25:DLI26"/>
    <mergeCell ref="DLJ25:DLJ26"/>
    <mergeCell ref="DLK25:DLK26"/>
    <mergeCell ref="DLL25:DLL26"/>
    <mergeCell ref="DLM25:DLM26"/>
    <mergeCell ref="DLN25:DLN26"/>
    <mergeCell ref="DLO25:DLO26"/>
    <mergeCell ref="DLP25:DLP26"/>
    <mergeCell ref="DLQ25:DLQ26"/>
    <mergeCell ref="DLR25:DLR26"/>
    <mergeCell ref="DLS25:DLS26"/>
    <mergeCell ref="DLT25:DLT26"/>
    <mergeCell ref="DLU25:DLU26"/>
    <mergeCell ref="DLV25:DLV26"/>
    <mergeCell ref="DLW25:DLW26"/>
    <mergeCell ref="DLX25:DLX26"/>
    <mergeCell ref="DLY25:DLY26"/>
    <mergeCell ref="DLZ25:DLZ26"/>
    <mergeCell ref="DMA25:DMA26"/>
    <mergeCell ref="DMB25:DMB26"/>
    <mergeCell ref="DMC25:DMC26"/>
    <mergeCell ref="DMD25:DMD26"/>
    <mergeCell ref="DME25:DME26"/>
    <mergeCell ref="DMF25:DMF26"/>
    <mergeCell ref="DMG25:DMG26"/>
    <mergeCell ref="DMH25:DMH26"/>
    <mergeCell ref="DMI25:DMI26"/>
    <mergeCell ref="DMJ25:DMJ26"/>
    <mergeCell ref="DMK25:DMK26"/>
    <mergeCell ref="DML25:DML26"/>
    <mergeCell ref="DMM25:DMM26"/>
    <mergeCell ref="DJZ25:DJZ26"/>
    <mergeCell ref="DKA25:DKA26"/>
    <mergeCell ref="DKB25:DKB26"/>
    <mergeCell ref="DKC25:DKC26"/>
    <mergeCell ref="DKD25:DKD26"/>
    <mergeCell ref="DKE25:DKE26"/>
    <mergeCell ref="DKF25:DKF26"/>
    <mergeCell ref="DKG25:DKG26"/>
    <mergeCell ref="DKH25:DKH26"/>
    <mergeCell ref="DKI25:DKI26"/>
    <mergeCell ref="DKJ25:DKJ26"/>
    <mergeCell ref="DKK25:DKK26"/>
    <mergeCell ref="DKL25:DKL26"/>
    <mergeCell ref="DKM25:DKM26"/>
    <mergeCell ref="DKN25:DKN26"/>
    <mergeCell ref="DKO25:DKO26"/>
    <mergeCell ref="DKP25:DKP26"/>
    <mergeCell ref="DKQ25:DKQ26"/>
    <mergeCell ref="DKR25:DKR26"/>
    <mergeCell ref="DKS25:DKS26"/>
    <mergeCell ref="DKT25:DKT26"/>
    <mergeCell ref="DKU25:DKU26"/>
    <mergeCell ref="DKV25:DKV26"/>
    <mergeCell ref="DKW25:DKW26"/>
    <mergeCell ref="DKX25:DKX26"/>
    <mergeCell ref="DKY25:DKY26"/>
    <mergeCell ref="DKZ25:DKZ26"/>
    <mergeCell ref="DLA25:DLA26"/>
    <mergeCell ref="DLB25:DLB26"/>
    <mergeCell ref="DLC25:DLC26"/>
    <mergeCell ref="DLD25:DLD26"/>
    <mergeCell ref="DLE25:DLE26"/>
    <mergeCell ref="DLF25:DLF26"/>
    <mergeCell ref="DIS25:DIS26"/>
    <mergeCell ref="DIT25:DIT26"/>
    <mergeCell ref="DIU25:DIU26"/>
    <mergeCell ref="DIV25:DIV26"/>
    <mergeCell ref="DIW25:DIW26"/>
    <mergeCell ref="DIX25:DIX26"/>
    <mergeCell ref="DIY25:DIY26"/>
    <mergeCell ref="DIZ25:DIZ26"/>
    <mergeCell ref="DJA25:DJA26"/>
    <mergeCell ref="DJB25:DJB26"/>
    <mergeCell ref="DJC25:DJC26"/>
    <mergeCell ref="DJD25:DJD26"/>
    <mergeCell ref="DJE25:DJE26"/>
    <mergeCell ref="DJF25:DJF26"/>
    <mergeCell ref="DJG25:DJG26"/>
    <mergeCell ref="DJH25:DJH26"/>
    <mergeCell ref="DJI25:DJI26"/>
    <mergeCell ref="DJJ25:DJJ26"/>
    <mergeCell ref="DJK25:DJK26"/>
    <mergeCell ref="DJL25:DJL26"/>
    <mergeCell ref="DJM25:DJM26"/>
    <mergeCell ref="DJN25:DJN26"/>
    <mergeCell ref="DJO25:DJO26"/>
    <mergeCell ref="DJP25:DJP26"/>
    <mergeCell ref="DJQ25:DJQ26"/>
    <mergeCell ref="DJR25:DJR26"/>
    <mergeCell ref="DJS25:DJS26"/>
    <mergeCell ref="DJT25:DJT26"/>
    <mergeCell ref="DJU25:DJU26"/>
    <mergeCell ref="DJV25:DJV26"/>
    <mergeCell ref="DJW25:DJW26"/>
    <mergeCell ref="DJX25:DJX26"/>
    <mergeCell ref="DJY25:DJY26"/>
    <mergeCell ref="DHL25:DHL26"/>
    <mergeCell ref="DHM25:DHM26"/>
    <mergeCell ref="DHN25:DHN26"/>
    <mergeCell ref="DHO25:DHO26"/>
    <mergeCell ref="DHP25:DHP26"/>
    <mergeCell ref="DHQ25:DHQ26"/>
    <mergeCell ref="DHR25:DHR26"/>
    <mergeCell ref="DHS25:DHS26"/>
    <mergeCell ref="DHT25:DHT26"/>
    <mergeCell ref="DHU25:DHU26"/>
    <mergeCell ref="DHV25:DHV26"/>
    <mergeCell ref="DHW25:DHW26"/>
    <mergeCell ref="DHX25:DHX26"/>
    <mergeCell ref="DHY25:DHY26"/>
    <mergeCell ref="DHZ25:DHZ26"/>
    <mergeCell ref="DIA25:DIA26"/>
    <mergeCell ref="DIB25:DIB26"/>
    <mergeCell ref="DIC25:DIC26"/>
    <mergeCell ref="DID25:DID26"/>
    <mergeCell ref="DIE25:DIE26"/>
    <mergeCell ref="DIF25:DIF26"/>
    <mergeCell ref="DIG25:DIG26"/>
    <mergeCell ref="DIH25:DIH26"/>
    <mergeCell ref="DII25:DII26"/>
    <mergeCell ref="DIJ25:DIJ26"/>
    <mergeCell ref="DIK25:DIK26"/>
    <mergeCell ref="DIL25:DIL26"/>
    <mergeCell ref="DIM25:DIM26"/>
    <mergeCell ref="DIN25:DIN26"/>
    <mergeCell ref="DIO25:DIO26"/>
    <mergeCell ref="DIP25:DIP26"/>
    <mergeCell ref="DIQ25:DIQ26"/>
    <mergeCell ref="DIR25:DIR26"/>
    <mergeCell ref="DGE25:DGE26"/>
    <mergeCell ref="DGF25:DGF26"/>
    <mergeCell ref="DGG25:DGG26"/>
    <mergeCell ref="DGH25:DGH26"/>
    <mergeCell ref="DGI25:DGI26"/>
    <mergeCell ref="DGJ25:DGJ26"/>
    <mergeCell ref="DGK25:DGK26"/>
    <mergeCell ref="DGL25:DGL26"/>
    <mergeCell ref="DGM25:DGM26"/>
    <mergeCell ref="DGN25:DGN26"/>
    <mergeCell ref="DGO25:DGO26"/>
    <mergeCell ref="DGP25:DGP26"/>
    <mergeCell ref="DGQ25:DGQ26"/>
    <mergeCell ref="DGR25:DGR26"/>
    <mergeCell ref="DGS25:DGS26"/>
    <mergeCell ref="DGT25:DGT26"/>
    <mergeCell ref="DGU25:DGU26"/>
    <mergeCell ref="DGV25:DGV26"/>
    <mergeCell ref="DGW25:DGW26"/>
    <mergeCell ref="DGX25:DGX26"/>
    <mergeCell ref="DGY25:DGY26"/>
    <mergeCell ref="DGZ25:DGZ26"/>
    <mergeCell ref="DHA25:DHA26"/>
    <mergeCell ref="DHB25:DHB26"/>
    <mergeCell ref="DHC25:DHC26"/>
    <mergeCell ref="DHD25:DHD26"/>
    <mergeCell ref="DHE25:DHE26"/>
    <mergeCell ref="DHF25:DHF26"/>
    <mergeCell ref="DHG25:DHG26"/>
    <mergeCell ref="DHH25:DHH26"/>
    <mergeCell ref="DHI25:DHI26"/>
    <mergeCell ref="DHJ25:DHJ26"/>
    <mergeCell ref="DHK25:DHK26"/>
    <mergeCell ref="DEX25:DEX26"/>
    <mergeCell ref="DEY25:DEY26"/>
    <mergeCell ref="DEZ25:DEZ26"/>
    <mergeCell ref="DFA25:DFA26"/>
    <mergeCell ref="DFB25:DFB26"/>
    <mergeCell ref="DFC25:DFC26"/>
    <mergeCell ref="DFD25:DFD26"/>
    <mergeCell ref="DFE25:DFE26"/>
    <mergeCell ref="DFF25:DFF26"/>
    <mergeCell ref="DFG25:DFG26"/>
    <mergeCell ref="DFH25:DFH26"/>
    <mergeCell ref="DFI25:DFI26"/>
    <mergeCell ref="DFJ25:DFJ26"/>
    <mergeCell ref="DFK25:DFK26"/>
    <mergeCell ref="DFL25:DFL26"/>
    <mergeCell ref="DFM25:DFM26"/>
    <mergeCell ref="DFN25:DFN26"/>
    <mergeCell ref="DFO25:DFO26"/>
    <mergeCell ref="DFP25:DFP26"/>
    <mergeCell ref="DFQ25:DFQ26"/>
    <mergeCell ref="DFR25:DFR26"/>
    <mergeCell ref="DFS25:DFS26"/>
    <mergeCell ref="DFT25:DFT26"/>
    <mergeCell ref="DFU25:DFU26"/>
    <mergeCell ref="DFV25:DFV26"/>
    <mergeCell ref="DFW25:DFW26"/>
    <mergeCell ref="DFX25:DFX26"/>
    <mergeCell ref="DFY25:DFY26"/>
    <mergeCell ref="DFZ25:DFZ26"/>
    <mergeCell ref="DGA25:DGA26"/>
    <mergeCell ref="DGB25:DGB26"/>
    <mergeCell ref="DGC25:DGC26"/>
    <mergeCell ref="DGD25:DGD26"/>
    <mergeCell ref="DDQ25:DDQ26"/>
    <mergeCell ref="DDR25:DDR26"/>
    <mergeCell ref="DDS25:DDS26"/>
    <mergeCell ref="DDT25:DDT26"/>
    <mergeCell ref="DDU25:DDU26"/>
    <mergeCell ref="DDV25:DDV26"/>
    <mergeCell ref="DDW25:DDW26"/>
    <mergeCell ref="DDX25:DDX26"/>
    <mergeCell ref="DDY25:DDY26"/>
    <mergeCell ref="DDZ25:DDZ26"/>
    <mergeCell ref="DEA25:DEA26"/>
    <mergeCell ref="DEB25:DEB26"/>
    <mergeCell ref="DEC25:DEC26"/>
    <mergeCell ref="DED25:DED26"/>
    <mergeCell ref="DEE25:DEE26"/>
    <mergeCell ref="DEF25:DEF26"/>
    <mergeCell ref="DEG25:DEG26"/>
    <mergeCell ref="DEH25:DEH26"/>
    <mergeCell ref="DEI25:DEI26"/>
    <mergeCell ref="DEJ25:DEJ26"/>
    <mergeCell ref="DEK25:DEK26"/>
    <mergeCell ref="DEL25:DEL26"/>
    <mergeCell ref="DEM25:DEM26"/>
    <mergeCell ref="DEN25:DEN26"/>
    <mergeCell ref="DEO25:DEO26"/>
    <mergeCell ref="DEP25:DEP26"/>
    <mergeCell ref="DEQ25:DEQ26"/>
    <mergeCell ref="DER25:DER26"/>
    <mergeCell ref="DES25:DES26"/>
    <mergeCell ref="DET25:DET26"/>
    <mergeCell ref="DEU25:DEU26"/>
    <mergeCell ref="DEV25:DEV26"/>
    <mergeCell ref="DEW25:DEW26"/>
    <mergeCell ref="DCJ25:DCJ26"/>
    <mergeCell ref="DCK25:DCK26"/>
    <mergeCell ref="DCL25:DCL26"/>
    <mergeCell ref="DCM25:DCM26"/>
    <mergeCell ref="DCN25:DCN26"/>
    <mergeCell ref="DCO25:DCO26"/>
    <mergeCell ref="DCP25:DCP26"/>
    <mergeCell ref="DCQ25:DCQ26"/>
    <mergeCell ref="DCR25:DCR26"/>
    <mergeCell ref="DCS25:DCS26"/>
    <mergeCell ref="DCT25:DCT26"/>
    <mergeCell ref="DCU25:DCU26"/>
    <mergeCell ref="DCV25:DCV26"/>
    <mergeCell ref="DCW25:DCW26"/>
    <mergeCell ref="DCX25:DCX26"/>
    <mergeCell ref="DCY25:DCY26"/>
    <mergeCell ref="DCZ25:DCZ26"/>
    <mergeCell ref="DDA25:DDA26"/>
    <mergeCell ref="DDB25:DDB26"/>
    <mergeCell ref="DDC25:DDC26"/>
    <mergeCell ref="DDD25:DDD26"/>
    <mergeCell ref="DDE25:DDE26"/>
    <mergeCell ref="DDF25:DDF26"/>
    <mergeCell ref="DDG25:DDG26"/>
    <mergeCell ref="DDH25:DDH26"/>
    <mergeCell ref="DDI25:DDI26"/>
    <mergeCell ref="DDJ25:DDJ26"/>
    <mergeCell ref="DDK25:DDK26"/>
    <mergeCell ref="DDL25:DDL26"/>
    <mergeCell ref="DDM25:DDM26"/>
    <mergeCell ref="DDN25:DDN26"/>
    <mergeCell ref="DDO25:DDO26"/>
    <mergeCell ref="DDP25:DDP26"/>
    <mergeCell ref="DBC25:DBC26"/>
    <mergeCell ref="DBD25:DBD26"/>
    <mergeCell ref="DBE25:DBE26"/>
    <mergeCell ref="DBF25:DBF26"/>
    <mergeCell ref="DBG25:DBG26"/>
    <mergeCell ref="DBH25:DBH26"/>
    <mergeCell ref="DBI25:DBI26"/>
    <mergeCell ref="DBJ25:DBJ26"/>
    <mergeCell ref="DBK25:DBK26"/>
    <mergeCell ref="DBL25:DBL26"/>
    <mergeCell ref="DBM25:DBM26"/>
    <mergeCell ref="DBN25:DBN26"/>
    <mergeCell ref="DBO25:DBO26"/>
    <mergeCell ref="DBP25:DBP26"/>
    <mergeCell ref="DBQ25:DBQ26"/>
    <mergeCell ref="DBR25:DBR26"/>
    <mergeCell ref="DBS25:DBS26"/>
    <mergeCell ref="DBT25:DBT26"/>
    <mergeCell ref="DBU25:DBU26"/>
    <mergeCell ref="DBV25:DBV26"/>
    <mergeCell ref="DBW25:DBW26"/>
    <mergeCell ref="DBX25:DBX26"/>
    <mergeCell ref="DBY25:DBY26"/>
    <mergeCell ref="DBZ25:DBZ26"/>
    <mergeCell ref="DCA25:DCA26"/>
    <mergeCell ref="DCB25:DCB26"/>
    <mergeCell ref="DCC25:DCC26"/>
    <mergeCell ref="DCD25:DCD26"/>
    <mergeCell ref="DCE25:DCE26"/>
    <mergeCell ref="DCF25:DCF26"/>
    <mergeCell ref="DCG25:DCG26"/>
    <mergeCell ref="DCH25:DCH26"/>
    <mergeCell ref="DCI25:DCI26"/>
    <mergeCell ref="CZV25:CZV26"/>
    <mergeCell ref="CZW25:CZW26"/>
    <mergeCell ref="CZX25:CZX26"/>
    <mergeCell ref="CZY25:CZY26"/>
    <mergeCell ref="CZZ25:CZZ26"/>
    <mergeCell ref="DAA25:DAA26"/>
    <mergeCell ref="DAB25:DAB26"/>
    <mergeCell ref="DAC25:DAC26"/>
    <mergeCell ref="DAD25:DAD26"/>
    <mergeCell ref="DAE25:DAE26"/>
    <mergeCell ref="DAF25:DAF26"/>
    <mergeCell ref="DAG25:DAG26"/>
    <mergeCell ref="DAH25:DAH26"/>
    <mergeCell ref="DAI25:DAI26"/>
    <mergeCell ref="DAJ25:DAJ26"/>
    <mergeCell ref="DAK25:DAK26"/>
    <mergeCell ref="DAL25:DAL26"/>
    <mergeCell ref="DAM25:DAM26"/>
    <mergeCell ref="DAN25:DAN26"/>
    <mergeCell ref="DAO25:DAO26"/>
    <mergeCell ref="DAP25:DAP26"/>
    <mergeCell ref="DAQ25:DAQ26"/>
    <mergeCell ref="DAR25:DAR26"/>
    <mergeCell ref="DAS25:DAS26"/>
    <mergeCell ref="DAT25:DAT26"/>
    <mergeCell ref="DAU25:DAU26"/>
    <mergeCell ref="DAV25:DAV26"/>
    <mergeCell ref="DAW25:DAW26"/>
    <mergeCell ref="DAX25:DAX26"/>
    <mergeCell ref="DAY25:DAY26"/>
    <mergeCell ref="DAZ25:DAZ26"/>
    <mergeCell ref="DBA25:DBA26"/>
    <mergeCell ref="DBB25:DBB26"/>
    <mergeCell ref="CYO25:CYO26"/>
    <mergeCell ref="CYP25:CYP26"/>
    <mergeCell ref="CYQ25:CYQ26"/>
    <mergeCell ref="CYR25:CYR26"/>
    <mergeCell ref="CYS25:CYS26"/>
    <mergeCell ref="CYT25:CYT26"/>
    <mergeCell ref="CYU25:CYU26"/>
    <mergeCell ref="CYV25:CYV26"/>
    <mergeCell ref="CYW25:CYW26"/>
    <mergeCell ref="CYX25:CYX26"/>
    <mergeCell ref="CYY25:CYY26"/>
    <mergeCell ref="CYZ25:CYZ26"/>
    <mergeCell ref="CZA25:CZA26"/>
    <mergeCell ref="CZB25:CZB26"/>
    <mergeCell ref="CZC25:CZC26"/>
    <mergeCell ref="CZD25:CZD26"/>
    <mergeCell ref="CZE25:CZE26"/>
    <mergeCell ref="CZF25:CZF26"/>
    <mergeCell ref="CZG25:CZG26"/>
    <mergeCell ref="CZH25:CZH26"/>
    <mergeCell ref="CZI25:CZI26"/>
    <mergeCell ref="CZJ25:CZJ26"/>
    <mergeCell ref="CZK25:CZK26"/>
    <mergeCell ref="CZL25:CZL26"/>
    <mergeCell ref="CZM25:CZM26"/>
    <mergeCell ref="CZN25:CZN26"/>
    <mergeCell ref="CZO25:CZO26"/>
    <mergeCell ref="CZP25:CZP26"/>
    <mergeCell ref="CZQ25:CZQ26"/>
    <mergeCell ref="CZR25:CZR26"/>
    <mergeCell ref="CZS25:CZS26"/>
    <mergeCell ref="CZT25:CZT26"/>
    <mergeCell ref="CZU25:CZU26"/>
    <mergeCell ref="CXH25:CXH26"/>
    <mergeCell ref="CXI25:CXI26"/>
    <mergeCell ref="CXJ25:CXJ26"/>
    <mergeCell ref="CXK25:CXK26"/>
    <mergeCell ref="CXL25:CXL26"/>
    <mergeCell ref="CXM25:CXM26"/>
    <mergeCell ref="CXN25:CXN26"/>
    <mergeCell ref="CXO25:CXO26"/>
    <mergeCell ref="CXP25:CXP26"/>
    <mergeCell ref="CXQ25:CXQ26"/>
    <mergeCell ref="CXR25:CXR26"/>
    <mergeCell ref="CXS25:CXS26"/>
    <mergeCell ref="CXT25:CXT26"/>
    <mergeCell ref="CXU25:CXU26"/>
    <mergeCell ref="CXV25:CXV26"/>
    <mergeCell ref="CXW25:CXW26"/>
    <mergeCell ref="CXX25:CXX26"/>
    <mergeCell ref="CXY25:CXY26"/>
    <mergeCell ref="CXZ25:CXZ26"/>
    <mergeCell ref="CYA25:CYA26"/>
    <mergeCell ref="CYB25:CYB26"/>
    <mergeCell ref="CYC25:CYC26"/>
    <mergeCell ref="CYD25:CYD26"/>
    <mergeCell ref="CYE25:CYE26"/>
    <mergeCell ref="CYF25:CYF26"/>
    <mergeCell ref="CYG25:CYG26"/>
    <mergeCell ref="CYH25:CYH26"/>
    <mergeCell ref="CYI25:CYI26"/>
    <mergeCell ref="CYJ25:CYJ26"/>
    <mergeCell ref="CYK25:CYK26"/>
    <mergeCell ref="CYL25:CYL26"/>
    <mergeCell ref="CYM25:CYM26"/>
    <mergeCell ref="CYN25:CYN26"/>
    <mergeCell ref="CWA25:CWA26"/>
    <mergeCell ref="CWB25:CWB26"/>
    <mergeCell ref="CWC25:CWC26"/>
    <mergeCell ref="CWD25:CWD26"/>
    <mergeCell ref="CWE25:CWE26"/>
    <mergeCell ref="CWF25:CWF26"/>
    <mergeCell ref="CWG25:CWG26"/>
    <mergeCell ref="CWH25:CWH26"/>
    <mergeCell ref="CWI25:CWI26"/>
    <mergeCell ref="CWJ25:CWJ26"/>
    <mergeCell ref="CWK25:CWK26"/>
    <mergeCell ref="CWL25:CWL26"/>
    <mergeCell ref="CWM25:CWM26"/>
    <mergeCell ref="CWN25:CWN26"/>
    <mergeCell ref="CWO25:CWO26"/>
    <mergeCell ref="CWP25:CWP26"/>
    <mergeCell ref="CWQ25:CWQ26"/>
    <mergeCell ref="CWR25:CWR26"/>
    <mergeCell ref="CWS25:CWS26"/>
    <mergeCell ref="CWT25:CWT26"/>
    <mergeCell ref="CWU25:CWU26"/>
    <mergeCell ref="CWV25:CWV26"/>
    <mergeCell ref="CWW25:CWW26"/>
    <mergeCell ref="CWX25:CWX26"/>
    <mergeCell ref="CWY25:CWY26"/>
    <mergeCell ref="CWZ25:CWZ26"/>
    <mergeCell ref="CXA25:CXA26"/>
    <mergeCell ref="CXB25:CXB26"/>
    <mergeCell ref="CXC25:CXC26"/>
    <mergeCell ref="CXD25:CXD26"/>
    <mergeCell ref="CXE25:CXE26"/>
    <mergeCell ref="CXF25:CXF26"/>
    <mergeCell ref="CXG25:CXG26"/>
    <mergeCell ref="CUT25:CUT26"/>
    <mergeCell ref="CUU25:CUU26"/>
    <mergeCell ref="CUV25:CUV26"/>
    <mergeCell ref="CUW25:CUW26"/>
    <mergeCell ref="CUX25:CUX26"/>
    <mergeCell ref="CUY25:CUY26"/>
    <mergeCell ref="CUZ25:CUZ26"/>
    <mergeCell ref="CVA25:CVA26"/>
    <mergeCell ref="CVB25:CVB26"/>
    <mergeCell ref="CVC25:CVC26"/>
    <mergeCell ref="CVD25:CVD26"/>
    <mergeCell ref="CVE25:CVE26"/>
    <mergeCell ref="CVF25:CVF26"/>
    <mergeCell ref="CVG25:CVG26"/>
    <mergeCell ref="CVH25:CVH26"/>
    <mergeCell ref="CVI25:CVI26"/>
    <mergeCell ref="CVJ25:CVJ26"/>
    <mergeCell ref="CVK25:CVK26"/>
    <mergeCell ref="CVL25:CVL26"/>
    <mergeCell ref="CVM25:CVM26"/>
    <mergeCell ref="CVN25:CVN26"/>
    <mergeCell ref="CVO25:CVO26"/>
    <mergeCell ref="CVP25:CVP26"/>
    <mergeCell ref="CVQ25:CVQ26"/>
    <mergeCell ref="CVR25:CVR26"/>
    <mergeCell ref="CVS25:CVS26"/>
    <mergeCell ref="CVT25:CVT26"/>
    <mergeCell ref="CVU25:CVU26"/>
    <mergeCell ref="CVV25:CVV26"/>
    <mergeCell ref="CVW25:CVW26"/>
    <mergeCell ref="CVX25:CVX26"/>
    <mergeCell ref="CVY25:CVY26"/>
    <mergeCell ref="CVZ25:CVZ26"/>
    <mergeCell ref="CTM25:CTM26"/>
    <mergeCell ref="CTN25:CTN26"/>
    <mergeCell ref="CTO25:CTO26"/>
    <mergeCell ref="CTP25:CTP26"/>
    <mergeCell ref="CTQ25:CTQ26"/>
    <mergeCell ref="CTR25:CTR26"/>
    <mergeCell ref="CTS25:CTS26"/>
    <mergeCell ref="CTT25:CTT26"/>
    <mergeCell ref="CTU25:CTU26"/>
    <mergeCell ref="CTV25:CTV26"/>
    <mergeCell ref="CTW25:CTW26"/>
    <mergeCell ref="CTX25:CTX26"/>
    <mergeCell ref="CTY25:CTY26"/>
    <mergeCell ref="CTZ25:CTZ26"/>
    <mergeCell ref="CUA25:CUA26"/>
    <mergeCell ref="CUB25:CUB26"/>
    <mergeCell ref="CUC25:CUC26"/>
    <mergeCell ref="CUD25:CUD26"/>
    <mergeCell ref="CUE25:CUE26"/>
    <mergeCell ref="CUF25:CUF26"/>
    <mergeCell ref="CUG25:CUG26"/>
    <mergeCell ref="CUH25:CUH26"/>
    <mergeCell ref="CUI25:CUI26"/>
    <mergeCell ref="CUJ25:CUJ26"/>
    <mergeCell ref="CUK25:CUK26"/>
    <mergeCell ref="CUL25:CUL26"/>
    <mergeCell ref="CUM25:CUM26"/>
    <mergeCell ref="CUN25:CUN26"/>
    <mergeCell ref="CUO25:CUO26"/>
    <mergeCell ref="CUP25:CUP26"/>
    <mergeCell ref="CUQ25:CUQ26"/>
    <mergeCell ref="CUR25:CUR26"/>
    <mergeCell ref="CUS25:CUS26"/>
    <mergeCell ref="CSF25:CSF26"/>
    <mergeCell ref="CSG25:CSG26"/>
    <mergeCell ref="CSH25:CSH26"/>
    <mergeCell ref="CSI25:CSI26"/>
    <mergeCell ref="CSJ25:CSJ26"/>
    <mergeCell ref="CSK25:CSK26"/>
    <mergeCell ref="CSL25:CSL26"/>
    <mergeCell ref="CSM25:CSM26"/>
    <mergeCell ref="CSN25:CSN26"/>
    <mergeCell ref="CSO25:CSO26"/>
    <mergeCell ref="CSP25:CSP26"/>
    <mergeCell ref="CSQ25:CSQ26"/>
    <mergeCell ref="CSR25:CSR26"/>
    <mergeCell ref="CSS25:CSS26"/>
    <mergeCell ref="CST25:CST26"/>
    <mergeCell ref="CSU25:CSU26"/>
    <mergeCell ref="CSV25:CSV26"/>
    <mergeCell ref="CSW25:CSW26"/>
    <mergeCell ref="CSX25:CSX26"/>
    <mergeCell ref="CSY25:CSY26"/>
    <mergeCell ref="CSZ25:CSZ26"/>
    <mergeCell ref="CTA25:CTA26"/>
    <mergeCell ref="CTB25:CTB26"/>
    <mergeCell ref="CTC25:CTC26"/>
    <mergeCell ref="CTD25:CTD26"/>
    <mergeCell ref="CTE25:CTE26"/>
    <mergeCell ref="CTF25:CTF26"/>
    <mergeCell ref="CTG25:CTG26"/>
    <mergeCell ref="CTH25:CTH26"/>
    <mergeCell ref="CTI25:CTI26"/>
    <mergeCell ref="CTJ25:CTJ26"/>
    <mergeCell ref="CTK25:CTK26"/>
    <mergeCell ref="CTL25:CTL26"/>
    <mergeCell ref="CQY25:CQY26"/>
    <mergeCell ref="CQZ25:CQZ26"/>
    <mergeCell ref="CRA25:CRA26"/>
    <mergeCell ref="CRB25:CRB26"/>
    <mergeCell ref="CRC25:CRC26"/>
    <mergeCell ref="CRD25:CRD26"/>
    <mergeCell ref="CRE25:CRE26"/>
    <mergeCell ref="CRF25:CRF26"/>
    <mergeCell ref="CRG25:CRG26"/>
    <mergeCell ref="CRH25:CRH26"/>
    <mergeCell ref="CRI25:CRI26"/>
    <mergeCell ref="CRJ25:CRJ26"/>
    <mergeCell ref="CRK25:CRK26"/>
    <mergeCell ref="CRL25:CRL26"/>
    <mergeCell ref="CRM25:CRM26"/>
    <mergeCell ref="CRN25:CRN26"/>
    <mergeCell ref="CRO25:CRO26"/>
    <mergeCell ref="CRP25:CRP26"/>
    <mergeCell ref="CRQ25:CRQ26"/>
    <mergeCell ref="CRR25:CRR26"/>
    <mergeCell ref="CRS25:CRS26"/>
    <mergeCell ref="CRT25:CRT26"/>
    <mergeCell ref="CRU25:CRU26"/>
    <mergeCell ref="CRV25:CRV26"/>
    <mergeCell ref="CRW25:CRW26"/>
    <mergeCell ref="CRX25:CRX26"/>
    <mergeCell ref="CRY25:CRY26"/>
    <mergeCell ref="CRZ25:CRZ26"/>
    <mergeCell ref="CSA25:CSA26"/>
    <mergeCell ref="CSB25:CSB26"/>
    <mergeCell ref="CSC25:CSC26"/>
    <mergeCell ref="CSD25:CSD26"/>
    <mergeCell ref="CSE25:CSE26"/>
    <mergeCell ref="CPR25:CPR26"/>
    <mergeCell ref="CPS25:CPS26"/>
    <mergeCell ref="CPT25:CPT26"/>
    <mergeCell ref="CPU25:CPU26"/>
    <mergeCell ref="CPV25:CPV26"/>
    <mergeCell ref="CPW25:CPW26"/>
    <mergeCell ref="CPX25:CPX26"/>
    <mergeCell ref="CPY25:CPY26"/>
    <mergeCell ref="CPZ25:CPZ26"/>
    <mergeCell ref="CQA25:CQA26"/>
    <mergeCell ref="CQB25:CQB26"/>
    <mergeCell ref="CQC25:CQC26"/>
    <mergeCell ref="CQD25:CQD26"/>
    <mergeCell ref="CQE25:CQE26"/>
    <mergeCell ref="CQF25:CQF26"/>
    <mergeCell ref="CQG25:CQG26"/>
    <mergeCell ref="CQH25:CQH26"/>
    <mergeCell ref="CQI25:CQI26"/>
    <mergeCell ref="CQJ25:CQJ26"/>
    <mergeCell ref="CQK25:CQK26"/>
    <mergeCell ref="CQL25:CQL26"/>
    <mergeCell ref="CQM25:CQM26"/>
    <mergeCell ref="CQN25:CQN26"/>
    <mergeCell ref="CQO25:CQO26"/>
    <mergeCell ref="CQP25:CQP26"/>
    <mergeCell ref="CQQ25:CQQ26"/>
    <mergeCell ref="CQR25:CQR26"/>
    <mergeCell ref="CQS25:CQS26"/>
    <mergeCell ref="CQT25:CQT26"/>
    <mergeCell ref="CQU25:CQU26"/>
    <mergeCell ref="CQV25:CQV26"/>
    <mergeCell ref="CQW25:CQW26"/>
    <mergeCell ref="CQX25:CQX26"/>
    <mergeCell ref="COK25:COK26"/>
    <mergeCell ref="COL25:COL26"/>
    <mergeCell ref="COM25:COM26"/>
    <mergeCell ref="CON25:CON26"/>
    <mergeCell ref="COO25:COO26"/>
    <mergeCell ref="COP25:COP26"/>
    <mergeCell ref="COQ25:COQ26"/>
    <mergeCell ref="COR25:COR26"/>
    <mergeCell ref="COS25:COS26"/>
    <mergeCell ref="COT25:COT26"/>
    <mergeCell ref="COU25:COU26"/>
    <mergeCell ref="COV25:COV26"/>
    <mergeCell ref="COW25:COW26"/>
    <mergeCell ref="COX25:COX26"/>
    <mergeCell ref="COY25:COY26"/>
    <mergeCell ref="COZ25:COZ26"/>
    <mergeCell ref="CPA25:CPA26"/>
    <mergeCell ref="CPB25:CPB26"/>
    <mergeCell ref="CPC25:CPC26"/>
    <mergeCell ref="CPD25:CPD26"/>
    <mergeCell ref="CPE25:CPE26"/>
    <mergeCell ref="CPF25:CPF26"/>
    <mergeCell ref="CPG25:CPG26"/>
    <mergeCell ref="CPH25:CPH26"/>
    <mergeCell ref="CPI25:CPI26"/>
    <mergeCell ref="CPJ25:CPJ26"/>
    <mergeCell ref="CPK25:CPK26"/>
    <mergeCell ref="CPL25:CPL26"/>
    <mergeCell ref="CPM25:CPM26"/>
    <mergeCell ref="CPN25:CPN26"/>
    <mergeCell ref="CPO25:CPO26"/>
    <mergeCell ref="CPP25:CPP26"/>
    <mergeCell ref="CPQ25:CPQ26"/>
    <mergeCell ref="CND25:CND26"/>
    <mergeCell ref="CNE25:CNE26"/>
    <mergeCell ref="CNF25:CNF26"/>
    <mergeCell ref="CNG25:CNG26"/>
    <mergeCell ref="CNH25:CNH26"/>
    <mergeCell ref="CNI25:CNI26"/>
    <mergeCell ref="CNJ25:CNJ26"/>
    <mergeCell ref="CNK25:CNK26"/>
    <mergeCell ref="CNL25:CNL26"/>
    <mergeCell ref="CNM25:CNM26"/>
    <mergeCell ref="CNN25:CNN26"/>
    <mergeCell ref="CNO25:CNO26"/>
    <mergeCell ref="CNP25:CNP26"/>
    <mergeCell ref="CNQ25:CNQ26"/>
    <mergeCell ref="CNR25:CNR26"/>
    <mergeCell ref="CNS25:CNS26"/>
    <mergeCell ref="CNT25:CNT26"/>
    <mergeCell ref="CNU25:CNU26"/>
    <mergeCell ref="CNV25:CNV26"/>
    <mergeCell ref="CNW25:CNW26"/>
    <mergeCell ref="CNX25:CNX26"/>
    <mergeCell ref="CNY25:CNY26"/>
    <mergeCell ref="CNZ25:CNZ26"/>
    <mergeCell ref="COA25:COA26"/>
    <mergeCell ref="COB25:COB26"/>
    <mergeCell ref="COC25:COC26"/>
    <mergeCell ref="COD25:COD26"/>
    <mergeCell ref="COE25:COE26"/>
    <mergeCell ref="COF25:COF26"/>
    <mergeCell ref="COG25:COG26"/>
    <mergeCell ref="COH25:COH26"/>
    <mergeCell ref="COI25:COI26"/>
    <mergeCell ref="COJ25:COJ26"/>
    <mergeCell ref="CLW25:CLW26"/>
    <mergeCell ref="CLX25:CLX26"/>
    <mergeCell ref="CLY25:CLY26"/>
    <mergeCell ref="CLZ25:CLZ26"/>
    <mergeCell ref="CMA25:CMA26"/>
    <mergeCell ref="CMB25:CMB26"/>
    <mergeCell ref="CMC25:CMC26"/>
    <mergeCell ref="CMD25:CMD26"/>
    <mergeCell ref="CME25:CME26"/>
    <mergeCell ref="CMF25:CMF26"/>
    <mergeCell ref="CMG25:CMG26"/>
    <mergeCell ref="CMH25:CMH26"/>
    <mergeCell ref="CMI25:CMI26"/>
    <mergeCell ref="CMJ25:CMJ26"/>
    <mergeCell ref="CMK25:CMK26"/>
    <mergeCell ref="CML25:CML26"/>
    <mergeCell ref="CMM25:CMM26"/>
    <mergeCell ref="CMN25:CMN26"/>
    <mergeCell ref="CMO25:CMO26"/>
    <mergeCell ref="CMP25:CMP26"/>
    <mergeCell ref="CMQ25:CMQ26"/>
    <mergeCell ref="CMR25:CMR26"/>
    <mergeCell ref="CMS25:CMS26"/>
    <mergeCell ref="CMT25:CMT26"/>
    <mergeCell ref="CMU25:CMU26"/>
    <mergeCell ref="CMV25:CMV26"/>
    <mergeCell ref="CMW25:CMW26"/>
    <mergeCell ref="CMX25:CMX26"/>
    <mergeCell ref="CMY25:CMY26"/>
    <mergeCell ref="CMZ25:CMZ26"/>
    <mergeCell ref="CNA25:CNA26"/>
    <mergeCell ref="CNB25:CNB26"/>
    <mergeCell ref="CNC25:CNC26"/>
    <mergeCell ref="CKP25:CKP26"/>
    <mergeCell ref="CKQ25:CKQ26"/>
    <mergeCell ref="CKR25:CKR26"/>
    <mergeCell ref="CKS25:CKS26"/>
    <mergeCell ref="CKT25:CKT26"/>
    <mergeCell ref="CKU25:CKU26"/>
    <mergeCell ref="CKV25:CKV26"/>
    <mergeCell ref="CKW25:CKW26"/>
    <mergeCell ref="CKX25:CKX26"/>
    <mergeCell ref="CKY25:CKY26"/>
    <mergeCell ref="CKZ25:CKZ26"/>
    <mergeCell ref="CLA25:CLA26"/>
    <mergeCell ref="CLB25:CLB26"/>
    <mergeCell ref="CLC25:CLC26"/>
    <mergeCell ref="CLD25:CLD26"/>
    <mergeCell ref="CLE25:CLE26"/>
    <mergeCell ref="CLF25:CLF26"/>
    <mergeCell ref="CLG25:CLG26"/>
    <mergeCell ref="CLH25:CLH26"/>
    <mergeCell ref="CLI25:CLI26"/>
    <mergeCell ref="CLJ25:CLJ26"/>
    <mergeCell ref="CLK25:CLK26"/>
    <mergeCell ref="CLL25:CLL26"/>
    <mergeCell ref="CLM25:CLM26"/>
    <mergeCell ref="CLN25:CLN26"/>
    <mergeCell ref="CLO25:CLO26"/>
    <mergeCell ref="CLP25:CLP26"/>
    <mergeCell ref="CLQ25:CLQ26"/>
    <mergeCell ref="CLR25:CLR26"/>
    <mergeCell ref="CLS25:CLS26"/>
    <mergeCell ref="CLT25:CLT26"/>
    <mergeCell ref="CLU25:CLU26"/>
    <mergeCell ref="CLV25:CLV26"/>
    <mergeCell ref="CJI25:CJI26"/>
    <mergeCell ref="CJJ25:CJJ26"/>
    <mergeCell ref="CJK25:CJK26"/>
    <mergeCell ref="CJL25:CJL26"/>
    <mergeCell ref="CJM25:CJM26"/>
    <mergeCell ref="CJN25:CJN26"/>
    <mergeCell ref="CJO25:CJO26"/>
    <mergeCell ref="CJP25:CJP26"/>
    <mergeCell ref="CJQ25:CJQ26"/>
    <mergeCell ref="CJR25:CJR26"/>
    <mergeCell ref="CJS25:CJS26"/>
    <mergeCell ref="CJT25:CJT26"/>
    <mergeCell ref="CJU25:CJU26"/>
    <mergeCell ref="CJV25:CJV26"/>
    <mergeCell ref="CJW25:CJW26"/>
    <mergeCell ref="CJX25:CJX26"/>
    <mergeCell ref="CJY25:CJY26"/>
    <mergeCell ref="CJZ25:CJZ26"/>
    <mergeCell ref="CKA25:CKA26"/>
    <mergeCell ref="CKB25:CKB26"/>
    <mergeCell ref="CKC25:CKC26"/>
    <mergeCell ref="CKD25:CKD26"/>
    <mergeCell ref="CKE25:CKE26"/>
    <mergeCell ref="CKF25:CKF26"/>
    <mergeCell ref="CKG25:CKG26"/>
    <mergeCell ref="CKH25:CKH26"/>
    <mergeCell ref="CKI25:CKI26"/>
    <mergeCell ref="CKJ25:CKJ26"/>
    <mergeCell ref="CKK25:CKK26"/>
    <mergeCell ref="CKL25:CKL26"/>
    <mergeCell ref="CKM25:CKM26"/>
    <mergeCell ref="CKN25:CKN26"/>
    <mergeCell ref="CKO25:CKO26"/>
    <mergeCell ref="CIB25:CIB26"/>
    <mergeCell ref="CIC25:CIC26"/>
    <mergeCell ref="CID25:CID26"/>
    <mergeCell ref="CIE25:CIE26"/>
    <mergeCell ref="CIF25:CIF26"/>
    <mergeCell ref="CIG25:CIG26"/>
    <mergeCell ref="CIH25:CIH26"/>
    <mergeCell ref="CII25:CII26"/>
    <mergeCell ref="CIJ25:CIJ26"/>
    <mergeCell ref="CIK25:CIK26"/>
    <mergeCell ref="CIL25:CIL26"/>
    <mergeCell ref="CIM25:CIM26"/>
    <mergeCell ref="CIN25:CIN26"/>
    <mergeCell ref="CIO25:CIO26"/>
    <mergeCell ref="CIP25:CIP26"/>
    <mergeCell ref="CIQ25:CIQ26"/>
    <mergeCell ref="CIR25:CIR26"/>
    <mergeCell ref="CIS25:CIS26"/>
    <mergeCell ref="CIT25:CIT26"/>
    <mergeCell ref="CIU25:CIU26"/>
    <mergeCell ref="CIV25:CIV26"/>
    <mergeCell ref="CIW25:CIW26"/>
    <mergeCell ref="CIX25:CIX26"/>
    <mergeCell ref="CIY25:CIY26"/>
    <mergeCell ref="CIZ25:CIZ26"/>
    <mergeCell ref="CJA25:CJA26"/>
    <mergeCell ref="CJB25:CJB26"/>
    <mergeCell ref="CJC25:CJC26"/>
    <mergeCell ref="CJD25:CJD26"/>
    <mergeCell ref="CJE25:CJE26"/>
    <mergeCell ref="CJF25:CJF26"/>
    <mergeCell ref="CJG25:CJG26"/>
    <mergeCell ref="CJH25:CJH26"/>
    <mergeCell ref="CGU25:CGU26"/>
    <mergeCell ref="CGV25:CGV26"/>
    <mergeCell ref="CGW25:CGW26"/>
    <mergeCell ref="CGX25:CGX26"/>
    <mergeCell ref="CGY25:CGY26"/>
    <mergeCell ref="CGZ25:CGZ26"/>
    <mergeCell ref="CHA25:CHA26"/>
    <mergeCell ref="CHB25:CHB26"/>
    <mergeCell ref="CHC25:CHC26"/>
    <mergeCell ref="CHD25:CHD26"/>
    <mergeCell ref="CHE25:CHE26"/>
    <mergeCell ref="CHF25:CHF26"/>
    <mergeCell ref="CHG25:CHG26"/>
    <mergeCell ref="CHH25:CHH26"/>
    <mergeCell ref="CHI25:CHI26"/>
    <mergeCell ref="CHJ25:CHJ26"/>
    <mergeCell ref="CHK25:CHK26"/>
    <mergeCell ref="CHL25:CHL26"/>
    <mergeCell ref="CHM25:CHM26"/>
    <mergeCell ref="CHN25:CHN26"/>
    <mergeCell ref="CHO25:CHO26"/>
    <mergeCell ref="CHP25:CHP26"/>
    <mergeCell ref="CHQ25:CHQ26"/>
    <mergeCell ref="CHR25:CHR26"/>
    <mergeCell ref="CHS25:CHS26"/>
    <mergeCell ref="CHT25:CHT26"/>
    <mergeCell ref="CHU25:CHU26"/>
    <mergeCell ref="CHV25:CHV26"/>
    <mergeCell ref="CHW25:CHW26"/>
    <mergeCell ref="CHX25:CHX26"/>
    <mergeCell ref="CHY25:CHY26"/>
    <mergeCell ref="CHZ25:CHZ26"/>
    <mergeCell ref="CIA25:CIA26"/>
    <mergeCell ref="CFN25:CFN26"/>
    <mergeCell ref="CFO25:CFO26"/>
    <mergeCell ref="CFP25:CFP26"/>
    <mergeCell ref="CFQ25:CFQ26"/>
    <mergeCell ref="CFR25:CFR26"/>
    <mergeCell ref="CFS25:CFS26"/>
    <mergeCell ref="CFT25:CFT26"/>
    <mergeCell ref="CFU25:CFU26"/>
    <mergeCell ref="CFV25:CFV26"/>
    <mergeCell ref="CFW25:CFW26"/>
    <mergeCell ref="CFX25:CFX26"/>
    <mergeCell ref="CFY25:CFY26"/>
    <mergeCell ref="CFZ25:CFZ26"/>
    <mergeCell ref="CGA25:CGA26"/>
    <mergeCell ref="CGB25:CGB26"/>
    <mergeCell ref="CGC25:CGC26"/>
    <mergeCell ref="CGD25:CGD26"/>
    <mergeCell ref="CGE25:CGE26"/>
    <mergeCell ref="CGF25:CGF26"/>
    <mergeCell ref="CGG25:CGG26"/>
    <mergeCell ref="CGH25:CGH26"/>
    <mergeCell ref="CGI25:CGI26"/>
    <mergeCell ref="CGJ25:CGJ26"/>
    <mergeCell ref="CGK25:CGK26"/>
    <mergeCell ref="CGL25:CGL26"/>
    <mergeCell ref="CGM25:CGM26"/>
    <mergeCell ref="CGN25:CGN26"/>
    <mergeCell ref="CGO25:CGO26"/>
    <mergeCell ref="CGP25:CGP26"/>
    <mergeCell ref="CGQ25:CGQ26"/>
    <mergeCell ref="CGR25:CGR26"/>
    <mergeCell ref="CGS25:CGS26"/>
    <mergeCell ref="CGT25:CGT26"/>
    <mergeCell ref="CEG25:CEG26"/>
    <mergeCell ref="CEH25:CEH26"/>
    <mergeCell ref="CEI25:CEI26"/>
    <mergeCell ref="CEJ25:CEJ26"/>
    <mergeCell ref="CEK25:CEK26"/>
    <mergeCell ref="CEL25:CEL26"/>
    <mergeCell ref="CEM25:CEM26"/>
    <mergeCell ref="CEN25:CEN26"/>
    <mergeCell ref="CEO25:CEO26"/>
    <mergeCell ref="CEP25:CEP26"/>
    <mergeCell ref="CEQ25:CEQ26"/>
    <mergeCell ref="CER25:CER26"/>
    <mergeCell ref="CES25:CES26"/>
    <mergeCell ref="CET25:CET26"/>
    <mergeCell ref="CEU25:CEU26"/>
    <mergeCell ref="CEV25:CEV26"/>
    <mergeCell ref="CEW25:CEW26"/>
    <mergeCell ref="CEX25:CEX26"/>
    <mergeCell ref="CEY25:CEY26"/>
    <mergeCell ref="CEZ25:CEZ26"/>
    <mergeCell ref="CFA25:CFA26"/>
    <mergeCell ref="CFB25:CFB26"/>
    <mergeCell ref="CFC25:CFC26"/>
    <mergeCell ref="CFD25:CFD26"/>
    <mergeCell ref="CFE25:CFE26"/>
    <mergeCell ref="CFF25:CFF26"/>
    <mergeCell ref="CFG25:CFG26"/>
    <mergeCell ref="CFH25:CFH26"/>
    <mergeCell ref="CFI25:CFI26"/>
    <mergeCell ref="CFJ25:CFJ26"/>
    <mergeCell ref="CFK25:CFK26"/>
    <mergeCell ref="CFL25:CFL26"/>
    <mergeCell ref="CFM25:CFM26"/>
    <mergeCell ref="CCZ25:CCZ26"/>
    <mergeCell ref="CDA25:CDA26"/>
    <mergeCell ref="CDB25:CDB26"/>
    <mergeCell ref="CDC25:CDC26"/>
    <mergeCell ref="CDD25:CDD26"/>
    <mergeCell ref="CDE25:CDE26"/>
    <mergeCell ref="CDF25:CDF26"/>
    <mergeCell ref="CDG25:CDG26"/>
    <mergeCell ref="CDH25:CDH26"/>
    <mergeCell ref="CDI25:CDI26"/>
    <mergeCell ref="CDJ25:CDJ26"/>
    <mergeCell ref="CDK25:CDK26"/>
    <mergeCell ref="CDL25:CDL26"/>
    <mergeCell ref="CDM25:CDM26"/>
    <mergeCell ref="CDN25:CDN26"/>
    <mergeCell ref="CDO25:CDO26"/>
    <mergeCell ref="CDP25:CDP26"/>
    <mergeCell ref="CDQ25:CDQ26"/>
    <mergeCell ref="CDR25:CDR26"/>
    <mergeCell ref="CDS25:CDS26"/>
    <mergeCell ref="CDT25:CDT26"/>
    <mergeCell ref="CDU25:CDU26"/>
    <mergeCell ref="CDV25:CDV26"/>
    <mergeCell ref="CDW25:CDW26"/>
    <mergeCell ref="CDX25:CDX26"/>
    <mergeCell ref="CDY25:CDY26"/>
    <mergeCell ref="CDZ25:CDZ26"/>
    <mergeCell ref="CEA25:CEA26"/>
    <mergeCell ref="CEB25:CEB26"/>
    <mergeCell ref="CEC25:CEC26"/>
    <mergeCell ref="CED25:CED26"/>
    <mergeCell ref="CEE25:CEE26"/>
    <mergeCell ref="CEF25:CEF26"/>
    <mergeCell ref="CBS25:CBS26"/>
    <mergeCell ref="CBT25:CBT26"/>
    <mergeCell ref="CBU25:CBU26"/>
    <mergeCell ref="CBV25:CBV26"/>
    <mergeCell ref="CBW25:CBW26"/>
    <mergeCell ref="CBX25:CBX26"/>
    <mergeCell ref="CBY25:CBY26"/>
    <mergeCell ref="CBZ25:CBZ26"/>
    <mergeCell ref="CCA25:CCA26"/>
    <mergeCell ref="CCB25:CCB26"/>
    <mergeCell ref="CCC25:CCC26"/>
    <mergeCell ref="CCD25:CCD26"/>
    <mergeCell ref="CCE25:CCE26"/>
    <mergeCell ref="CCF25:CCF26"/>
    <mergeCell ref="CCG25:CCG26"/>
    <mergeCell ref="CCH25:CCH26"/>
    <mergeCell ref="CCI25:CCI26"/>
    <mergeCell ref="CCJ25:CCJ26"/>
    <mergeCell ref="CCK25:CCK26"/>
    <mergeCell ref="CCL25:CCL26"/>
    <mergeCell ref="CCM25:CCM26"/>
    <mergeCell ref="CCN25:CCN26"/>
    <mergeCell ref="CCO25:CCO26"/>
    <mergeCell ref="CCP25:CCP26"/>
    <mergeCell ref="CCQ25:CCQ26"/>
    <mergeCell ref="CCR25:CCR26"/>
    <mergeCell ref="CCS25:CCS26"/>
    <mergeCell ref="CCT25:CCT26"/>
    <mergeCell ref="CCU25:CCU26"/>
    <mergeCell ref="CCV25:CCV26"/>
    <mergeCell ref="CCW25:CCW26"/>
    <mergeCell ref="CCX25:CCX26"/>
    <mergeCell ref="CCY25:CCY26"/>
    <mergeCell ref="CAL25:CAL26"/>
    <mergeCell ref="CAM25:CAM26"/>
    <mergeCell ref="CAN25:CAN26"/>
    <mergeCell ref="CAO25:CAO26"/>
    <mergeCell ref="CAP25:CAP26"/>
    <mergeCell ref="CAQ25:CAQ26"/>
    <mergeCell ref="CAR25:CAR26"/>
    <mergeCell ref="CAS25:CAS26"/>
    <mergeCell ref="CAT25:CAT26"/>
    <mergeCell ref="CAU25:CAU26"/>
    <mergeCell ref="CAV25:CAV26"/>
    <mergeCell ref="CAW25:CAW26"/>
    <mergeCell ref="CAX25:CAX26"/>
    <mergeCell ref="CAY25:CAY26"/>
    <mergeCell ref="CAZ25:CAZ26"/>
    <mergeCell ref="CBA25:CBA26"/>
    <mergeCell ref="CBB25:CBB26"/>
    <mergeCell ref="CBC25:CBC26"/>
    <mergeCell ref="CBD25:CBD26"/>
    <mergeCell ref="CBE25:CBE26"/>
    <mergeCell ref="CBF25:CBF26"/>
    <mergeCell ref="CBG25:CBG26"/>
    <mergeCell ref="CBH25:CBH26"/>
    <mergeCell ref="CBI25:CBI26"/>
    <mergeCell ref="CBJ25:CBJ26"/>
    <mergeCell ref="CBK25:CBK26"/>
    <mergeCell ref="CBL25:CBL26"/>
    <mergeCell ref="CBM25:CBM26"/>
    <mergeCell ref="CBN25:CBN26"/>
    <mergeCell ref="CBO25:CBO26"/>
    <mergeCell ref="CBP25:CBP26"/>
    <mergeCell ref="CBQ25:CBQ26"/>
    <mergeCell ref="CBR25:CBR26"/>
    <mergeCell ref="BZE25:BZE26"/>
    <mergeCell ref="BZF25:BZF26"/>
    <mergeCell ref="BZG25:BZG26"/>
    <mergeCell ref="BZH25:BZH26"/>
    <mergeCell ref="BZI25:BZI26"/>
    <mergeCell ref="BZJ25:BZJ26"/>
    <mergeCell ref="BZK25:BZK26"/>
    <mergeCell ref="BZL25:BZL26"/>
    <mergeCell ref="BZM25:BZM26"/>
    <mergeCell ref="BZN25:BZN26"/>
    <mergeCell ref="BZO25:BZO26"/>
    <mergeCell ref="BZP25:BZP26"/>
    <mergeCell ref="BZQ25:BZQ26"/>
    <mergeCell ref="BZR25:BZR26"/>
    <mergeCell ref="BZS25:BZS26"/>
    <mergeCell ref="BZT25:BZT26"/>
    <mergeCell ref="BZU25:BZU26"/>
    <mergeCell ref="BZV25:BZV26"/>
    <mergeCell ref="BZW25:BZW26"/>
    <mergeCell ref="BZX25:BZX26"/>
    <mergeCell ref="BZY25:BZY26"/>
    <mergeCell ref="BZZ25:BZZ26"/>
    <mergeCell ref="CAA25:CAA26"/>
    <mergeCell ref="CAB25:CAB26"/>
    <mergeCell ref="CAC25:CAC26"/>
    <mergeCell ref="CAD25:CAD26"/>
    <mergeCell ref="CAE25:CAE26"/>
    <mergeCell ref="CAF25:CAF26"/>
    <mergeCell ref="CAG25:CAG26"/>
    <mergeCell ref="CAH25:CAH26"/>
    <mergeCell ref="CAI25:CAI26"/>
    <mergeCell ref="CAJ25:CAJ26"/>
    <mergeCell ref="CAK25:CAK26"/>
    <mergeCell ref="BXX25:BXX26"/>
    <mergeCell ref="BXY25:BXY26"/>
    <mergeCell ref="BXZ25:BXZ26"/>
    <mergeCell ref="BYA25:BYA26"/>
    <mergeCell ref="BYB25:BYB26"/>
    <mergeCell ref="BYC25:BYC26"/>
    <mergeCell ref="BYD25:BYD26"/>
    <mergeCell ref="BYE25:BYE26"/>
    <mergeCell ref="BYF25:BYF26"/>
    <mergeCell ref="BYG25:BYG26"/>
    <mergeCell ref="BYH25:BYH26"/>
    <mergeCell ref="BYI25:BYI26"/>
    <mergeCell ref="BYJ25:BYJ26"/>
    <mergeCell ref="BYK25:BYK26"/>
    <mergeCell ref="BYL25:BYL26"/>
    <mergeCell ref="BYM25:BYM26"/>
    <mergeCell ref="BYN25:BYN26"/>
    <mergeCell ref="BYO25:BYO26"/>
    <mergeCell ref="BYP25:BYP26"/>
    <mergeCell ref="BYQ25:BYQ26"/>
    <mergeCell ref="BYR25:BYR26"/>
    <mergeCell ref="BYS25:BYS26"/>
    <mergeCell ref="BYT25:BYT26"/>
    <mergeCell ref="BYU25:BYU26"/>
    <mergeCell ref="BYV25:BYV26"/>
    <mergeCell ref="BYW25:BYW26"/>
    <mergeCell ref="BYX25:BYX26"/>
    <mergeCell ref="BYY25:BYY26"/>
    <mergeCell ref="BYZ25:BYZ26"/>
    <mergeCell ref="BZA25:BZA26"/>
    <mergeCell ref="BZB25:BZB26"/>
    <mergeCell ref="BZC25:BZC26"/>
    <mergeCell ref="BZD25:BZD26"/>
    <mergeCell ref="BWQ25:BWQ26"/>
    <mergeCell ref="BWR25:BWR26"/>
    <mergeCell ref="BWS25:BWS26"/>
    <mergeCell ref="BWT25:BWT26"/>
    <mergeCell ref="BWU25:BWU26"/>
    <mergeCell ref="BWV25:BWV26"/>
    <mergeCell ref="BWW25:BWW26"/>
    <mergeCell ref="BWX25:BWX26"/>
    <mergeCell ref="BWY25:BWY26"/>
    <mergeCell ref="BWZ25:BWZ26"/>
    <mergeCell ref="BXA25:BXA26"/>
    <mergeCell ref="BXB25:BXB26"/>
    <mergeCell ref="BXC25:BXC26"/>
    <mergeCell ref="BXD25:BXD26"/>
    <mergeCell ref="BXE25:BXE26"/>
    <mergeCell ref="BXF25:BXF26"/>
    <mergeCell ref="BXG25:BXG26"/>
    <mergeCell ref="BXH25:BXH26"/>
    <mergeCell ref="BXI25:BXI26"/>
    <mergeCell ref="BXJ25:BXJ26"/>
    <mergeCell ref="BXK25:BXK26"/>
    <mergeCell ref="BXL25:BXL26"/>
    <mergeCell ref="BXM25:BXM26"/>
    <mergeCell ref="BXN25:BXN26"/>
    <mergeCell ref="BXO25:BXO26"/>
    <mergeCell ref="BXP25:BXP26"/>
    <mergeCell ref="BXQ25:BXQ26"/>
    <mergeCell ref="BXR25:BXR26"/>
    <mergeCell ref="BXS25:BXS26"/>
    <mergeCell ref="BXT25:BXT26"/>
    <mergeCell ref="BXU25:BXU26"/>
    <mergeCell ref="BXV25:BXV26"/>
    <mergeCell ref="BXW25:BXW26"/>
    <mergeCell ref="BVJ25:BVJ26"/>
    <mergeCell ref="BVK25:BVK26"/>
    <mergeCell ref="BVL25:BVL26"/>
    <mergeCell ref="BVM25:BVM26"/>
    <mergeCell ref="BVN25:BVN26"/>
    <mergeCell ref="BVO25:BVO26"/>
    <mergeCell ref="BVP25:BVP26"/>
    <mergeCell ref="BVQ25:BVQ26"/>
    <mergeCell ref="BVR25:BVR26"/>
    <mergeCell ref="BVS25:BVS26"/>
    <mergeCell ref="BVT25:BVT26"/>
    <mergeCell ref="BVU25:BVU26"/>
    <mergeCell ref="BVV25:BVV26"/>
    <mergeCell ref="BVW25:BVW26"/>
    <mergeCell ref="BVX25:BVX26"/>
    <mergeCell ref="BVY25:BVY26"/>
    <mergeCell ref="BVZ25:BVZ26"/>
    <mergeCell ref="BWA25:BWA26"/>
    <mergeCell ref="BWB25:BWB26"/>
    <mergeCell ref="BWC25:BWC26"/>
    <mergeCell ref="BWD25:BWD26"/>
    <mergeCell ref="BWE25:BWE26"/>
    <mergeCell ref="BWF25:BWF26"/>
    <mergeCell ref="BWG25:BWG26"/>
    <mergeCell ref="BWH25:BWH26"/>
    <mergeCell ref="BWI25:BWI26"/>
    <mergeCell ref="BWJ25:BWJ26"/>
    <mergeCell ref="BWK25:BWK26"/>
    <mergeCell ref="BWL25:BWL26"/>
    <mergeCell ref="BWM25:BWM26"/>
    <mergeCell ref="BWN25:BWN26"/>
    <mergeCell ref="BWO25:BWO26"/>
    <mergeCell ref="BWP25:BWP26"/>
    <mergeCell ref="BUC25:BUC26"/>
    <mergeCell ref="BUD25:BUD26"/>
    <mergeCell ref="BUE25:BUE26"/>
    <mergeCell ref="BUF25:BUF26"/>
    <mergeCell ref="BUG25:BUG26"/>
    <mergeCell ref="BUH25:BUH26"/>
    <mergeCell ref="BUI25:BUI26"/>
    <mergeCell ref="BUJ25:BUJ26"/>
    <mergeCell ref="BUK25:BUK26"/>
    <mergeCell ref="BUL25:BUL26"/>
    <mergeCell ref="BUM25:BUM26"/>
    <mergeCell ref="BUN25:BUN26"/>
    <mergeCell ref="BUO25:BUO26"/>
    <mergeCell ref="BUP25:BUP26"/>
    <mergeCell ref="BUQ25:BUQ26"/>
    <mergeCell ref="BUR25:BUR26"/>
    <mergeCell ref="BUS25:BUS26"/>
    <mergeCell ref="BUT25:BUT26"/>
    <mergeCell ref="BUU25:BUU26"/>
    <mergeCell ref="BUV25:BUV26"/>
    <mergeCell ref="BUW25:BUW26"/>
    <mergeCell ref="BUX25:BUX26"/>
    <mergeCell ref="BUY25:BUY26"/>
    <mergeCell ref="BUZ25:BUZ26"/>
    <mergeCell ref="BVA25:BVA26"/>
    <mergeCell ref="BVB25:BVB26"/>
    <mergeCell ref="BVC25:BVC26"/>
    <mergeCell ref="BVD25:BVD26"/>
    <mergeCell ref="BVE25:BVE26"/>
    <mergeCell ref="BVF25:BVF26"/>
    <mergeCell ref="BVG25:BVG26"/>
    <mergeCell ref="BVH25:BVH26"/>
    <mergeCell ref="BVI25:BVI26"/>
    <mergeCell ref="BSV25:BSV26"/>
    <mergeCell ref="BSW25:BSW26"/>
    <mergeCell ref="BSX25:BSX26"/>
    <mergeCell ref="BSY25:BSY26"/>
    <mergeCell ref="BSZ25:BSZ26"/>
    <mergeCell ref="BTA25:BTA26"/>
    <mergeCell ref="BTB25:BTB26"/>
    <mergeCell ref="BTC25:BTC26"/>
    <mergeCell ref="BTD25:BTD26"/>
    <mergeCell ref="BTE25:BTE26"/>
    <mergeCell ref="BTF25:BTF26"/>
    <mergeCell ref="BTG25:BTG26"/>
    <mergeCell ref="BTH25:BTH26"/>
    <mergeCell ref="BTI25:BTI26"/>
    <mergeCell ref="BTJ25:BTJ26"/>
    <mergeCell ref="BTK25:BTK26"/>
    <mergeCell ref="BTL25:BTL26"/>
    <mergeCell ref="BTM25:BTM26"/>
    <mergeCell ref="BTN25:BTN26"/>
    <mergeCell ref="BTO25:BTO26"/>
    <mergeCell ref="BTP25:BTP26"/>
    <mergeCell ref="BTQ25:BTQ26"/>
    <mergeCell ref="BTR25:BTR26"/>
    <mergeCell ref="BTS25:BTS26"/>
    <mergeCell ref="BTT25:BTT26"/>
    <mergeCell ref="BTU25:BTU26"/>
    <mergeCell ref="BTV25:BTV26"/>
    <mergeCell ref="BTW25:BTW26"/>
    <mergeCell ref="BTX25:BTX26"/>
    <mergeCell ref="BTY25:BTY26"/>
    <mergeCell ref="BTZ25:BTZ26"/>
    <mergeCell ref="BUA25:BUA26"/>
    <mergeCell ref="BUB25:BUB26"/>
    <mergeCell ref="BRO25:BRO26"/>
    <mergeCell ref="BRP25:BRP26"/>
    <mergeCell ref="BRQ25:BRQ26"/>
    <mergeCell ref="BRR25:BRR26"/>
    <mergeCell ref="BRS25:BRS26"/>
    <mergeCell ref="BRT25:BRT26"/>
    <mergeCell ref="BRU25:BRU26"/>
    <mergeCell ref="BRV25:BRV26"/>
    <mergeCell ref="BRW25:BRW26"/>
    <mergeCell ref="BRX25:BRX26"/>
    <mergeCell ref="BRY25:BRY26"/>
    <mergeCell ref="BRZ25:BRZ26"/>
    <mergeCell ref="BSA25:BSA26"/>
    <mergeCell ref="BSB25:BSB26"/>
    <mergeCell ref="BSC25:BSC26"/>
    <mergeCell ref="BSD25:BSD26"/>
    <mergeCell ref="BSE25:BSE26"/>
    <mergeCell ref="BSF25:BSF26"/>
    <mergeCell ref="BSG25:BSG26"/>
    <mergeCell ref="BSH25:BSH26"/>
    <mergeCell ref="BSI25:BSI26"/>
    <mergeCell ref="BSJ25:BSJ26"/>
    <mergeCell ref="BSK25:BSK26"/>
    <mergeCell ref="BSL25:BSL26"/>
    <mergeCell ref="BSM25:BSM26"/>
    <mergeCell ref="BSN25:BSN26"/>
    <mergeCell ref="BSO25:BSO26"/>
    <mergeCell ref="BSP25:BSP26"/>
    <mergeCell ref="BSQ25:BSQ26"/>
    <mergeCell ref="BSR25:BSR26"/>
    <mergeCell ref="BSS25:BSS26"/>
    <mergeCell ref="BST25:BST26"/>
    <mergeCell ref="BSU25:BSU26"/>
    <mergeCell ref="BQH25:BQH26"/>
    <mergeCell ref="BQI25:BQI26"/>
    <mergeCell ref="BQJ25:BQJ26"/>
    <mergeCell ref="BQK25:BQK26"/>
    <mergeCell ref="BQL25:BQL26"/>
    <mergeCell ref="BQM25:BQM26"/>
    <mergeCell ref="BQN25:BQN26"/>
    <mergeCell ref="BQO25:BQO26"/>
    <mergeCell ref="BQP25:BQP26"/>
    <mergeCell ref="BQQ25:BQQ26"/>
    <mergeCell ref="BQR25:BQR26"/>
    <mergeCell ref="BQS25:BQS26"/>
    <mergeCell ref="BQT25:BQT26"/>
    <mergeCell ref="BQU25:BQU26"/>
    <mergeCell ref="BQV25:BQV26"/>
    <mergeCell ref="BQW25:BQW26"/>
    <mergeCell ref="BQX25:BQX26"/>
    <mergeCell ref="BQY25:BQY26"/>
    <mergeCell ref="BQZ25:BQZ26"/>
    <mergeCell ref="BRA25:BRA26"/>
    <mergeCell ref="BRB25:BRB26"/>
    <mergeCell ref="BRC25:BRC26"/>
    <mergeCell ref="BRD25:BRD26"/>
    <mergeCell ref="BRE25:BRE26"/>
    <mergeCell ref="BRF25:BRF26"/>
    <mergeCell ref="BRG25:BRG26"/>
    <mergeCell ref="BRH25:BRH26"/>
    <mergeCell ref="BRI25:BRI26"/>
    <mergeCell ref="BRJ25:BRJ26"/>
    <mergeCell ref="BRK25:BRK26"/>
    <mergeCell ref="BRL25:BRL26"/>
    <mergeCell ref="BRM25:BRM26"/>
    <mergeCell ref="BRN25:BRN26"/>
    <mergeCell ref="BPA25:BPA26"/>
    <mergeCell ref="BPB25:BPB26"/>
    <mergeCell ref="BPC25:BPC26"/>
    <mergeCell ref="BPD25:BPD26"/>
    <mergeCell ref="BPE25:BPE26"/>
    <mergeCell ref="BPF25:BPF26"/>
    <mergeCell ref="BPG25:BPG26"/>
    <mergeCell ref="BPH25:BPH26"/>
    <mergeCell ref="BPI25:BPI26"/>
    <mergeCell ref="BPJ25:BPJ26"/>
    <mergeCell ref="BPK25:BPK26"/>
    <mergeCell ref="BPL25:BPL26"/>
    <mergeCell ref="BPM25:BPM26"/>
    <mergeCell ref="BPN25:BPN26"/>
    <mergeCell ref="BPO25:BPO26"/>
    <mergeCell ref="BPP25:BPP26"/>
    <mergeCell ref="BPQ25:BPQ26"/>
    <mergeCell ref="BPR25:BPR26"/>
    <mergeCell ref="BPS25:BPS26"/>
    <mergeCell ref="BPT25:BPT26"/>
    <mergeCell ref="BPU25:BPU26"/>
    <mergeCell ref="BPV25:BPV26"/>
    <mergeCell ref="BPW25:BPW26"/>
    <mergeCell ref="BPX25:BPX26"/>
    <mergeCell ref="BPY25:BPY26"/>
    <mergeCell ref="BPZ25:BPZ26"/>
    <mergeCell ref="BQA25:BQA26"/>
    <mergeCell ref="BQB25:BQB26"/>
    <mergeCell ref="BQC25:BQC26"/>
    <mergeCell ref="BQD25:BQD26"/>
    <mergeCell ref="BQE25:BQE26"/>
    <mergeCell ref="BQF25:BQF26"/>
    <mergeCell ref="BQG25:BQG26"/>
    <mergeCell ref="BNT25:BNT26"/>
    <mergeCell ref="BNU25:BNU26"/>
    <mergeCell ref="BNV25:BNV26"/>
    <mergeCell ref="BNW25:BNW26"/>
    <mergeCell ref="BNX25:BNX26"/>
    <mergeCell ref="BNY25:BNY26"/>
    <mergeCell ref="BNZ25:BNZ26"/>
    <mergeCell ref="BOA25:BOA26"/>
    <mergeCell ref="BOB25:BOB26"/>
    <mergeCell ref="BOC25:BOC26"/>
    <mergeCell ref="BOD25:BOD26"/>
    <mergeCell ref="BOE25:BOE26"/>
    <mergeCell ref="BOF25:BOF26"/>
    <mergeCell ref="BOG25:BOG26"/>
    <mergeCell ref="BOH25:BOH26"/>
    <mergeCell ref="BOI25:BOI26"/>
    <mergeCell ref="BOJ25:BOJ26"/>
    <mergeCell ref="BOK25:BOK26"/>
    <mergeCell ref="BOL25:BOL26"/>
    <mergeCell ref="BOM25:BOM26"/>
    <mergeCell ref="BON25:BON26"/>
    <mergeCell ref="BOO25:BOO26"/>
    <mergeCell ref="BOP25:BOP26"/>
    <mergeCell ref="BOQ25:BOQ26"/>
    <mergeCell ref="BOR25:BOR26"/>
    <mergeCell ref="BOS25:BOS26"/>
    <mergeCell ref="BOT25:BOT26"/>
    <mergeCell ref="BOU25:BOU26"/>
    <mergeCell ref="BOV25:BOV26"/>
    <mergeCell ref="BOW25:BOW26"/>
    <mergeCell ref="BOX25:BOX26"/>
    <mergeCell ref="BOY25:BOY26"/>
    <mergeCell ref="BOZ25:BOZ26"/>
    <mergeCell ref="BMM25:BMM26"/>
    <mergeCell ref="BMN25:BMN26"/>
    <mergeCell ref="BMO25:BMO26"/>
    <mergeCell ref="BMP25:BMP26"/>
    <mergeCell ref="BMQ25:BMQ26"/>
    <mergeCell ref="BMR25:BMR26"/>
    <mergeCell ref="BMS25:BMS26"/>
    <mergeCell ref="BMT25:BMT26"/>
    <mergeCell ref="BMU25:BMU26"/>
    <mergeCell ref="BMV25:BMV26"/>
    <mergeCell ref="BMW25:BMW26"/>
    <mergeCell ref="BMX25:BMX26"/>
    <mergeCell ref="BMY25:BMY26"/>
    <mergeCell ref="BMZ25:BMZ26"/>
    <mergeCell ref="BNA25:BNA26"/>
    <mergeCell ref="BNB25:BNB26"/>
    <mergeCell ref="BNC25:BNC26"/>
    <mergeCell ref="BND25:BND26"/>
    <mergeCell ref="BNE25:BNE26"/>
    <mergeCell ref="BNF25:BNF26"/>
    <mergeCell ref="BNG25:BNG26"/>
    <mergeCell ref="BNH25:BNH26"/>
    <mergeCell ref="BNI25:BNI26"/>
    <mergeCell ref="BNJ25:BNJ26"/>
    <mergeCell ref="BNK25:BNK26"/>
    <mergeCell ref="BNL25:BNL26"/>
    <mergeCell ref="BNM25:BNM26"/>
    <mergeCell ref="BNN25:BNN26"/>
    <mergeCell ref="BNO25:BNO26"/>
    <mergeCell ref="BNP25:BNP26"/>
    <mergeCell ref="BNQ25:BNQ26"/>
    <mergeCell ref="BNR25:BNR26"/>
    <mergeCell ref="BNS25:BNS26"/>
    <mergeCell ref="BLF25:BLF26"/>
    <mergeCell ref="BLG25:BLG26"/>
    <mergeCell ref="BLH25:BLH26"/>
    <mergeCell ref="BLI25:BLI26"/>
    <mergeCell ref="BLJ25:BLJ26"/>
    <mergeCell ref="BLK25:BLK26"/>
    <mergeCell ref="BLL25:BLL26"/>
    <mergeCell ref="BLM25:BLM26"/>
    <mergeCell ref="BLN25:BLN26"/>
    <mergeCell ref="BLO25:BLO26"/>
    <mergeCell ref="BLP25:BLP26"/>
    <mergeCell ref="BLQ25:BLQ26"/>
    <mergeCell ref="BLR25:BLR26"/>
    <mergeCell ref="BLS25:BLS26"/>
    <mergeCell ref="BLT25:BLT26"/>
    <mergeCell ref="BLU25:BLU26"/>
    <mergeCell ref="BLV25:BLV26"/>
    <mergeCell ref="BLW25:BLW26"/>
    <mergeCell ref="BLX25:BLX26"/>
    <mergeCell ref="BLY25:BLY26"/>
    <mergeCell ref="BLZ25:BLZ26"/>
    <mergeCell ref="BMA25:BMA26"/>
    <mergeCell ref="BMB25:BMB26"/>
    <mergeCell ref="BMC25:BMC26"/>
    <mergeCell ref="BMD25:BMD26"/>
    <mergeCell ref="BME25:BME26"/>
    <mergeCell ref="BMF25:BMF26"/>
    <mergeCell ref="BMG25:BMG26"/>
    <mergeCell ref="BMH25:BMH26"/>
    <mergeCell ref="BMI25:BMI26"/>
    <mergeCell ref="BMJ25:BMJ26"/>
    <mergeCell ref="BMK25:BMK26"/>
    <mergeCell ref="BML25:BML26"/>
    <mergeCell ref="BJY25:BJY26"/>
    <mergeCell ref="BJZ25:BJZ26"/>
    <mergeCell ref="BKA25:BKA26"/>
    <mergeCell ref="BKB25:BKB26"/>
    <mergeCell ref="BKC25:BKC26"/>
    <mergeCell ref="BKD25:BKD26"/>
    <mergeCell ref="BKE25:BKE26"/>
    <mergeCell ref="BKF25:BKF26"/>
    <mergeCell ref="BKG25:BKG26"/>
    <mergeCell ref="BKH25:BKH26"/>
    <mergeCell ref="BKI25:BKI26"/>
    <mergeCell ref="BKJ25:BKJ26"/>
    <mergeCell ref="BKK25:BKK26"/>
    <mergeCell ref="BKL25:BKL26"/>
    <mergeCell ref="BKM25:BKM26"/>
    <mergeCell ref="BKN25:BKN26"/>
    <mergeCell ref="BKO25:BKO26"/>
    <mergeCell ref="BKP25:BKP26"/>
    <mergeCell ref="BKQ25:BKQ26"/>
    <mergeCell ref="BKR25:BKR26"/>
    <mergeCell ref="BKS25:BKS26"/>
    <mergeCell ref="BKT25:BKT26"/>
    <mergeCell ref="BKU25:BKU26"/>
    <mergeCell ref="BKV25:BKV26"/>
    <mergeCell ref="BKW25:BKW26"/>
    <mergeCell ref="BKX25:BKX26"/>
    <mergeCell ref="BKY25:BKY26"/>
    <mergeCell ref="BKZ25:BKZ26"/>
    <mergeCell ref="BLA25:BLA26"/>
    <mergeCell ref="BLB25:BLB26"/>
    <mergeCell ref="BLC25:BLC26"/>
    <mergeCell ref="BLD25:BLD26"/>
    <mergeCell ref="BLE25:BLE26"/>
    <mergeCell ref="BIR25:BIR26"/>
    <mergeCell ref="BIS25:BIS26"/>
    <mergeCell ref="BIT25:BIT26"/>
    <mergeCell ref="BIU25:BIU26"/>
    <mergeCell ref="BIV25:BIV26"/>
    <mergeCell ref="BIW25:BIW26"/>
    <mergeCell ref="BIX25:BIX26"/>
    <mergeCell ref="BIY25:BIY26"/>
    <mergeCell ref="BIZ25:BIZ26"/>
    <mergeCell ref="BJA25:BJA26"/>
    <mergeCell ref="BJB25:BJB26"/>
    <mergeCell ref="BJC25:BJC26"/>
    <mergeCell ref="BJD25:BJD26"/>
    <mergeCell ref="BJE25:BJE26"/>
    <mergeCell ref="BJF25:BJF26"/>
    <mergeCell ref="BJG25:BJG26"/>
    <mergeCell ref="BJH25:BJH26"/>
    <mergeCell ref="BJI25:BJI26"/>
    <mergeCell ref="BJJ25:BJJ26"/>
    <mergeCell ref="BJK25:BJK26"/>
    <mergeCell ref="BJL25:BJL26"/>
    <mergeCell ref="BJM25:BJM26"/>
    <mergeCell ref="BJN25:BJN26"/>
    <mergeCell ref="BJO25:BJO26"/>
    <mergeCell ref="BJP25:BJP26"/>
    <mergeCell ref="BJQ25:BJQ26"/>
    <mergeCell ref="BJR25:BJR26"/>
    <mergeCell ref="BJS25:BJS26"/>
    <mergeCell ref="BJT25:BJT26"/>
    <mergeCell ref="BJU25:BJU26"/>
    <mergeCell ref="BJV25:BJV26"/>
    <mergeCell ref="BJW25:BJW26"/>
    <mergeCell ref="BJX25:BJX26"/>
    <mergeCell ref="BHK25:BHK26"/>
    <mergeCell ref="BHL25:BHL26"/>
    <mergeCell ref="BHM25:BHM26"/>
    <mergeCell ref="BHN25:BHN26"/>
    <mergeCell ref="BHO25:BHO26"/>
    <mergeCell ref="BHP25:BHP26"/>
    <mergeCell ref="BHQ25:BHQ26"/>
    <mergeCell ref="BHR25:BHR26"/>
    <mergeCell ref="BHS25:BHS26"/>
    <mergeCell ref="BHT25:BHT26"/>
    <mergeCell ref="BHU25:BHU26"/>
    <mergeCell ref="BHV25:BHV26"/>
    <mergeCell ref="BHW25:BHW26"/>
    <mergeCell ref="BHX25:BHX26"/>
    <mergeCell ref="BHY25:BHY26"/>
    <mergeCell ref="BHZ25:BHZ26"/>
    <mergeCell ref="BIA25:BIA26"/>
    <mergeCell ref="BIB25:BIB26"/>
    <mergeCell ref="BIC25:BIC26"/>
    <mergeCell ref="BID25:BID26"/>
    <mergeCell ref="BIE25:BIE26"/>
    <mergeCell ref="BIF25:BIF26"/>
    <mergeCell ref="BIG25:BIG26"/>
    <mergeCell ref="BIH25:BIH26"/>
    <mergeCell ref="BII25:BII26"/>
    <mergeCell ref="BIJ25:BIJ26"/>
    <mergeCell ref="BIK25:BIK26"/>
    <mergeCell ref="BIL25:BIL26"/>
    <mergeCell ref="BIM25:BIM26"/>
    <mergeCell ref="BIN25:BIN26"/>
    <mergeCell ref="BIO25:BIO26"/>
    <mergeCell ref="BIP25:BIP26"/>
    <mergeCell ref="BIQ25:BIQ26"/>
    <mergeCell ref="BGD25:BGD26"/>
    <mergeCell ref="BGE25:BGE26"/>
    <mergeCell ref="BGF25:BGF26"/>
    <mergeCell ref="BGG25:BGG26"/>
    <mergeCell ref="BGH25:BGH26"/>
    <mergeCell ref="BGI25:BGI26"/>
    <mergeCell ref="BGJ25:BGJ26"/>
    <mergeCell ref="BGK25:BGK26"/>
    <mergeCell ref="BGL25:BGL26"/>
    <mergeCell ref="BGM25:BGM26"/>
    <mergeCell ref="BGN25:BGN26"/>
    <mergeCell ref="BGO25:BGO26"/>
    <mergeCell ref="BGP25:BGP26"/>
    <mergeCell ref="BGQ25:BGQ26"/>
    <mergeCell ref="BGR25:BGR26"/>
    <mergeCell ref="BGS25:BGS26"/>
    <mergeCell ref="BGT25:BGT26"/>
    <mergeCell ref="BGU25:BGU26"/>
    <mergeCell ref="BGV25:BGV26"/>
    <mergeCell ref="BGW25:BGW26"/>
    <mergeCell ref="BGX25:BGX26"/>
    <mergeCell ref="BGY25:BGY26"/>
    <mergeCell ref="BGZ25:BGZ26"/>
    <mergeCell ref="BHA25:BHA26"/>
    <mergeCell ref="BHB25:BHB26"/>
    <mergeCell ref="BHC25:BHC26"/>
    <mergeCell ref="BHD25:BHD26"/>
    <mergeCell ref="BHE25:BHE26"/>
    <mergeCell ref="BHF25:BHF26"/>
    <mergeCell ref="BHG25:BHG26"/>
    <mergeCell ref="BHH25:BHH26"/>
    <mergeCell ref="BHI25:BHI26"/>
    <mergeCell ref="BHJ25:BHJ26"/>
    <mergeCell ref="BEW25:BEW26"/>
    <mergeCell ref="BEX25:BEX26"/>
    <mergeCell ref="BEY25:BEY26"/>
    <mergeCell ref="BEZ25:BEZ26"/>
    <mergeCell ref="BFA25:BFA26"/>
    <mergeCell ref="BFB25:BFB26"/>
    <mergeCell ref="BFC25:BFC26"/>
    <mergeCell ref="BFD25:BFD26"/>
    <mergeCell ref="BFE25:BFE26"/>
    <mergeCell ref="BFF25:BFF26"/>
    <mergeCell ref="BFG25:BFG26"/>
    <mergeCell ref="BFH25:BFH26"/>
    <mergeCell ref="BFI25:BFI26"/>
    <mergeCell ref="BFJ25:BFJ26"/>
    <mergeCell ref="BFK25:BFK26"/>
    <mergeCell ref="BFL25:BFL26"/>
    <mergeCell ref="BFM25:BFM26"/>
    <mergeCell ref="BFN25:BFN26"/>
    <mergeCell ref="BFO25:BFO26"/>
    <mergeCell ref="BFP25:BFP26"/>
    <mergeCell ref="BFQ25:BFQ26"/>
    <mergeCell ref="BFR25:BFR26"/>
    <mergeCell ref="BFS25:BFS26"/>
    <mergeCell ref="BFT25:BFT26"/>
    <mergeCell ref="BFU25:BFU26"/>
    <mergeCell ref="BFV25:BFV26"/>
    <mergeCell ref="BFW25:BFW26"/>
    <mergeCell ref="BFX25:BFX26"/>
    <mergeCell ref="BFY25:BFY26"/>
    <mergeCell ref="BFZ25:BFZ26"/>
    <mergeCell ref="BGA25:BGA26"/>
    <mergeCell ref="BGB25:BGB26"/>
    <mergeCell ref="BGC25:BGC26"/>
    <mergeCell ref="BDP25:BDP26"/>
    <mergeCell ref="BDQ25:BDQ26"/>
    <mergeCell ref="BDR25:BDR26"/>
    <mergeCell ref="BDS25:BDS26"/>
    <mergeCell ref="BDT25:BDT26"/>
    <mergeCell ref="BDU25:BDU26"/>
    <mergeCell ref="BDV25:BDV26"/>
    <mergeCell ref="BDW25:BDW26"/>
    <mergeCell ref="BDX25:BDX26"/>
    <mergeCell ref="BDY25:BDY26"/>
    <mergeCell ref="BDZ25:BDZ26"/>
    <mergeCell ref="BEA25:BEA26"/>
    <mergeCell ref="BEB25:BEB26"/>
    <mergeCell ref="BEC25:BEC26"/>
    <mergeCell ref="BED25:BED26"/>
    <mergeCell ref="BEE25:BEE26"/>
    <mergeCell ref="BEF25:BEF26"/>
    <mergeCell ref="BEG25:BEG26"/>
    <mergeCell ref="BEH25:BEH26"/>
    <mergeCell ref="BEI25:BEI26"/>
    <mergeCell ref="BEJ25:BEJ26"/>
    <mergeCell ref="BEK25:BEK26"/>
    <mergeCell ref="BEL25:BEL26"/>
    <mergeCell ref="BEM25:BEM26"/>
    <mergeCell ref="BEN25:BEN26"/>
    <mergeCell ref="BEO25:BEO26"/>
    <mergeCell ref="BEP25:BEP26"/>
    <mergeCell ref="BEQ25:BEQ26"/>
    <mergeCell ref="BER25:BER26"/>
    <mergeCell ref="BES25:BES26"/>
    <mergeCell ref="BET25:BET26"/>
    <mergeCell ref="BEU25:BEU26"/>
    <mergeCell ref="BEV25:BEV26"/>
    <mergeCell ref="BCI25:BCI26"/>
    <mergeCell ref="BCJ25:BCJ26"/>
    <mergeCell ref="BCK25:BCK26"/>
    <mergeCell ref="BCL25:BCL26"/>
    <mergeCell ref="BCM25:BCM26"/>
    <mergeCell ref="BCN25:BCN26"/>
    <mergeCell ref="BCO25:BCO26"/>
    <mergeCell ref="BCP25:BCP26"/>
    <mergeCell ref="BCQ25:BCQ26"/>
    <mergeCell ref="BCR25:BCR26"/>
    <mergeCell ref="BCS25:BCS26"/>
    <mergeCell ref="BCT25:BCT26"/>
    <mergeCell ref="BCU25:BCU26"/>
    <mergeCell ref="BCV25:BCV26"/>
    <mergeCell ref="BCW25:BCW26"/>
    <mergeCell ref="BCX25:BCX26"/>
    <mergeCell ref="BCY25:BCY26"/>
    <mergeCell ref="BCZ25:BCZ26"/>
    <mergeCell ref="BDA25:BDA26"/>
    <mergeCell ref="BDB25:BDB26"/>
    <mergeCell ref="BDC25:BDC26"/>
    <mergeCell ref="BDD25:BDD26"/>
    <mergeCell ref="BDE25:BDE26"/>
    <mergeCell ref="BDF25:BDF26"/>
    <mergeCell ref="BDG25:BDG26"/>
    <mergeCell ref="BDH25:BDH26"/>
    <mergeCell ref="BDI25:BDI26"/>
    <mergeCell ref="BDJ25:BDJ26"/>
    <mergeCell ref="BDK25:BDK26"/>
    <mergeCell ref="BDL25:BDL26"/>
    <mergeCell ref="BDM25:BDM26"/>
    <mergeCell ref="BDN25:BDN26"/>
    <mergeCell ref="BDO25:BDO26"/>
    <mergeCell ref="BBB25:BBB26"/>
    <mergeCell ref="BBC25:BBC26"/>
    <mergeCell ref="BBD25:BBD26"/>
    <mergeCell ref="BBE25:BBE26"/>
    <mergeCell ref="BBF25:BBF26"/>
    <mergeCell ref="BBG25:BBG26"/>
    <mergeCell ref="BBH25:BBH26"/>
    <mergeCell ref="BBI25:BBI26"/>
    <mergeCell ref="BBJ25:BBJ26"/>
    <mergeCell ref="BBK25:BBK26"/>
    <mergeCell ref="BBL25:BBL26"/>
    <mergeCell ref="BBM25:BBM26"/>
    <mergeCell ref="BBN25:BBN26"/>
    <mergeCell ref="BBO25:BBO26"/>
    <mergeCell ref="BBP25:BBP26"/>
    <mergeCell ref="BBQ25:BBQ26"/>
    <mergeCell ref="BBR25:BBR26"/>
    <mergeCell ref="BBS25:BBS26"/>
    <mergeCell ref="BBT25:BBT26"/>
    <mergeCell ref="BBU25:BBU26"/>
    <mergeCell ref="BBV25:BBV26"/>
    <mergeCell ref="BBW25:BBW26"/>
    <mergeCell ref="BBX25:BBX26"/>
    <mergeCell ref="BBY25:BBY26"/>
    <mergeCell ref="BBZ25:BBZ26"/>
    <mergeCell ref="BCA25:BCA26"/>
    <mergeCell ref="BCB25:BCB26"/>
    <mergeCell ref="BCC25:BCC26"/>
    <mergeCell ref="BCD25:BCD26"/>
    <mergeCell ref="BCE25:BCE26"/>
    <mergeCell ref="BCF25:BCF26"/>
    <mergeCell ref="BCG25:BCG26"/>
    <mergeCell ref="BCH25:BCH26"/>
    <mergeCell ref="AZU25:AZU26"/>
    <mergeCell ref="AZV25:AZV26"/>
    <mergeCell ref="AZW25:AZW26"/>
    <mergeCell ref="AZX25:AZX26"/>
    <mergeCell ref="AZY25:AZY26"/>
    <mergeCell ref="AZZ25:AZZ26"/>
    <mergeCell ref="BAA25:BAA26"/>
    <mergeCell ref="BAB25:BAB26"/>
    <mergeCell ref="BAC25:BAC26"/>
    <mergeCell ref="BAD25:BAD26"/>
    <mergeCell ref="BAE25:BAE26"/>
    <mergeCell ref="BAF25:BAF26"/>
    <mergeCell ref="BAG25:BAG26"/>
    <mergeCell ref="BAH25:BAH26"/>
    <mergeCell ref="BAI25:BAI26"/>
    <mergeCell ref="BAJ25:BAJ26"/>
    <mergeCell ref="BAK25:BAK26"/>
    <mergeCell ref="BAL25:BAL26"/>
    <mergeCell ref="BAM25:BAM26"/>
    <mergeCell ref="BAN25:BAN26"/>
    <mergeCell ref="BAO25:BAO26"/>
    <mergeCell ref="BAP25:BAP26"/>
    <mergeCell ref="BAQ25:BAQ26"/>
    <mergeCell ref="BAR25:BAR26"/>
    <mergeCell ref="BAS25:BAS26"/>
    <mergeCell ref="BAT25:BAT26"/>
    <mergeCell ref="BAU25:BAU26"/>
    <mergeCell ref="BAV25:BAV26"/>
    <mergeCell ref="BAW25:BAW26"/>
    <mergeCell ref="BAX25:BAX26"/>
    <mergeCell ref="BAY25:BAY26"/>
    <mergeCell ref="BAZ25:BAZ26"/>
    <mergeCell ref="BBA25:BBA26"/>
    <mergeCell ref="AYN25:AYN26"/>
    <mergeCell ref="AYO25:AYO26"/>
    <mergeCell ref="AYP25:AYP26"/>
    <mergeCell ref="AYQ25:AYQ26"/>
    <mergeCell ref="AYR25:AYR26"/>
    <mergeCell ref="AYS25:AYS26"/>
    <mergeCell ref="AYT25:AYT26"/>
    <mergeCell ref="AYU25:AYU26"/>
    <mergeCell ref="AYV25:AYV26"/>
    <mergeCell ref="AYW25:AYW26"/>
    <mergeCell ref="AYX25:AYX26"/>
    <mergeCell ref="AYY25:AYY26"/>
    <mergeCell ref="AYZ25:AYZ26"/>
    <mergeCell ref="AZA25:AZA26"/>
    <mergeCell ref="AZB25:AZB26"/>
    <mergeCell ref="AZC25:AZC26"/>
    <mergeCell ref="AZD25:AZD26"/>
    <mergeCell ref="AZE25:AZE26"/>
    <mergeCell ref="AZF25:AZF26"/>
    <mergeCell ref="AZG25:AZG26"/>
    <mergeCell ref="AZH25:AZH26"/>
    <mergeCell ref="AZI25:AZI26"/>
    <mergeCell ref="AZJ25:AZJ26"/>
    <mergeCell ref="AZK25:AZK26"/>
    <mergeCell ref="AZL25:AZL26"/>
    <mergeCell ref="AZM25:AZM26"/>
    <mergeCell ref="AZN25:AZN26"/>
    <mergeCell ref="AZO25:AZO26"/>
    <mergeCell ref="AZP25:AZP26"/>
    <mergeCell ref="AZQ25:AZQ26"/>
    <mergeCell ref="AZR25:AZR26"/>
    <mergeCell ref="AZS25:AZS26"/>
    <mergeCell ref="AZT25:AZT26"/>
    <mergeCell ref="AXG25:AXG26"/>
    <mergeCell ref="AXH25:AXH26"/>
    <mergeCell ref="AXI25:AXI26"/>
    <mergeCell ref="AXJ25:AXJ26"/>
    <mergeCell ref="AXK25:AXK26"/>
    <mergeCell ref="AXL25:AXL26"/>
    <mergeCell ref="AXM25:AXM26"/>
    <mergeCell ref="AXN25:AXN26"/>
    <mergeCell ref="AXO25:AXO26"/>
    <mergeCell ref="AXP25:AXP26"/>
    <mergeCell ref="AXQ25:AXQ26"/>
    <mergeCell ref="AXR25:AXR26"/>
    <mergeCell ref="AXS25:AXS26"/>
    <mergeCell ref="AXT25:AXT26"/>
    <mergeCell ref="AXU25:AXU26"/>
    <mergeCell ref="AXV25:AXV26"/>
    <mergeCell ref="AXW25:AXW26"/>
    <mergeCell ref="AXX25:AXX26"/>
    <mergeCell ref="AXY25:AXY26"/>
    <mergeCell ref="AXZ25:AXZ26"/>
    <mergeCell ref="AYA25:AYA26"/>
    <mergeCell ref="AYB25:AYB26"/>
    <mergeCell ref="AYC25:AYC26"/>
    <mergeCell ref="AYD25:AYD26"/>
    <mergeCell ref="AYE25:AYE26"/>
    <mergeCell ref="AYF25:AYF26"/>
    <mergeCell ref="AYG25:AYG26"/>
    <mergeCell ref="AYH25:AYH26"/>
    <mergeCell ref="AYI25:AYI26"/>
    <mergeCell ref="AYJ25:AYJ26"/>
    <mergeCell ref="AYK25:AYK26"/>
    <mergeCell ref="AYL25:AYL26"/>
    <mergeCell ref="AYM25:AYM26"/>
    <mergeCell ref="AVZ25:AVZ26"/>
    <mergeCell ref="AWA25:AWA26"/>
    <mergeCell ref="AWB25:AWB26"/>
    <mergeCell ref="AWC25:AWC26"/>
    <mergeCell ref="AWD25:AWD26"/>
    <mergeCell ref="AWE25:AWE26"/>
    <mergeCell ref="AWF25:AWF26"/>
    <mergeCell ref="AWG25:AWG26"/>
    <mergeCell ref="AWH25:AWH26"/>
    <mergeCell ref="AWI25:AWI26"/>
    <mergeCell ref="AWJ25:AWJ26"/>
    <mergeCell ref="AWK25:AWK26"/>
    <mergeCell ref="AWL25:AWL26"/>
    <mergeCell ref="AWM25:AWM26"/>
    <mergeCell ref="AWN25:AWN26"/>
    <mergeCell ref="AWO25:AWO26"/>
    <mergeCell ref="AWP25:AWP26"/>
    <mergeCell ref="AWQ25:AWQ26"/>
    <mergeCell ref="AWR25:AWR26"/>
    <mergeCell ref="AWS25:AWS26"/>
    <mergeCell ref="AWT25:AWT26"/>
    <mergeCell ref="AWU25:AWU26"/>
    <mergeCell ref="AWV25:AWV26"/>
    <mergeCell ref="AWW25:AWW26"/>
    <mergeCell ref="AWX25:AWX26"/>
    <mergeCell ref="AWY25:AWY26"/>
    <mergeCell ref="AWZ25:AWZ26"/>
    <mergeCell ref="AXA25:AXA26"/>
    <mergeCell ref="AXB25:AXB26"/>
    <mergeCell ref="AXC25:AXC26"/>
    <mergeCell ref="AXD25:AXD26"/>
    <mergeCell ref="AXE25:AXE26"/>
    <mergeCell ref="AXF25:AXF26"/>
    <mergeCell ref="AUS25:AUS26"/>
    <mergeCell ref="AUT25:AUT26"/>
    <mergeCell ref="AUU25:AUU26"/>
    <mergeCell ref="AUV25:AUV26"/>
    <mergeCell ref="AUW25:AUW26"/>
    <mergeCell ref="AUX25:AUX26"/>
    <mergeCell ref="AUY25:AUY26"/>
    <mergeCell ref="AUZ25:AUZ26"/>
    <mergeCell ref="AVA25:AVA26"/>
    <mergeCell ref="AVB25:AVB26"/>
    <mergeCell ref="AVC25:AVC26"/>
    <mergeCell ref="AVD25:AVD26"/>
    <mergeCell ref="AVE25:AVE26"/>
    <mergeCell ref="AVF25:AVF26"/>
    <mergeCell ref="AVG25:AVG26"/>
    <mergeCell ref="AVH25:AVH26"/>
    <mergeCell ref="AVI25:AVI26"/>
    <mergeCell ref="AVJ25:AVJ26"/>
    <mergeCell ref="AVK25:AVK26"/>
    <mergeCell ref="AVL25:AVL26"/>
    <mergeCell ref="AVM25:AVM26"/>
    <mergeCell ref="AVN25:AVN26"/>
    <mergeCell ref="AVO25:AVO26"/>
    <mergeCell ref="AVP25:AVP26"/>
    <mergeCell ref="AVQ25:AVQ26"/>
    <mergeCell ref="AVR25:AVR26"/>
    <mergeCell ref="AVS25:AVS26"/>
    <mergeCell ref="AVT25:AVT26"/>
    <mergeCell ref="AVU25:AVU26"/>
    <mergeCell ref="AVV25:AVV26"/>
    <mergeCell ref="AVW25:AVW26"/>
    <mergeCell ref="AVX25:AVX26"/>
    <mergeCell ref="AVY25:AVY26"/>
    <mergeCell ref="ATL25:ATL26"/>
    <mergeCell ref="ATM25:ATM26"/>
    <mergeCell ref="ATN25:ATN26"/>
    <mergeCell ref="ATO25:ATO26"/>
    <mergeCell ref="ATP25:ATP26"/>
    <mergeCell ref="ATQ25:ATQ26"/>
    <mergeCell ref="ATR25:ATR26"/>
    <mergeCell ref="ATS25:ATS26"/>
    <mergeCell ref="ATT25:ATT26"/>
    <mergeCell ref="ATU25:ATU26"/>
    <mergeCell ref="ATV25:ATV26"/>
    <mergeCell ref="ATW25:ATW26"/>
    <mergeCell ref="ATX25:ATX26"/>
    <mergeCell ref="ATY25:ATY26"/>
    <mergeCell ref="ATZ25:ATZ26"/>
    <mergeCell ref="AUA25:AUA26"/>
    <mergeCell ref="AUB25:AUB26"/>
    <mergeCell ref="AUC25:AUC26"/>
    <mergeCell ref="AUD25:AUD26"/>
    <mergeCell ref="AUE25:AUE26"/>
    <mergeCell ref="AUF25:AUF26"/>
    <mergeCell ref="AUG25:AUG26"/>
    <mergeCell ref="AUH25:AUH26"/>
    <mergeCell ref="AUI25:AUI26"/>
    <mergeCell ref="AUJ25:AUJ26"/>
    <mergeCell ref="AUK25:AUK26"/>
    <mergeCell ref="AUL25:AUL26"/>
    <mergeCell ref="AUM25:AUM26"/>
    <mergeCell ref="AUN25:AUN26"/>
    <mergeCell ref="AUO25:AUO26"/>
    <mergeCell ref="AUP25:AUP26"/>
    <mergeCell ref="AUQ25:AUQ26"/>
    <mergeCell ref="AUR25:AUR26"/>
    <mergeCell ref="ASE25:ASE26"/>
    <mergeCell ref="ASF25:ASF26"/>
    <mergeCell ref="ASG25:ASG26"/>
    <mergeCell ref="ASH25:ASH26"/>
    <mergeCell ref="ASI25:ASI26"/>
    <mergeCell ref="ASJ25:ASJ26"/>
    <mergeCell ref="ASK25:ASK26"/>
    <mergeCell ref="ASL25:ASL26"/>
    <mergeCell ref="ASM25:ASM26"/>
    <mergeCell ref="ASN25:ASN26"/>
    <mergeCell ref="ASO25:ASO26"/>
    <mergeCell ref="ASP25:ASP26"/>
    <mergeCell ref="ASQ25:ASQ26"/>
    <mergeCell ref="ASR25:ASR26"/>
    <mergeCell ref="ASS25:ASS26"/>
    <mergeCell ref="AST25:AST26"/>
    <mergeCell ref="ASU25:ASU26"/>
    <mergeCell ref="ASV25:ASV26"/>
    <mergeCell ref="ASW25:ASW26"/>
    <mergeCell ref="ASX25:ASX26"/>
    <mergeCell ref="ASY25:ASY26"/>
    <mergeCell ref="ASZ25:ASZ26"/>
    <mergeCell ref="ATA25:ATA26"/>
    <mergeCell ref="ATB25:ATB26"/>
    <mergeCell ref="ATC25:ATC26"/>
    <mergeCell ref="ATD25:ATD26"/>
    <mergeCell ref="ATE25:ATE26"/>
    <mergeCell ref="ATF25:ATF26"/>
    <mergeCell ref="ATG25:ATG26"/>
    <mergeCell ref="ATH25:ATH26"/>
    <mergeCell ref="ATI25:ATI26"/>
    <mergeCell ref="ATJ25:ATJ26"/>
    <mergeCell ref="ATK25:ATK26"/>
    <mergeCell ref="AQX25:AQX26"/>
    <mergeCell ref="AQY25:AQY26"/>
    <mergeCell ref="AQZ25:AQZ26"/>
    <mergeCell ref="ARA25:ARA26"/>
    <mergeCell ref="ARB25:ARB26"/>
    <mergeCell ref="ARC25:ARC26"/>
    <mergeCell ref="ARD25:ARD26"/>
    <mergeCell ref="ARE25:ARE26"/>
    <mergeCell ref="ARF25:ARF26"/>
    <mergeCell ref="ARG25:ARG26"/>
    <mergeCell ref="ARH25:ARH26"/>
    <mergeCell ref="ARI25:ARI26"/>
    <mergeCell ref="ARJ25:ARJ26"/>
    <mergeCell ref="ARK25:ARK26"/>
    <mergeCell ref="ARL25:ARL26"/>
    <mergeCell ref="ARM25:ARM26"/>
    <mergeCell ref="ARN25:ARN26"/>
    <mergeCell ref="ARO25:ARO26"/>
    <mergeCell ref="ARP25:ARP26"/>
    <mergeCell ref="ARQ25:ARQ26"/>
    <mergeCell ref="ARR25:ARR26"/>
    <mergeCell ref="ARS25:ARS26"/>
    <mergeCell ref="ART25:ART26"/>
    <mergeCell ref="ARU25:ARU26"/>
    <mergeCell ref="ARV25:ARV26"/>
    <mergeCell ref="ARW25:ARW26"/>
    <mergeCell ref="ARX25:ARX26"/>
    <mergeCell ref="ARY25:ARY26"/>
    <mergeCell ref="ARZ25:ARZ26"/>
    <mergeCell ref="ASA25:ASA26"/>
    <mergeCell ref="ASB25:ASB26"/>
    <mergeCell ref="ASC25:ASC26"/>
    <mergeCell ref="ASD25:ASD26"/>
    <mergeCell ref="APQ25:APQ26"/>
    <mergeCell ref="APR25:APR26"/>
    <mergeCell ref="APS25:APS26"/>
    <mergeCell ref="APT25:APT26"/>
    <mergeCell ref="APU25:APU26"/>
    <mergeCell ref="APV25:APV26"/>
    <mergeCell ref="APW25:APW26"/>
    <mergeCell ref="APX25:APX26"/>
    <mergeCell ref="APY25:APY26"/>
    <mergeCell ref="APZ25:APZ26"/>
    <mergeCell ref="AQA25:AQA26"/>
    <mergeCell ref="AQB25:AQB26"/>
    <mergeCell ref="AQC25:AQC26"/>
    <mergeCell ref="AQD25:AQD26"/>
    <mergeCell ref="AQE25:AQE26"/>
    <mergeCell ref="AQF25:AQF26"/>
    <mergeCell ref="AQG25:AQG26"/>
    <mergeCell ref="AQH25:AQH26"/>
    <mergeCell ref="AQI25:AQI26"/>
    <mergeCell ref="AQJ25:AQJ26"/>
    <mergeCell ref="AQK25:AQK26"/>
    <mergeCell ref="AQL25:AQL26"/>
    <mergeCell ref="AQM25:AQM26"/>
    <mergeCell ref="AQN25:AQN26"/>
    <mergeCell ref="AQO25:AQO26"/>
    <mergeCell ref="AQP25:AQP26"/>
    <mergeCell ref="AQQ25:AQQ26"/>
    <mergeCell ref="AQR25:AQR26"/>
    <mergeCell ref="AQS25:AQS26"/>
    <mergeCell ref="AQT25:AQT26"/>
    <mergeCell ref="AQU25:AQU26"/>
    <mergeCell ref="AQV25:AQV26"/>
    <mergeCell ref="AQW25:AQW26"/>
    <mergeCell ref="AOJ25:AOJ26"/>
    <mergeCell ref="AOK25:AOK26"/>
    <mergeCell ref="AOL25:AOL26"/>
    <mergeCell ref="AOM25:AOM26"/>
    <mergeCell ref="AON25:AON26"/>
    <mergeCell ref="AOO25:AOO26"/>
    <mergeCell ref="AOP25:AOP26"/>
    <mergeCell ref="AOQ25:AOQ26"/>
    <mergeCell ref="AOR25:AOR26"/>
    <mergeCell ref="AOS25:AOS26"/>
    <mergeCell ref="AOT25:AOT26"/>
    <mergeCell ref="AOU25:AOU26"/>
    <mergeCell ref="AOV25:AOV26"/>
    <mergeCell ref="AOW25:AOW26"/>
    <mergeCell ref="AOX25:AOX26"/>
    <mergeCell ref="AOY25:AOY26"/>
    <mergeCell ref="AOZ25:AOZ26"/>
    <mergeCell ref="APA25:APA26"/>
    <mergeCell ref="APB25:APB26"/>
    <mergeCell ref="APC25:APC26"/>
    <mergeCell ref="APD25:APD26"/>
    <mergeCell ref="APE25:APE26"/>
    <mergeCell ref="APF25:APF26"/>
    <mergeCell ref="APG25:APG26"/>
    <mergeCell ref="APH25:APH26"/>
    <mergeCell ref="API25:API26"/>
    <mergeCell ref="APJ25:APJ26"/>
    <mergeCell ref="APK25:APK26"/>
    <mergeCell ref="APL25:APL26"/>
    <mergeCell ref="APM25:APM26"/>
    <mergeCell ref="APN25:APN26"/>
    <mergeCell ref="APO25:APO26"/>
    <mergeCell ref="APP25:APP26"/>
    <mergeCell ref="ANC25:ANC26"/>
    <mergeCell ref="AND25:AND26"/>
    <mergeCell ref="ANE25:ANE26"/>
    <mergeCell ref="ANF25:ANF26"/>
    <mergeCell ref="ANG25:ANG26"/>
    <mergeCell ref="ANH25:ANH26"/>
    <mergeCell ref="ANI25:ANI26"/>
    <mergeCell ref="ANJ25:ANJ26"/>
    <mergeCell ref="ANK25:ANK26"/>
    <mergeCell ref="ANL25:ANL26"/>
    <mergeCell ref="ANM25:ANM26"/>
    <mergeCell ref="ANN25:ANN26"/>
    <mergeCell ref="ANO25:ANO26"/>
    <mergeCell ref="ANP25:ANP26"/>
    <mergeCell ref="ANQ25:ANQ26"/>
    <mergeCell ref="ANR25:ANR26"/>
    <mergeCell ref="ANS25:ANS26"/>
    <mergeCell ref="ANT25:ANT26"/>
    <mergeCell ref="ANU25:ANU26"/>
    <mergeCell ref="ANV25:ANV26"/>
    <mergeCell ref="ANW25:ANW26"/>
    <mergeCell ref="ANX25:ANX26"/>
    <mergeCell ref="ANY25:ANY26"/>
    <mergeCell ref="ANZ25:ANZ26"/>
    <mergeCell ref="AOA25:AOA26"/>
    <mergeCell ref="AOB25:AOB26"/>
    <mergeCell ref="AOC25:AOC26"/>
    <mergeCell ref="AOD25:AOD26"/>
    <mergeCell ref="AOE25:AOE26"/>
    <mergeCell ref="AOF25:AOF26"/>
    <mergeCell ref="AOG25:AOG26"/>
    <mergeCell ref="AOH25:AOH26"/>
    <mergeCell ref="AOI25:AOI26"/>
    <mergeCell ref="ALV25:ALV26"/>
    <mergeCell ref="ALW25:ALW26"/>
    <mergeCell ref="ALX25:ALX26"/>
    <mergeCell ref="ALY25:ALY26"/>
    <mergeCell ref="ALZ25:ALZ26"/>
    <mergeCell ref="AMA25:AMA26"/>
    <mergeCell ref="AMB25:AMB26"/>
    <mergeCell ref="AMC25:AMC26"/>
    <mergeCell ref="AMD25:AMD26"/>
    <mergeCell ref="AME25:AME26"/>
    <mergeCell ref="AMF25:AMF26"/>
    <mergeCell ref="AMG25:AMG26"/>
    <mergeCell ref="AMH25:AMH26"/>
    <mergeCell ref="AMI25:AMI26"/>
    <mergeCell ref="AMJ25:AMJ26"/>
    <mergeCell ref="AMK25:AMK26"/>
    <mergeCell ref="AML25:AML26"/>
    <mergeCell ref="AMM25:AMM26"/>
    <mergeCell ref="AMN25:AMN26"/>
    <mergeCell ref="AMO25:AMO26"/>
    <mergeCell ref="AMP25:AMP26"/>
    <mergeCell ref="AMQ25:AMQ26"/>
    <mergeCell ref="AMR25:AMR26"/>
    <mergeCell ref="AMS25:AMS26"/>
    <mergeCell ref="AMT25:AMT26"/>
    <mergeCell ref="AMU25:AMU26"/>
    <mergeCell ref="AMV25:AMV26"/>
    <mergeCell ref="AMW25:AMW26"/>
    <mergeCell ref="AMX25:AMX26"/>
    <mergeCell ref="AMY25:AMY26"/>
    <mergeCell ref="AMZ25:AMZ26"/>
    <mergeCell ref="ANA25:ANA26"/>
    <mergeCell ref="ANB25:ANB26"/>
    <mergeCell ref="AKO25:AKO26"/>
    <mergeCell ref="AKP25:AKP26"/>
    <mergeCell ref="AKQ25:AKQ26"/>
    <mergeCell ref="AKR25:AKR26"/>
    <mergeCell ref="AKS25:AKS26"/>
    <mergeCell ref="AKT25:AKT26"/>
    <mergeCell ref="AKU25:AKU26"/>
    <mergeCell ref="AKV25:AKV26"/>
    <mergeCell ref="AKW25:AKW26"/>
    <mergeCell ref="AKX25:AKX26"/>
    <mergeCell ref="AKY25:AKY26"/>
    <mergeCell ref="AKZ25:AKZ26"/>
    <mergeCell ref="ALA25:ALA26"/>
    <mergeCell ref="ALB25:ALB26"/>
    <mergeCell ref="ALC25:ALC26"/>
    <mergeCell ref="ALD25:ALD26"/>
    <mergeCell ref="ALE25:ALE26"/>
    <mergeCell ref="ALF25:ALF26"/>
    <mergeCell ref="ALG25:ALG26"/>
    <mergeCell ref="ALH25:ALH26"/>
    <mergeCell ref="ALI25:ALI26"/>
    <mergeCell ref="ALJ25:ALJ26"/>
    <mergeCell ref="ALK25:ALK26"/>
    <mergeCell ref="ALL25:ALL26"/>
    <mergeCell ref="ALM25:ALM26"/>
    <mergeCell ref="ALN25:ALN26"/>
    <mergeCell ref="ALO25:ALO26"/>
    <mergeCell ref="ALP25:ALP26"/>
    <mergeCell ref="ALQ25:ALQ26"/>
    <mergeCell ref="ALR25:ALR26"/>
    <mergeCell ref="ALS25:ALS26"/>
    <mergeCell ref="ALT25:ALT26"/>
    <mergeCell ref="ALU25:ALU26"/>
    <mergeCell ref="AJH25:AJH26"/>
    <mergeCell ref="AJI25:AJI26"/>
    <mergeCell ref="AJJ25:AJJ26"/>
    <mergeCell ref="AJK25:AJK26"/>
    <mergeCell ref="AJL25:AJL26"/>
    <mergeCell ref="AJM25:AJM26"/>
    <mergeCell ref="AJN25:AJN26"/>
    <mergeCell ref="AJO25:AJO26"/>
    <mergeCell ref="AJP25:AJP26"/>
    <mergeCell ref="AJQ25:AJQ26"/>
    <mergeCell ref="AJR25:AJR26"/>
    <mergeCell ref="AJS25:AJS26"/>
    <mergeCell ref="AJT25:AJT26"/>
    <mergeCell ref="AJU25:AJU26"/>
    <mergeCell ref="AJV25:AJV26"/>
    <mergeCell ref="AJW25:AJW26"/>
    <mergeCell ref="AJX25:AJX26"/>
    <mergeCell ref="AJY25:AJY26"/>
    <mergeCell ref="AJZ25:AJZ26"/>
    <mergeCell ref="AKA25:AKA26"/>
    <mergeCell ref="AKB25:AKB26"/>
    <mergeCell ref="AKC25:AKC26"/>
    <mergeCell ref="AKD25:AKD26"/>
    <mergeCell ref="AKE25:AKE26"/>
    <mergeCell ref="AKF25:AKF26"/>
    <mergeCell ref="AKG25:AKG26"/>
    <mergeCell ref="AKH25:AKH26"/>
    <mergeCell ref="AKI25:AKI26"/>
    <mergeCell ref="AKJ25:AKJ26"/>
    <mergeCell ref="AKK25:AKK26"/>
    <mergeCell ref="AKL25:AKL26"/>
    <mergeCell ref="AKM25:AKM26"/>
    <mergeCell ref="AKN25:AKN26"/>
    <mergeCell ref="AIA25:AIA26"/>
    <mergeCell ref="AIB25:AIB26"/>
    <mergeCell ref="AIC25:AIC26"/>
    <mergeCell ref="AID25:AID26"/>
    <mergeCell ref="AIE25:AIE26"/>
    <mergeCell ref="AIF25:AIF26"/>
    <mergeCell ref="AIG25:AIG26"/>
    <mergeCell ref="AIH25:AIH26"/>
    <mergeCell ref="AII25:AII26"/>
    <mergeCell ref="AIJ25:AIJ26"/>
    <mergeCell ref="AIK25:AIK26"/>
    <mergeCell ref="AIL25:AIL26"/>
    <mergeCell ref="AIM25:AIM26"/>
    <mergeCell ref="AIN25:AIN26"/>
    <mergeCell ref="AIO25:AIO26"/>
    <mergeCell ref="AIP25:AIP26"/>
    <mergeCell ref="AIQ25:AIQ26"/>
    <mergeCell ref="AIR25:AIR26"/>
    <mergeCell ref="AIS25:AIS26"/>
    <mergeCell ref="AIT25:AIT26"/>
    <mergeCell ref="AIU25:AIU26"/>
    <mergeCell ref="AIV25:AIV26"/>
    <mergeCell ref="AIW25:AIW26"/>
    <mergeCell ref="AIX25:AIX26"/>
    <mergeCell ref="AIY25:AIY26"/>
    <mergeCell ref="AIZ25:AIZ26"/>
    <mergeCell ref="AJA25:AJA26"/>
    <mergeCell ref="AJB25:AJB26"/>
    <mergeCell ref="AJC25:AJC26"/>
    <mergeCell ref="AJD25:AJD26"/>
    <mergeCell ref="AJE25:AJE26"/>
    <mergeCell ref="AJF25:AJF26"/>
    <mergeCell ref="AJG25:AJG26"/>
    <mergeCell ref="AGT25:AGT26"/>
    <mergeCell ref="AGU25:AGU26"/>
    <mergeCell ref="AGV25:AGV26"/>
    <mergeCell ref="AGW25:AGW26"/>
    <mergeCell ref="AGX25:AGX26"/>
    <mergeCell ref="AGY25:AGY26"/>
    <mergeCell ref="AGZ25:AGZ26"/>
    <mergeCell ref="AHA25:AHA26"/>
    <mergeCell ref="AHB25:AHB26"/>
    <mergeCell ref="AHC25:AHC26"/>
    <mergeCell ref="AHD25:AHD26"/>
    <mergeCell ref="AHE25:AHE26"/>
    <mergeCell ref="AHF25:AHF26"/>
    <mergeCell ref="AHG25:AHG26"/>
    <mergeCell ref="AHH25:AHH26"/>
    <mergeCell ref="AHI25:AHI26"/>
    <mergeCell ref="AHJ25:AHJ26"/>
    <mergeCell ref="AHK25:AHK26"/>
    <mergeCell ref="AHL25:AHL26"/>
    <mergeCell ref="AHM25:AHM26"/>
    <mergeCell ref="AHN25:AHN26"/>
    <mergeCell ref="AHO25:AHO26"/>
    <mergeCell ref="AHP25:AHP26"/>
    <mergeCell ref="AHQ25:AHQ26"/>
    <mergeCell ref="AHR25:AHR26"/>
    <mergeCell ref="AHS25:AHS26"/>
    <mergeCell ref="AHT25:AHT26"/>
    <mergeCell ref="AHU25:AHU26"/>
    <mergeCell ref="AHV25:AHV26"/>
    <mergeCell ref="AHW25:AHW26"/>
    <mergeCell ref="AHX25:AHX26"/>
    <mergeCell ref="AHY25:AHY26"/>
    <mergeCell ref="AHZ25:AHZ26"/>
    <mergeCell ref="AFM25:AFM26"/>
    <mergeCell ref="AFN25:AFN26"/>
    <mergeCell ref="AFO25:AFO26"/>
    <mergeCell ref="AFP25:AFP26"/>
    <mergeCell ref="AFQ25:AFQ26"/>
    <mergeCell ref="AFR25:AFR26"/>
    <mergeCell ref="AFS25:AFS26"/>
    <mergeCell ref="AFT25:AFT26"/>
    <mergeCell ref="AFU25:AFU26"/>
    <mergeCell ref="AFV25:AFV26"/>
    <mergeCell ref="AFW25:AFW26"/>
    <mergeCell ref="AFX25:AFX26"/>
    <mergeCell ref="AFY25:AFY26"/>
    <mergeCell ref="AFZ25:AFZ26"/>
    <mergeCell ref="AGA25:AGA26"/>
    <mergeCell ref="AGB25:AGB26"/>
    <mergeCell ref="AGC25:AGC26"/>
    <mergeCell ref="AGD25:AGD26"/>
    <mergeCell ref="AGE25:AGE26"/>
    <mergeCell ref="AGF25:AGF26"/>
    <mergeCell ref="AGG25:AGG26"/>
    <mergeCell ref="AGH25:AGH26"/>
    <mergeCell ref="AGI25:AGI26"/>
    <mergeCell ref="AGJ25:AGJ26"/>
    <mergeCell ref="AGK25:AGK26"/>
    <mergeCell ref="AGL25:AGL26"/>
    <mergeCell ref="AGM25:AGM26"/>
    <mergeCell ref="AGN25:AGN26"/>
    <mergeCell ref="AGO25:AGO26"/>
    <mergeCell ref="AGP25:AGP26"/>
    <mergeCell ref="AGQ25:AGQ26"/>
    <mergeCell ref="AGR25:AGR26"/>
    <mergeCell ref="AGS25:AGS26"/>
    <mergeCell ref="AEF25:AEF26"/>
    <mergeCell ref="AEG25:AEG26"/>
    <mergeCell ref="AEH25:AEH26"/>
    <mergeCell ref="AEI25:AEI26"/>
    <mergeCell ref="AEJ25:AEJ26"/>
    <mergeCell ref="AEK25:AEK26"/>
    <mergeCell ref="AEL25:AEL26"/>
    <mergeCell ref="AEM25:AEM26"/>
    <mergeCell ref="AEN25:AEN26"/>
    <mergeCell ref="AEO25:AEO26"/>
    <mergeCell ref="AEP25:AEP26"/>
    <mergeCell ref="AEQ25:AEQ26"/>
    <mergeCell ref="AER25:AER26"/>
    <mergeCell ref="AES25:AES26"/>
    <mergeCell ref="AET25:AET26"/>
    <mergeCell ref="AEU25:AEU26"/>
    <mergeCell ref="AEV25:AEV26"/>
    <mergeCell ref="AEW25:AEW26"/>
    <mergeCell ref="AEX25:AEX26"/>
    <mergeCell ref="AEY25:AEY26"/>
    <mergeCell ref="AEZ25:AEZ26"/>
    <mergeCell ref="AFA25:AFA26"/>
    <mergeCell ref="AFB25:AFB26"/>
    <mergeCell ref="AFC25:AFC26"/>
    <mergeCell ref="AFD25:AFD26"/>
    <mergeCell ref="AFE25:AFE26"/>
    <mergeCell ref="AFF25:AFF26"/>
    <mergeCell ref="AFG25:AFG26"/>
    <mergeCell ref="AFH25:AFH26"/>
    <mergeCell ref="AFI25:AFI26"/>
    <mergeCell ref="AFJ25:AFJ26"/>
    <mergeCell ref="AFK25:AFK26"/>
    <mergeCell ref="AFL25:AFL26"/>
    <mergeCell ref="ACY25:ACY26"/>
    <mergeCell ref="ACZ25:ACZ26"/>
    <mergeCell ref="ADA25:ADA26"/>
    <mergeCell ref="ADB25:ADB26"/>
    <mergeCell ref="ADC25:ADC26"/>
    <mergeCell ref="ADD25:ADD26"/>
    <mergeCell ref="ADE25:ADE26"/>
    <mergeCell ref="ADF25:ADF26"/>
    <mergeCell ref="ADG25:ADG26"/>
    <mergeCell ref="ADH25:ADH26"/>
    <mergeCell ref="ADI25:ADI26"/>
    <mergeCell ref="ADJ25:ADJ26"/>
    <mergeCell ref="ADK25:ADK26"/>
    <mergeCell ref="ADL25:ADL26"/>
    <mergeCell ref="ADM25:ADM26"/>
    <mergeCell ref="ADN25:ADN26"/>
    <mergeCell ref="ADO25:ADO26"/>
    <mergeCell ref="ADP25:ADP26"/>
    <mergeCell ref="ADQ25:ADQ26"/>
    <mergeCell ref="ADR25:ADR26"/>
    <mergeCell ref="ADS25:ADS26"/>
    <mergeCell ref="ADT25:ADT26"/>
    <mergeCell ref="ADU25:ADU26"/>
    <mergeCell ref="ADV25:ADV26"/>
    <mergeCell ref="ADW25:ADW26"/>
    <mergeCell ref="ADX25:ADX26"/>
    <mergeCell ref="ADY25:ADY26"/>
    <mergeCell ref="ADZ25:ADZ26"/>
    <mergeCell ref="AEA25:AEA26"/>
    <mergeCell ref="AEB25:AEB26"/>
    <mergeCell ref="AEC25:AEC26"/>
    <mergeCell ref="AED25:AED26"/>
    <mergeCell ref="AEE25:AEE26"/>
    <mergeCell ref="ABR25:ABR26"/>
    <mergeCell ref="ABS25:ABS26"/>
    <mergeCell ref="ABT25:ABT26"/>
    <mergeCell ref="ABU25:ABU26"/>
    <mergeCell ref="ABV25:ABV26"/>
    <mergeCell ref="ABW25:ABW26"/>
    <mergeCell ref="ABX25:ABX26"/>
    <mergeCell ref="ABY25:ABY26"/>
    <mergeCell ref="ABZ25:ABZ26"/>
    <mergeCell ref="ACA25:ACA26"/>
    <mergeCell ref="ACB25:ACB26"/>
    <mergeCell ref="ACC25:ACC26"/>
    <mergeCell ref="ACD25:ACD26"/>
    <mergeCell ref="ACE25:ACE26"/>
    <mergeCell ref="ACF25:ACF26"/>
    <mergeCell ref="ACG25:ACG26"/>
    <mergeCell ref="ACH25:ACH26"/>
    <mergeCell ref="ACI25:ACI26"/>
    <mergeCell ref="ACJ25:ACJ26"/>
    <mergeCell ref="ACK25:ACK26"/>
    <mergeCell ref="ACL25:ACL26"/>
    <mergeCell ref="ACM25:ACM26"/>
    <mergeCell ref="ACN25:ACN26"/>
    <mergeCell ref="ACO25:ACO26"/>
    <mergeCell ref="ACP25:ACP26"/>
    <mergeCell ref="ACQ25:ACQ26"/>
    <mergeCell ref="ACR25:ACR26"/>
    <mergeCell ref="ACS25:ACS26"/>
    <mergeCell ref="ACT25:ACT26"/>
    <mergeCell ref="ACU25:ACU26"/>
    <mergeCell ref="ACV25:ACV26"/>
    <mergeCell ref="ACW25:ACW26"/>
    <mergeCell ref="ACX25:ACX26"/>
    <mergeCell ref="AAK25:AAK26"/>
    <mergeCell ref="AAL25:AAL26"/>
    <mergeCell ref="AAM25:AAM26"/>
    <mergeCell ref="AAN25:AAN26"/>
    <mergeCell ref="AAO25:AAO26"/>
    <mergeCell ref="AAP25:AAP26"/>
    <mergeCell ref="AAQ25:AAQ26"/>
    <mergeCell ref="AAR25:AAR26"/>
    <mergeCell ref="AAS25:AAS26"/>
    <mergeCell ref="AAT25:AAT26"/>
    <mergeCell ref="AAU25:AAU26"/>
    <mergeCell ref="AAV25:AAV26"/>
    <mergeCell ref="AAW25:AAW26"/>
    <mergeCell ref="AAX25:AAX26"/>
    <mergeCell ref="AAY25:AAY26"/>
    <mergeCell ref="AAZ25:AAZ26"/>
    <mergeCell ref="ABA25:ABA26"/>
    <mergeCell ref="ABB25:ABB26"/>
    <mergeCell ref="ABC25:ABC26"/>
    <mergeCell ref="ABD25:ABD26"/>
    <mergeCell ref="ABE25:ABE26"/>
    <mergeCell ref="ABF25:ABF26"/>
    <mergeCell ref="ABG25:ABG26"/>
    <mergeCell ref="ABH25:ABH26"/>
    <mergeCell ref="ABI25:ABI26"/>
    <mergeCell ref="ABJ25:ABJ26"/>
    <mergeCell ref="ABK25:ABK26"/>
    <mergeCell ref="ABL25:ABL26"/>
    <mergeCell ref="ABM25:ABM26"/>
    <mergeCell ref="ABN25:ABN26"/>
    <mergeCell ref="ABO25:ABO26"/>
    <mergeCell ref="ABP25:ABP26"/>
    <mergeCell ref="ABQ25:ABQ26"/>
    <mergeCell ref="ZD25:ZD26"/>
    <mergeCell ref="ZE25:ZE26"/>
    <mergeCell ref="ZF25:ZF26"/>
    <mergeCell ref="ZG25:ZG26"/>
    <mergeCell ref="ZH25:ZH26"/>
    <mergeCell ref="ZI25:ZI26"/>
    <mergeCell ref="ZJ25:ZJ26"/>
    <mergeCell ref="ZK25:ZK26"/>
    <mergeCell ref="ZL25:ZL26"/>
    <mergeCell ref="ZM25:ZM26"/>
    <mergeCell ref="ZN25:ZN26"/>
    <mergeCell ref="ZO25:ZO26"/>
    <mergeCell ref="ZP25:ZP26"/>
    <mergeCell ref="ZQ25:ZQ26"/>
    <mergeCell ref="ZR25:ZR26"/>
    <mergeCell ref="ZS25:ZS26"/>
    <mergeCell ref="ZT25:ZT26"/>
    <mergeCell ref="ZU25:ZU26"/>
    <mergeCell ref="ZV25:ZV26"/>
    <mergeCell ref="ZW25:ZW26"/>
    <mergeCell ref="ZX25:ZX26"/>
    <mergeCell ref="ZY25:ZY26"/>
    <mergeCell ref="ZZ25:ZZ26"/>
    <mergeCell ref="AAA25:AAA26"/>
    <mergeCell ref="AAB25:AAB26"/>
    <mergeCell ref="AAC25:AAC26"/>
    <mergeCell ref="AAD25:AAD26"/>
    <mergeCell ref="AAE25:AAE26"/>
    <mergeCell ref="AAF25:AAF26"/>
    <mergeCell ref="AAG25:AAG26"/>
    <mergeCell ref="AAH25:AAH26"/>
    <mergeCell ref="AAI25:AAI26"/>
    <mergeCell ref="AAJ25:AAJ26"/>
    <mergeCell ref="XW25:XW26"/>
    <mergeCell ref="XX25:XX26"/>
    <mergeCell ref="XY25:XY26"/>
    <mergeCell ref="XZ25:XZ26"/>
    <mergeCell ref="YA25:YA26"/>
    <mergeCell ref="YB25:YB26"/>
    <mergeCell ref="YC25:YC26"/>
    <mergeCell ref="YD25:YD26"/>
    <mergeCell ref="YE25:YE26"/>
    <mergeCell ref="YF25:YF26"/>
    <mergeCell ref="YG25:YG26"/>
    <mergeCell ref="YH25:YH26"/>
    <mergeCell ref="YI25:YI26"/>
    <mergeCell ref="YJ25:YJ26"/>
    <mergeCell ref="YK25:YK26"/>
    <mergeCell ref="YL25:YL26"/>
    <mergeCell ref="YM25:YM26"/>
    <mergeCell ref="YN25:YN26"/>
    <mergeCell ref="YO25:YO26"/>
    <mergeCell ref="YP25:YP26"/>
    <mergeCell ref="YQ25:YQ26"/>
    <mergeCell ref="YR25:YR26"/>
    <mergeCell ref="YS25:YS26"/>
    <mergeCell ref="YT25:YT26"/>
    <mergeCell ref="YU25:YU26"/>
    <mergeCell ref="YV25:YV26"/>
    <mergeCell ref="YW25:YW26"/>
    <mergeCell ref="YX25:YX26"/>
    <mergeCell ref="YY25:YY26"/>
    <mergeCell ref="YZ25:YZ26"/>
    <mergeCell ref="ZA25:ZA26"/>
    <mergeCell ref="ZB25:ZB26"/>
    <mergeCell ref="ZC25:ZC26"/>
    <mergeCell ref="WP25:WP26"/>
    <mergeCell ref="WQ25:WQ26"/>
    <mergeCell ref="WR25:WR26"/>
    <mergeCell ref="WS25:WS26"/>
    <mergeCell ref="WT25:WT26"/>
    <mergeCell ref="WU25:WU26"/>
    <mergeCell ref="WV25:WV26"/>
    <mergeCell ref="WW25:WW26"/>
    <mergeCell ref="WX25:WX26"/>
    <mergeCell ref="WY25:WY26"/>
    <mergeCell ref="WZ25:WZ26"/>
    <mergeCell ref="XA25:XA26"/>
    <mergeCell ref="XB25:XB26"/>
    <mergeCell ref="XC25:XC26"/>
    <mergeCell ref="XD25:XD26"/>
    <mergeCell ref="XE25:XE26"/>
    <mergeCell ref="XF25:XF26"/>
    <mergeCell ref="XG25:XG26"/>
    <mergeCell ref="XH25:XH26"/>
    <mergeCell ref="XI25:XI26"/>
    <mergeCell ref="XJ25:XJ26"/>
    <mergeCell ref="XK25:XK26"/>
    <mergeCell ref="XL25:XL26"/>
    <mergeCell ref="XM25:XM26"/>
    <mergeCell ref="XN25:XN26"/>
    <mergeCell ref="XO25:XO26"/>
    <mergeCell ref="XP25:XP26"/>
    <mergeCell ref="XQ25:XQ26"/>
    <mergeCell ref="XR25:XR26"/>
    <mergeCell ref="XS25:XS26"/>
    <mergeCell ref="XT25:XT26"/>
    <mergeCell ref="XU25:XU26"/>
    <mergeCell ref="XV25:XV26"/>
    <mergeCell ref="VI25:VI26"/>
    <mergeCell ref="VJ25:VJ26"/>
    <mergeCell ref="VK25:VK26"/>
    <mergeCell ref="VL25:VL26"/>
    <mergeCell ref="VM25:VM26"/>
    <mergeCell ref="VN25:VN26"/>
    <mergeCell ref="VO25:VO26"/>
    <mergeCell ref="VP25:VP26"/>
    <mergeCell ref="VQ25:VQ26"/>
    <mergeCell ref="VR25:VR26"/>
    <mergeCell ref="VS25:VS26"/>
    <mergeCell ref="VT25:VT26"/>
    <mergeCell ref="VU25:VU26"/>
    <mergeCell ref="VV25:VV26"/>
    <mergeCell ref="VW25:VW26"/>
    <mergeCell ref="VX25:VX26"/>
    <mergeCell ref="VY25:VY26"/>
    <mergeCell ref="VZ25:VZ26"/>
    <mergeCell ref="WA25:WA26"/>
    <mergeCell ref="WB25:WB26"/>
    <mergeCell ref="WC25:WC26"/>
    <mergeCell ref="WD25:WD26"/>
    <mergeCell ref="WE25:WE26"/>
    <mergeCell ref="WF25:WF26"/>
    <mergeCell ref="WG25:WG26"/>
    <mergeCell ref="WH25:WH26"/>
    <mergeCell ref="WI25:WI26"/>
    <mergeCell ref="WJ25:WJ26"/>
    <mergeCell ref="WK25:WK26"/>
    <mergeCell ref="WL25:WL26"/>
    <mergeCell ref="WM25:WM26"/>
    <mergeCell ref="WN25:WN26"/>
    <mergeCell ref="WO25:WO26"/>
    <mergeCell ref="UB25:UB26"/>
    <mergeCell ref="UC25:UC26"/>
    <mergeCell ref="UD25:UD26"/>
    <mergeCell ref="UE25:UE26"/>
    <mergeCell ref="UF25:UF26"/>
    <mergeCell ref="UG25:UG26"/>
    <mergeCell ref="UH25:UH26"/>
    <mergeCell ref="UI25:UI26"/>
    <mergeCell ref="UJ25:UJ26"/>
    <mergeCell ref="UK25:UK26"/>
    <mergeCell ref="UL25:UL26"/>
    <mergeCell ref="UM25:UM26"/>
    <mergeCell ref="UN25:UN26"/>
    <mergeCell ref="UO25:UO26"/>
    <mergeCell ref="UP25:UP26"/>
    <mergeCell ref="UQ25:UQ26"/>
    <mergeCell ref="UR25:UR26"/>
    <mergeCell ref="US25:US26"/>
    <mergeCell ref="UT25:UT26"/>
    <mergeCell ref="UU25:UU26"/>
    <mergeCell ref="UV25:UV26"/>
    <mergeCell ref="UW25:UW26"/>
    <mergeCell ref="UX25:UX26"/>
    <mergeCell ref="UY25:UY26"/>
    <mergeCell ref="UZ25:UZ26"/>
    <mergeCell ref="VA25:VA26"/>
    <mergeCell ref="VB25:VB26"/>
    <mergeCell ref="VC25:VC26"/>
    <mergeCell ref="VD25:VD26"/>
    <mergeCell ref="VE25:VE26"/>
    <mergeCell ref="VF25:VF26"/>
    <mergeCell ref="VG25:VG26"/>
    <mergeCell ref="VH25:VH26"/>
    <mergeCell ref="SU25:SU26"/>
    <mergeCell ref="SV25:SV26"/>
    <mergeCell ref="SW25:SW26"/>
    <mergeCell ref="SX25:SX26"/>
    <mergeCell ref="SY25:SY26"/>
    <mergeCell ref="SZ25:SZ26"/>
    <mergeCell ref="TA25:TA26"/>
    <mergeCell ref="TB25:TB26"/>
    <mergeCell ref="TC25:TC26"/>
    <mergeCell ref="TD25:TD26"/>
    <mergeCell ref="TE25:TE26"/>
    <mergeCell ref="TF25:TF26"/>
    <mergeCell ref="TG25:TG26"/>
    <mergeCell ref="TH25:TH26"/>
    <mergeCell ref="TI25:TI26"/>
    <mergeCell ref="TJ25:TJ26"/>
    <mergeCell ref="TK25:TK26"/>
    <mergeCell ref="TL25:TL26"/>
    <mergeCell ref="TM25:TM26"/>
    <mergeCell ref="TN25:TN26"/>
    <mergeCell ref="TO25:TO26"/>
    <mergeCell ref="TP25:TP26"/>
    <mergeCell ref="TQ25:TQ26"/>
    <mergeCell ref="TR25:TR26"/>
    <mergeCell ref="TS25:TS26"/>
    <mergeCell ref="TT25:TT26"/>
    <mergeCell ref="TU25:TU26"/>
    <mergeCell ref="TV25:TV26"/>
    <mergeCell ref="TW25:TW26"/>
    <mergeCell ref="TX25:TX26"/>
    <mergeCell ref="TY25:TY26"/>
    <mergeCell ref="TZ25:TZ26"/>
    <mergeCell ref="UA25:UA26"/>
    <mergeCell ref="RN25:RN26"/>
    <mergeCell ref="RO25:RO26"/>
    <mergeCell ref="RP25:RP26"/>
    <mergeCell ref="RQ25:RQ26"/>
    <mergeCell ref="RR25:RR26"/>
    <mergeCell ref="RS25:RS26"/>
    <mergeCell ref="RT25:RT26"/>
    <mergeCell ref="RU25:RU26"/>
    <mergeCell ref="RV25:RV26"/>
    <mergeCell ref="RW25:RW26"/>
    <mergeCell ref="RX25:RX26"/>
    <mergeCell ref="RY25:RY26"/>
    <mergeCell ref="RZ25:RZ26"/>
    <mergeCell ref="SA25:SA26"/>
    <mergeCell ref="SB25:SB26"/>
    <mergeCell ref="SC25:SC26"/>
    <mergeCell ref="SD25:SD26"/>
    <mergeCell ref="SE25:SE26"/>
    <mergeCell ref="SF25:SF26"/>
    <mergeCell ref="SG25:SG26"/>
    <mergeCell ref="SH25:SH26"/>
    <mergeCell ref="SI25:SI26"/>
    <mergeCell ref="SJ25:SJ26"/>
    <mergeCell ref="SK25:SK26"/>
    <mergeCell ref="SL25:SL26"/>
    <mergeCell ref="SM25:SM26"/>
    <mergeCell ref="SN25:SN26"/>
    <mergeCell ref="SO25:SO26"/>
    <mergeCell ref="SP25:SP26"/>
    <mergeCell ref="SQ25:SQ26"/>
    <mergeCell ref="SR25:SR26"/>
    <mergeCell ref="SS25:SS26"/>
    <mergeCell ref="ST25:ST26"/>
    <mergeCell ref="QG25:QG26"/>
    <mergeCell ref="QH25:QH26"/>
    <mergeCell ref="QI25:QI26"/>
    <mergeCell ref="QJ25:QJ26"/>
    <mergeCell ref="QK25:QK26"/>
    <mergeCell ref="QL25:QL26"/>
    <mergeCell ref="QM25:QM26"/>
    <mergeCell ref="QN25:QN26"/>
    <mergeCell ref="QO25:QO26"/>
    <mergeCell ref="QP25:QP26"/>
    <mergeCell ref="QQ25:QQ26"/>
    <mergeCell ref="QR25:QR26"/>
    <mergeCell ref="QS25:QS26"/>
    <mergeCell ref="QT25:QT26"/>
    <mergeCell ref="QU25:QU26"/>
    <mergeCell ref="QV25:QV26"/>
    <mergeCell ref="QW25:QW26"/>
    <mergeCell ref="QX25:QX26"/>
    <mergeCell ref="QY25:QY26"/>
    <mergeCell ref="QZ25:QZ26"/>
    <mergeCell ref="RA25:RA26"/>
    <mergeCell ref="RB25:RB26"/>
    <mergeCell ref="RC25:RC26"/>
    <mergeCell ref="RD25:RD26"/>
    <mergeCell ref="RE25:RE26"/>
    <mergeCell ref="RF25:RF26"/>
    <mergeCell ref="RG25:RG26"/>
    <mergeCell ref="RH25:RH26"/>
    <mergeCell ref="RI25:RI26"/>
    <mergeCell ref="RJ25:RJ26"/>
    <mergeCell ref="RK25:RK26"/>
    <mergeCell ref="RL25:RL26"/>
    <mergeCell ref="RM25:RM26"/>
    <mergeCell ref="OZ25:OZ26"/>
    <mergeCell ref="PA25:PA26"/>
    <mergeCell ref="PB25:PB26"/>
    <mergeCell ref="PC25:PC26"/>
    <mergeCell ref="PD25:PD26"/>
    <mergeCell ref="PE25:PE26"/>
    <mergeCell ref="PF25:PF26"/>
    <mergeCell ref="PG25:PG26"/>
    <mergeCell ref="PH25:PH26"/>
    <mergeCell ref="PI25:PI26"/>
    <mergeCell ref="PJ25:PJ26"/>
    <mergeCell ref="PK25:PK26"/>
    <mergeCell ref="PL25:PL26"/>
    <mergeCell ref="PM25:PM26"/>
    <mergeCell ref="PN25:PN26"/>
    <mergeCell ref="PO25:PO26"/>
    <mergeCell ref="PP25:PP26"/>
    <mergeCell ref="PQ25:PQ26"/>
    <mergeCell ref="PR25:PR26"/>
    <mergeCell ref="PS25:PS26"/>
    <mergeCell ref="PT25:PT26"/>
    <mergeCell ref="PU25:PU26"/>
    <mergeCell ref="PV25:PV26"/>
    <mergeCell ref="PW25:PW26"/>
    <mergeCell ref="PX25:PX26"/>
    <mergeCell ref="PY25:PY26"/>
    <mergeCell ref="PZ25:PZ26"/>
    <mergeCell ref="QA25:QA26"/>
    <mergeCell ref="QB25:QB26"/>
    <mergeCell ref="QC25:QC26"/>
    <mergeCell ref="QD25:QD26"/>
    <mergeCell ref="QE25:QE26"/>
    <mergeCell ref="QF25:QF26"/>
    <mergeCell ref="NS25:NS26"/>
    <mergeCell ref="NT25:NT26"/>
    <mergeCell ref="NU25:NU26"/>
    <mergeCell ref="NV25:NV26"/>
    <mergeCell ref="NW25:NW26"/>
    <mergeCell ref="NX25:NX26"/>
    <mergeCell ref="NY25:NY26"/>
    <mergeCell ref="NZ25:NZ26"/>
    <mergeCell ref="OA25:OA26"/>
    <mergeCell ref="OB25:OB26"/>
    <mergeCell ref="OC25:OC26"/>
    <mergeCell ref="OD25:OD26"/>
    <mergeCell ref="OE25:OE26"/>
    <mergeCell ref="OF25:OF26"/>
    <mergeCell ref="OG25:OG26"/>
    <mergeCell ref="OH25:OH26"/>
    <mergeCell ref="OI25:OI26"/>
    <mergeCell ref="OJ25:OJ26"/>
    <mergeCell ref="OK25:OK26"/>
    <mergeCell ref="OL25:OL26"/>
    <mergeCell ref="OM25:OM26"/>
    <mergeCell ref="ON25:ON26"/>
    <mergeCell ref="OO25:OO26"/>
    <mergeCell ref="OP25:OP26"/>
    <mergeCell ref="OQ25:OQ26"/>
    <mergeCell ref="OR25:OR26"/>
    <mergeCell ref="OS25:OS26"/>
    <mergeCell ref="OT25:OT26"/>
    <mergeCell ref="OU25:OU26"/>
    <mergeCell ref="OV25:OV26"/>
    <mergeCell ref="OW25:OW26"/>
    <mergeCell ref="OX25:OX26"/>
    <mergeCell ref="OY25:OY26"/>
    <mergeCell ref="ML25:ML26"/>
    <mergeCell ref="MM25:MM26"/>
    <mergeCell ref="MN25:MN26"/>
    <mergeCell ref="MO25:MO26"/>
    <mergeCell ref="MP25:MP26"/>
    <mergeCell ref="MQ25:MQ26"/>
    <mergeCell ref="MR25:MR26"/>
    <mergeCell ref="MS25:MS26"/>
    <mergeCell ref="MT25:MT26"/>
    <mergeCell ref="MU25:MU26"/>
    <mergeCell ref="MV25:MV26"/>
    <mergeCell ref="MW25:MW26"/>
    <mergeCell ref="MX25:MX26"/>
    <mergeCell ref="MY25:MY26"/>
    <mergeCell ref="MZ25:MZ26"/>
    <mergeCell ref="NA25:NA26"/>
    <mergeCell ref="NB25:NB26"/>
    <mergeCell ref="NC25:NC26"/>
    <mergeCell ref="ND25:ND26"/>
    <mergeCell ref="NE25:NE26"/>
    <mergeCell ref="NF25:NF26"/>
    <mergeCell ref="NG25:NG26"/>
    <mergeCell ref="NH25:NH26"/>
    <mergeCell ref="NI25:NI26"/>
    <mergeCell ref="NJ25:NJ26"/>
    <mergeCell ref="NK25:NK26"/>
    <mergeCell ref="NL25:NL26"/>
    <mergeCell ref="NM25:NM26"/>
    <mergeCell ref="NN25:NN26"/>
    <mergeCell ref="NO25:NO26"/>
    <mergeCell ref="NP25:NP26"/>
    <mergeCell ref="NQ25:NQ26"/>
    <mergeCell ref="NR25:NR26"/>
    <mergeCell ref="LE25:LE26"/>
    <mergeCell ref="LF25:LF26"/>
    <mergeCell ref="LG25:LG26"/>
    <mergeCell ref="LH25:LH26"/>
    <mergeCell ref="LI25:LI26"/>
    <mergeCell ref="LJ25:LJ26"/>
    <mergeCell ref="LK25:LK26"/>
    <mergeCell ref="LL25:LL26"/>
    <mergeCell ref="LM25:LM26"/>
    <mergeCell ref="LN25:LN26"/>
    <mergeCell ref="LO25:LO26"/>
    <mergeCell ref="LP25:LP26"/>
    <mergeCell ref="LQ25:LQ26"/>
    <mergeCell ref="LR25:LR26"/>
    <mergeCell ref="LS25:LS26"/>
    <mergeCell ref="LT25:LT26"/>
    <mergeCell ref="LU25:LU26"/>
    <mergeCell ref="LV25:LV26"/>
    <mergeCell ref="LW25:LW26"/>
    <mergeCell ref="LX25:LX26"/>
    <mergeCell ref="LY25:LY26"/>
    <mergeCell ref="LZ25:LZ26"/>
    <mergeCell ref="MA25:MA26"/>
    <mergeCell ref="MB25:MB26"/>
    <mergeCell ref="MC25:MC26"/>
    <mergeCell ref="MD25:MD26"/>
    <mergeCell ref="ME25:ME26"/>
    <mergeCell ref="MF25:MF26"/>
    <mergeCell ref="MG25:MG26"/>
    <mergeCell ref="MH25:MH26"/>
    <mergeCell ref="MI25:MI26"/>
    <mergeCell ref="MJ25:MJ26"/>
    <mergeCell ref="MK25:MK26"/>
    <mergeCell ref="JX25:JX26"/>
    <mergeCell ref="JY25:JY26"/>
    <mergeCell ref="JZ25:JZ26"/>
    <mergeCell ref="KA25:KA26"/>
    <mergeCell ref="KB25:KB26"/>
    <mergeCell ref="KC25:KC26"/>
    <mergeCell ref="KD25:KD26"/>
    <mergeCell ref="KE25:KE26"/>
    <mergeCell ref="KF25:KF26"/>
    <mergeCell ref="KG25:KG26"/>
    <mergeCell ref="KH25:KH26"/>
    <mergeCell ref="KI25:KI26"/>
    <mergeCell ref="KJ25:KJ26"/>
    <mergeCell ref="KK25:KK26"/>
    <mergeCell ref="KL25:KL26"/>
    <mergeCell ref="KM25:KM26"/>
    <mergeCell ref="KN25:KN26"/>
    <mergeCell ref="KO25:KO26"/>
    <mergeCell ref="KP25:KP26"/>
    <mergeCell ref="KQ25:KQ26"/>
    <mergeCell ref="KR25:KR26"/>
    <mergeCell ref="KS25:KS26"/>
    <mergeCell ref="KT25:KT26"/>
    <mergeCell ref="KU25:KU26"/>
    <mergeCell ref="KV25:KV26"/>
    <mergeCell ref="KW25:KW26"/>
    <mergeCell ref="KX25:KX26"/>
    <mergeCell ref="KY25:KY26"/>
    <mergeCell ref="KZ25:KZ26"/>
    <mergeCell ref="LA25:LA26"/>
    <mergeCell ref="LB25:LB26"/>
    <mergeCell ref="LC25:LC26"/>
    <mergeCell ref="LD25:LD26"/>
    <mergeCell ref="IQ25:IQ26"/>
    <mergeCell ref="IR25:IR26"/>
    <mergeCell ref="IS25:IS26"/>
    <mergeCell ref="IT25:IT26"/>
    <mergeCell ref="IU25:IU26"/>
    <mergeCell ref="IV25:IV26"/>
    <mergeCell ref="IW25:IW26"/>
    <mergeCell ref="IX25:IX26"/>
    <mergeCell ref="IY25:IY26"/>
    <mergeCell ref="IZ25:IZ26"/>
    <mergeCell ref="JA25:JA26"/>
    <mergeCell ref="JB25:JB26"/>
    <mergeCell ref="JC25:JC26"/>
    <mergeCell ref="JD25:JD26"/>
    <mergeCell ref="JE25:JE26"/>
    <mergeCell ref="JF25:JF26"/>
    <mergeCell ref="JG25:JG26"/>
    <mergeCell ref="JH25:JH26"/>
    <mergeCell ref="JI25:JI26"/>
    <mergeCell ref="JJ25:JJ26"/>
    <mergeCell ref="JK25:JK26"/>
    <mergeCell ref="JL25:JL26"/>
    <mergeCell ref="JM25:JM26"/>
    <mergeCell ref="JN25:JN26"/>
    <mergeCell ref="JO25:JO26"/>
    <mergeCell ref="JP25:JP26"/>
    <mergeCell ref="JQ25:JQ26"/>
    <mergeCell ref="JR25:JR26"/>
    <mergeCell ref="JS25:JS26"/>
    <mergeCell ref="JT25:JT26"/>
    <mergeCell ref="JU25:JU26"/>
    <mergeCell ref="JV25:JV26"/>
    <mergeCell ref="JW25:JW26"/>
    <mergeCell ref="HJ25:HJ26"/>
    <mergeCell ref="HK25:HK26"/>
    <mergeCell ref="HL25:HL26"/>
    <mergeCell ref="HM25:HM26"/>
    <mergeCell ref="HN25:HN26"/>
    <mergeCell ref="HO25:HO26"/>
    <mergeCell ref="HP25:HP26"/>
    <mergeCell ref="HQ25:HQ26"/>
    <mergeCell ref="HR25:HR26"/>
    <mergeCell ref="HS25:HS26"/>
    <mergeCell ref="HT25:HT26"/>
    <mergeCell ref="HU25:HU26"/>
    <mergeCell ref="HV25:HV26"/>
    <mergeCell ref="HW25:HW26"/>
    <mergeCell ref="HX25:HX26"/>
    <mergeCell ref="HY25:HY26"/>
    <mergeCell ref="HZ25:HZ26"/>
    <mergeCell ref="IA25:IA26"/>
    <mergeCell ref="IB25:IB26"/>
    <mergeCell ref="IC25:IC26"/>
    <mergeCell ref="ID25:ID26"/>
    <mergeCell ref="IE25:IE26"/>
    <mergeCell ref="IF25:IF26"/>
    <mergeCell ref="IG25:IG26"/>
    <mergeCell ref="IH25:IH26"/>
    <mergeCell ref="II25:II26"/>
    <mergeCell ref="IJ25:IJ26"/>
    <mergeCell ref="IK25:IK26"/>
    <mergeCell ref="IL25:IL26"/>
    <mergeCell ref="IM25:IM26"/>
    <mergeCell ref="IN25:IN26"/>
    <mergeCell ref="IO25:IO26"/>
    <mergeCell ref="IP25:IP26"/>
    <mergeCell ref="GC25:GC26"/>
    <mergeCell ref="GD25:GD26"/>
    <mergeCell ref="GE25:GE26"/>
    <mergeCell ref="GF25:GF26"/>
    <mergeCell ref="GG25:GG26"/>
    <mergeCell ref="GH25:GH26"/>
    <mergeCell ref="GI25:GI26"/>
    <mergeCell ref="GJ25:GJ26"/>
    <mergeCell ref="GK25:GK26"/>
    <mergeCell ref="GL25:GL26"/>
    <mergeCell ref="GM25:GM26"/>
    <mergeCell ref="GN25:GN26"/>
    <mergeCell ref="GO25:GO26"/>
    <mergeCell ref="GP25:GP26"/>
    <mergeCell ref="GQ25:GQ26"/>
    <mergeCell ref="GR25:GR26"/>
    <mergeCell ref="GS25:GS26"/>
    <mergeCell ref="GT25:GT26"/>
    <mergeCell ref="GU25:GU26"/>
    <mergeCell ref="GV25:GV26"/>
    <mergeCell ref="GW25:GW26"/>
    <mergeCell ref="GX25:GX26"/>
    <mergeCell ref="GY25:GY26"/>
    <mergeCell ref="GZ25:GZ26"/>
    <mergeCell ref="HA25:HA26"/>
    <mergeCell ref="HB25:HB26"/>
    <mergeCell ref="HC25:HC26"/>
    <mergeCell ref="HD25:HD26"/>
    <mergeCell ref="HE25:HE26"/>
    <mergeCell ref="HF25:HF26"/>
    <mergeCell ref="HG25:HG26"/>
    <mergeCell ref="HH25:HH26"/>
    <mergeCell ref="HI25:HI26"/>
    <mergeCell ref="EV25:EV26"/>
    <mergeCell ref="EW25:EW26"/>
    <mergeCell ref="EX25:EX26"/>
    <mergeCell ref="EY25:EY26"/>
    <mergeCell ref="EZ25:EZ26"/>
    <mergeCell ref="FA25:FA26"/>
    <mergeCell ref="FB25:FB26"/>
    <mergeCell ref="FC25:FC26"/>
    <mergeCell ref="FD25:FD26"/>
    <mergeCell ref="FE25:FE26"/>
    <mergeCell ref="FF25:FF26"/>
    <mergeCell ref="FG25:FG26"/>
    <mergeCell ref="FH25:FH26"/>
    <mergeCell ref="FI25:FI26"/>
    <mergeCell ref="FJ25:FJ26"/>
    <mergeCell ref="FK25:FK26"/>
    <mergeCell ref="FL25:FL26"/>
    <mergeCell ref="FM25:FM26"/>
    <mergeCell ref="FN25:FN26"/>
    <mergeCell ref="FO25:FO26"/>
    <mergeCell ref="FP25:FP26"/>
    <mergeCell ref="FQ25:FQ26"/>
    <mergeCell ref="FR25:FR26"/>
    <mergeCell ref="FS25:FS26"/>
    <mergeCell ref="FT25:FT26"/>
    <mergeCell ref="FU25:FU26"/>
    <mergeCell ref="FV25:FV26"/>
    <mergeCell ref="FW25:FW26"/>
    <mergeCell ref="FX25:FX26"/>
    <mergeCell ref="FY25:FY26"/>
    <mergeCell ref="FZ25:FZ26"/>
    <mergeCell ref="GA25:GA26"/>
    <mergeCell ref="GB25:GB26"/>
    <mergeCell ref="DO25:DO26"/>
    <mergeCell ref="DP25:DP26"/>
    <mergeCell ref="DQ25:DQ26"/>
    <mergeCell ref="DR25:DR26"/>
    <mergeCell ref="DS25:DS26"/>
    <mergeCell ref="DT25:DT26"/>
    <mergeCell ref="DU25:DU26"/>
    <mergeCell ref="DV25:DV26"/>
    <mergeCell ref="DW25:DW26"/>
    <mergeCell ref="DX25:DX26"/>
    <mergeCell ref="DY25:DY26"/>
    <mergeCell ref="DZ25:DZ26"/>
    <mergeCell ref="EA25:EA26"/>
    <mergeCell ref="EB25:EB26"/>
    <mergeCell ref="EC25:EC26"/>
    <mergeCell ref="ED25:ED26"/>
    <mergeCell ref="EE25:EE26"/>
    <mergeCell ref="EF25:EF26"/>
    <mergeCell ref="EG25:EG26"/>
    <mergeCell ref="EH25:EH26"/>
    <mergeCell ref="EI25:EI26"/>
    <mergeCell ref="EJ25:EJ26"/>
    <mergeCell ref="EK25:EK26"/>
    <mergeCell ref="EL25:EL26"/>
    <mergeCell ref="EM25:EM26"/>
    <mergeCell ref="EN25:EN26"/>
    <mergeCell ref="EO25:EO26"/>
    <mergeCell ref="EP25:EP26"/>
    <mergeCell ref="EQ25:EQ26"/>
    <mergeCell ref="ER25:ER26"/>
    <mergeCell ref="ES25:ES26"/>
    <mergeCell ref="ET25:ET26"/>
    <mergeCell ref="EU25:EU26"/>
    <mergeCell ref="CH25:CH26"/>
    <mergeCell ref="CI25:CI26"/>
    <mergeCell ref="CJ25:CJ26"/>
    <mergeCell ref="CK25:CK26"/>
    <mergeCell ref="CL25:CL26"/>
    <mergeCell ref="CM25:CM26"/>
    <mergeCell ref="CN25:CN26"/>
    <mergeCell ref="CO25:CO26"/>
    <mergeCell ref="CP25:CP26"/>
    <mergeCell ref="CQ25:CQ26"/>
    <mergeCell ref="CR25:CR26"/>
    <mergeCell ref="CS25:CS26"/>
    <mergeCell ref="CT25:CT26"/>
    <mergeCell ref="CU25:CU26"/>
    <mergeCell ref="CV25:CV26"/>
    <mergeCell ref="CW25:CW26"/>
    <mergeCell ref="CX25:CX26"/>
    <mergeCell ref="CY25:CY26"/>
    <mergeCell ref="CZ25:CZ26"/>
    <mergeCell ref="DA25:DA26"/>
    <mergeCell ref="DB25:DB26"/>
    <mergeCell ref="DC25:DC26"/>
    <mergeCell ref="DD25:DD26"/>
    <mergeCell ref="DE25:DE26"/>
    <mergeCell ref="DF25:DF26"/>
    <mergeCell ref="DG25:DG26"/>
    <mergeCell ref="DH25:DH26"/>
    <mergeCell ref="DI25:DI26"/>
    <mergeCell ref="DJ25:DJ26"/>
    <mergeCell ref="DK25:DK26"/>
    <mergeCell ref="DL25:DL26"/>
    <mergeCell ref="DM25:DM26"/>
    <mergeCell ref="DN25:DN26"/>
    <mergeCell ref="BA25:BA26"/>
    <mergeCell ref="BB25:BB26"/>
    <mergeCell ref="BC25:BC26"/>
    <mergeCell ref="BD25:BD26"/>
    <mergeCell ref="BE25:BE26"/>
    <mergeCell ref="BF25:BF26"/>
    <mergeCell ref="BG25:BG26"/>
    <mergeCell ref="BH25:BH26"/>
    <mergeCell ref="BI25:BI26"/>
    <mergeCell ref="BJ25:BJ26"/>
    <mergeCell ref="BK25:BK26"/>
    <mergeCell ref="BL25:BL26"/>
    <mergeCell ref="BM25:BM26"/>
    <mergeCell ref="BN25:BN26"/>
    <mergeCell ref="BO25:BO26"/>
    <mergeCell ref="BP25:BP26"/>
    <mergeCell ref="BQ25:BQ26"/>
    <mergeCell ref="BR25:BR26"/>
    <mergeCell ref="BS25:BS26"/>
    <mergeCell ref="BT25:BT26"/>
    <mergeCell ref="BU25:BU26"/>
    <mergeCell ref="BV25:BV26"/>
    <mergeCell ref="BW25:BW26"/>
    <mergeCell ref="BX25:BX26"/>
    <mergeCell ref="BY25:BY26"/>
    <mergeCell ref="BZ25:BZ26"/>
    <mergeCell ref="CA25:CA26"/>
    <mergeCell ref="CB25:CB26"/>
    <mergeCell ref="CC25:CC26"/>
    <mergeCell ref="CD25:CD26"/>
    <mergeCell ref="CE25:CE26"/>
    <mergeCell ref="CF25:CF26"/>
    <mergeCell ref="CG25:CG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G25:AG26"/>
    <mergeCell ref="AH25:AH26"/>
    <mergeCell ref="AI25:AI26"/>
    <mergeCell ref="AJ25:AJ26"/>
    <mergeCell ref="AK25:AK26"/>
    <mergeCell ref="AL25:AL26"/>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P10:P11"/>
    <mergeCell ref="Q10:Q11"/>
    <mergeCell ref="R10:R11"/>
    <mergeCell ref="J10:J11"/>
    <mergeCell ref="K10:K11"/>
    <mergeCell ref="L10:L11"/>
    <mergeCell ref="M10:M11"/>
    <mergeCell ref="N10:N11"/>
    <mergeCell ref="O10:O11"/>
    <mergeCell ref="Q7:Q8"/>
    <mergeCell ref="R7:R8"/>
    <mergeCell ref="A10:A11"/>
    <mergeCell ref="B10:B11"/>
    <mergeCell ref="C10:C11"/>
    <mergeCell ref="D10:D11"/>
    <mergeCell ref="E10:E11"/>
    <mergeCell ref="F10:F11"/>
    <mergeCell ref="G10:G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A32:R32"/>
    <mergeCell ref="A33:A34"/>
    <mergeCell ref="B33:B34"/>
    <mergeCell ref="C33:C34"/>
    <mergeCell ref="D33:D34"/>
    <mergeCell ref="E33:E34"/>
    <mergeCell ref="F33:F34"/>
    <mergeCell ref="G33:G34"/>
    <mergeCell ref="J33:J34"/>
    <mergeCell ref="K33:K34"/>
    <mergeCell ref="L33:L34"/>
    <mergeCell ref="G35:G36"/>
    <mergeCell ref="A14:R14"/>
    <mergeCell ref="A17:R17"/>
    <mergeCell ref="A21:R21"/>
    <mergeCell ref="A23:A25"/>
    <mergeCell ref="B23:B25"/>
    <mergeCell ref="C23:C25"/>
    <mergeCell ref="D23:D25"/>
    <mergeCell ref="E23:E25"/>
    <mergeCell ref="F23:F25"/>
    <mergeCell ref="G23:G24"/>
    <mergeCell ref="J23:J25"/>
    <mergeCell ref="K23:K25"/>
    <mergeCell ref="L23:L25"/>
    <mergeCell ref="M23:M25"/>
    <mergeCell ref="N23:N25"/>
    <mergeCell ref="O23:O25"/>
    <mergeCell ref="P23:P25"/>
    <mergeCell ref="Q23:Q25"/>
    <mergeCell ref="R23:R25"/>
    <mergeCell ref="A29:A31"/>
    <mergeCell ref="B29:B31"/>
    <mergeCell ref="C29:C31"/>
    <mergeCell ref="D29:D31"/>
    <mergeCell ref="E29:E31"/>
    <mergeCell ref="F29:F31"/>
    <mergeCell ref="G29:G30"/>
    <mergeCell ref="J29:J31"/>
    <mergeCell ref="K29:K31"/>
    <mergeCell ref="L29:L31"/>
    <mergeCell ref="M29:M31"/>
    <mergeCell ref="N29:N31"/>
    <mergeCell ref="O29:O31"/>
    <mergeCell ref="P29:P31"/>
    <mergeCell ref="Q29:Q31"/>
    <mergeCell ref="R29:R31"/>
    <mergeCell ref="M33:M34"/>
    <mergeCell ref="N33:N34"/>
    <mergeCell ref="O33:O34"/>
    <mergeCell ref="P33:P34"/>
    <mergeCell ref="Q33:Q34"/>
    <mergeCell ref="R33:R34"/>
    <mergeCell ref="A35:A36"/>
    <mergeCell ref="B35:B36"/>
    <mergeCell ref="C35:C36"/>
    <mergeCell ref="D35:D36"/>
    <mergeCell ref="E35:E36"/>
    <mergeCell ref="F35:F36"/>
    <mergeCell ref="J35:J36"/>
    <mergeCell ref="K35:K36"/>
    <mergeCell ref="L35:L36"/>
    <mergeCell ref="M35:M36"/>
    <mergeCell ref="N35:N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9E48D-D6EE-454A-8B6F-D25F1E1BEDBE}">
  <dimension ref="A1:R14"/>
  <sheetViews>
    <sheetView tabSelected="1" zoomScale="60" zoomScaleNormal="60" workbookViewId="0">
      <selection activeCell="F22" sqref="F22"/>
    </sheetView>
  </sheetViews>
  <sheetFormatPr defaultRowHeight="15.5" x14ac:dyDescent="0.35"/>
  <cols>
    <col min="1" max="1" width="10.7265625" style="546" customWidth="1"/>
    <col min="2" max="2" width="22" style="546" customWidth="1"/>
    <col min="3" max="3" width="11.453125" style="546" customWidth="1"/>
    <col min="4" max="4" width="11.54296875" style="546" customWidth="1"/>
    <col min="5" max="5" width="64.81640625" style="547" bestFit="1" customWidth="1"/>
    <col min="6" max="6" width="91.81640625" style="546" customWidth="1"/>
    <col min="7" max="7" width="33.1796875" style="546" customWidth="1"/>
    <col min="8" max="8" width="23.81640625" style="546" customWidth="1"/>
    <col min="9" max="9" width="45.453125" style="546" customWidth="1"/>
    <col min="10" max="10" width="73.1796875" style="546" bestFit="1" customWidth="1"/>
    <col min="11" max="11" width="11.1796875" style="548" customWidth="1"/>
    <col min="12" max="12" width="12.1796875" style="549" bestFit="1" customWidth="1"/>
    <col min="13" max="13" width="16.1796875" style="546" customWidth="1"/>
    <col min="14" max="14" width="25.81640625" style="546" customWidth="1"/>
    <col min="15" max="16" width="19.26953125" style="546" customWidth="1"/>
    <col min="17" max="17" width="39.54296875" style="546" customWidth="1"/>
    <col min="18" max="18" width="21.7265625" style="546" customWidth="1"/>
    <col min="19" max="249" width="9.1796875" style="546"/>
    <col min="250" max="250" width="4.7265625" style="546" bestFit="1" customWidth="1"/>
    <col min="251" max="251" width="9.7265625" style="546" bestFit="1" customWidth="1"/>
    <col min="252" max="252" width="10" style="546" bestFit="1" customWidth="1"/>
    <col min="253" max="253" width="8.81640625" style="546" bestFit="1" customWidth="1"/>
    <col min="254" max="254" width="22.81640625" style="546" customWidth="1"/>
    <col min="255" max="255" width="59.7265625" style="546" bestFit="1" customWidth="1"/>
    <col min="256" max="256" width="57.81640625" style="546" bestFit="1" customWidth="1"/>
    <col min="257" max="257" width="35.26953125" style="546" bestFit="1" customWidth="1"/>
    <col min="258" max="258" width="28.1796875" style="546" bestFit="1" customWidth="1"/>
    <col min="259" max="259" width="33.1796875" style="546" bestFit="1" customWidth="1"/>
    <col min="260" max="260" width="26" style="546" bestFit="1" customWidth="1"/>
    <col min="261" max="261" width="19.1796875" style="546" bestFit="1" customWidth="1"/>
    <col min="262" max="262" width="10.453125" style="546" customWidth="1"/>
    <col min="263" max="263" width="11.81640625" style="546" customWidth="1"/>
    <col min="264" max="264" width="14.7265625" style="546" customWidth="1"/>
    <col min="265" max="265" width="9" style="546" bestFit="1" customWidth="1"/>
    <col min="266" max="505" width="9.1796875" style="546"/>
    <col min="506" max="506" width="4.7265625" style="546" bestFit="1" customWidth="1"/>
    <col min="507" max="507" width="9.7265625" style="546" bestFit="1" customWidth="1"/>
    <col min="508" max="508" width="10" style="546" bestFit="1" customWidth="1"/>
    <col min="509" max="509" width="8.81640625" style="546" bestFit="1" customWidth="1"/>
    <col min="510" max="510" width="22.81640625" style="546" customWidth="1"/>
    <col min="511" max="511" width="59.7265625" style="546" bestFit="1" customWidth="1"/>
    <col min="512" max="512" width="57.81640625" style="546" bestFit="1" customWidth="1"/>
    <col min="513" max="513" width="35.26953125" style="546" bestFit="1" customWidth="1"/>
    <col min="514" max="514" width="28.1796875" style="546" bestFit="1" customWidth="1"/>
    <col min="515" max="515" width="33.1796875" style="546" bestFit="1" customWidth="1"/>
    <col min="516" max="516" width="26" style="546" bestFit="1" customWidth="1"/>
    <col min="517" max="517" width="19.1796875" style="546" bestFit="1" customWidth="1"/>
    <col min="518" max="518" width="10.453125" style="546" customWidth="1"/>
    <col min="519" max="519" width="11.81640625" style="546" customWidth="1"/>
    <col min="520" max="520" width="14.7265625" style="546" customWidth="1"/>
    <col min="521" max="521" width="9" style="546" bestFit="1" customWidth="1"/>
    <col min="522" max="761" width="9.1796875" style="546"/>
    <col min="762" max="762" width="4.7265625" style="546" bestFit="1" customWidth="1"/>
    <col min="763" max="763" width="9.7265625" style="546" bestFit="1" customWidth="1"/>
    <col min="764" max="764" width="10" style="546" bestFit="1" customWidth="1"/>
    <col min="765" max="765" width="8.81640625" style="546" bestFit="1" customWidth="1"/>
    <col min="766" max="766" width="22.81640625" style="546" customWidth="1"/>
    <col min="767" max="767" width="59.7265625" style="546" bestFit="1" customWidth="1"/>
    <col min="768" max="768" width="57.81640625" style="546" bestFit="1" customWidth="1"/>
    <col min="769" max="769" width="35.26953125" style="546" bestFit="1" customWidth="1"/>
    <col min="770" max="770" width="28.1796875" style="546" bestFit="1" customWidth="1"/>
    <col min="771" max="771" width="33.1796875" style="546" bestFit="1" customWidth="1"/>
    <col min="772" max="772" width="26" style="546" bestFit="1" customWidth="1"/>
    <col min="773" max="773" width="19.1796875" style="546" bestFit="1" customWidth="1"/>
    <col min="774" max="774" width="10.453125" style="546" customWidth="1"/>
    <col min="775" max="775" width="11.81640625" style="546" customWidth="1"/>
    <col min="776" max="776" width="14.7265625" style="546" customWidth="1"/>
    <col min="777" max="777" width="9" style="546" bestFit="1" customWidth="1"/>
    <col min="778" max="1017" width="9.1796875" style="546"/>
    <col min="1018" max="1018" width="4.7265625" style="546" bestFit="1" customWidth="1"/>
    <col min="1019" max="1019" width="9.7265625" style="546" bestFit="1" customWidth="1"/>
    <col min="1020" max="1020" width="10" style="546" bestFit="1" customWidth="1"/>
    <col min="1021" max="1021" width="8.81640625" style="546" bestFit="1" customWidth="1"/>
    <col min="1022" max="1022" width="22.81640625" style="546" customWidth="1"/>
    <col min="1023" max="1023" width="59.7265625" style="546" bestFit="1" customWidth="1"/>
    <col min="1024" max="1024" width="57.81640625" style="546" bestFit="1" customWidth="1"/>
    <col min="1025" max="1025" width="35.26953125" style="546" bestFit="1" customWidth="1"/>
    <col min="1026" max="1026" width="28.1796875" style="546" bestFit="1" customWidth="1"/>
    <col min="1027" max="1027" width="33.1796875" style="546" bestFit="1" customWidth="1"/>
    <col min="1028" max="1028" width="26" style="546" bestFit="1" customWidth="1"/>
    <col min="1029" max="1029" width="19.1796875" style="546" bestFit="1" customWidth="1"/>
    <col min="1030" max="1030" width="10.453125" style="546" customWidth="1"/>
    <col min="1031" max="1031" width="11.81640625" style="546" customWidth="1"/>
    <col min="1032" max="1032" width="14.7265625" style="546" customWidth="1"/>
    <col min="1033" max="1033" width="9" style="546" bestFit="1" customWidth="1"/>
    <col min="1034" max="1273" width="9.1796875" style="546"/>
    <col min="1274" max="1274" width="4.7265625" style="546" bestFit="1" customWidth="1"/>
    <col min="1275" max="1275" width="9.7265625" style="546" bestFit="1" customWidth="1"/>
    <col min="1276" max="1276" width="10" style="546" bestFit="1" customWidth="1"/>
    <col min="1277" max="1277" width="8.81640625" style="546" bestFit="1" customWidth="1"/>
    <col min="1278" max="1278" width="22.81640625" style="546" customWidth="1"/>
    <col min="1279" max="1279" width="59.7265625" style="546" bestFit="1" customWidth="1"/>
    <col min="1280" max="1280" width="57.81640625" style="546" bestFit="1" customWidth="1"/>
    <col min="1281" max="1281" width="35.26953125" style="546" bestFit="1" customWidth="1"/>
    <col min="1282" max="1282" width="28.1796875" style="546" bestFit="1" customWidth="1"/>
    <col min="1283" max="1283" width="33.1796875" style="546" bestFit="1" customWidth="1"/>
    <col min="1284" max="1284" width="26" style="546" bestFit="1" customWidth="1"/>
    <col min="1285" max="1285" width="19.1796875" style="546" bestFit="1" customWidth="1"/>
    <col min="1286" max="1286" width="10.453125" style="546" customWidth="1"/>
    <col min="1287" max="1287" width="11.81640625" style="546" customWidth="1"/>
    <col min="1288" max="1288" width="14.7265625" style="546" customWidth="1"/>
    <col min="1289" max="1289" width="9" style="546" bestFit="1" customWidth="1"/>
    <col min="1290" max="1529" width="9.1796875" style="546"/>
    <col min="1530" max="1530" width="4.7265625" style="546" bestFit="1" customWidth="1"/>
    <col min="1531" max="1531" width="9.7265625" style="546" bestFit="1" customWidth="1"/>
    <col min="1532" max="1532" width="10" style="546" bestFit="1" customWidth="1"/>
    <col min="1533" max="1533" width="8.81640625" style="546" bestFit="1" customWidth="1"/>
    <col min="1534" max="1534" width="22.81640625" style="546" customWidth="1"/>
    <col min="1535" max="1535" width="59.7265625" style="546" bestFit="1" customWidth="1"/>
    <col min="1536" max="1536" width="57.81640625" style="546" bestFit="1" customWidth="1"/>
    <col min="1537" max="1537" width="35.26953125" style="546" bestFit="1" customWidth="1"/>
    <col min="1538" max="1538" width="28.1796875" style="546" bestFit="1" customWidth="1"/>
    <col min="1539" max="1539" width="33.1796875" style="546" bestFit="1" customWidth="1"/>
    <col min="1540" max="1540" width="26" style="546" bestFit="1" customWidth="1"/>
    <col min="1541" max="1541" width="19.1796875" style="546" bestFit="1" customWidth="1"/>
    <col min="1542" max="1542" width="10.453125" style="546" customWidth="1"/>
    <col min="1543" max="1543" width="11.81640625" style="546" customWidth="1"/>
    <col min="1544" max="1544" width="14.7265625" style="546" customWidth="1"/>
    <col min="1545" max="1545" width="9" style="546" bestFit="1" customWidth="1"/>
    <col min="1546" max="1785" width="9.1796875" style="546"/>
    <col min="1786" max="1786" width="4.7265625" style="546" bestFit="1" customWidth="1"/>
    <col min="1787" max="1787" width="9.7265625" style="546" bestFit="1" customWidth="1"/>
    <col min="1788" max="1788" width="10" style="546" bestFit="1" customWidth="1"/>
    <col min="1789" max="1789" width="8.81640625" style="546" bestFit="1" customWidth="1"/>
    <col min="1790" max="1790" width="22.81640625" style="546" customWidth="1"/>
    <col min="1791" max="1791" width="59.7265625" style="546" bestFit="1" customWidth="1"/>
    <col min="1792" max="1792" width="57.81640625" style="546" bestFit="1" customWidth="1"/>
    <col min="1793" max="1793" width="35.26953125" style="546" bestFit="1" customWidth="1"/>
    <col min="1794" max="1794" width="28.1796875" style="546" bestFit="1" customWidth="1"/>
    <col min="1795" max="1795" width="33.1796875" style="546" bestFit="1" customWidth="1"/>
    <col min="1796" max="1796" width="26" style="546" bestFit="1" customWidth="1"/>
    <col min="1797" max="1797" width="19.1796875" style="546" bestFit="1" customWidth="1"/>
    <col min="1798" max="1798" width="10.453125" style="546" customWidth="1"/>
    <col min="1799" max="1799" width="11.81640625" style="546" customWidth="1"/>
    <col min="1800" max="1800" width="14.7265625" style="546" customWidth="1"/>
    <col min="1801" max="1801" width="9" style="546" bestFit="1" customWidth="1"/>
    <col min="1802" max="2041" width="9.1796875" style="546"/>
    <col min="2042" max="2042" width="4.7265625" style="546" bestFit="1" customWidth="1"/>
    <col min="2043" max="2043" width="9.7265625" style="546" bestFit="1" customWidth="1"/>
    <col min="2044" max="2044" width="10" style="546" bestFit="1" customWidth="1"/>
    <col min="2045" max="2045" width="8.81640625" style="546" bestFit="1" customWidth="1"/>
    <col min="2046" max="2046" width="22.81640625" style="546" customWidth="1"/>
    <col min="2047" max="2047" width="59.7265625" style="546" bestFit="1" customWidth="1"/>
    <col min="2048" max="2048" width="57.81640625" style="546" bestFit="1" customWidth="1"/>
    <col min="2049" max="2049" width="35.26953125" style="546" bestFit="1" customWidth="1"/>
    <col min="2050" max="2050" width="28.1796875" style="546" bestFit="1" customWidth="1"/>
    <col min="2051" max="2051" width="33.1796875" style="546" bestFit="1" customWidth="1"/>
    <col min="2052" max="2052" width="26" style="546" bestFit="1" customWidth="1"/>
    <col min="2053" max="2053" width="19.1796875" style="546" bestFit="1" customWidth="1"/>
    <col min="2054" max="2054" width="10.453125" style="546" customWidth="1"/>
    <col min="2055" max="2055" width="11.81640625" style="546" customWidth="1"/>
    <col min="2056" max="2056" width="14.7265625" style="546" customWidth="1"/>
    <col min="2057" max="2057" width="9" style="546" bestFit="1" customWidth="1"/>
    <col min="2058" max="2297" width="9.1796875" style="546"/>
    <col min="2298" max="2298" width="4.7265625" style="546" bestFit="1" customWidth="1"/>
    <col min="2299" max="2299" width="9.7265625" style="546" bestFit="1" customWidth="1"/>
    <col min="2300" max="2300" width="10" style="546" bestFit="1" customWidth="1"/>
    <col min="2301" max="2301" width="8.81640625" style="546" bestFit="1" customWidth="1"/>
    <col min="2302" max="2302" width="22.81640625" style="546" customWidth="1"/>
    <col min="2303" max="2303" width="59.7265625" style="546" bestFit="1" customWidth="1"/>
    <col min="2304" max="2304" width="57.81640625" style="546" bestFit="1" customWidth="1"/>
    <col min="2305" max="2305" width="35.26953125" style="546" bestFit="1" customWidth="1"/>
    <col min="2306" max="2306" width="28.1796875" style="546" bestFit="1" customWidth="1"/>
    <col min="2307" max="2307" width="33.1796875" style="546" bestFit="1" customWidth="1"/>
    <col min="2308" max="2308" width="26" style="546" bestFit="1" customWidth="1"/>
    <col min="2309" max="2309" width="19.1796875" style="546" bestFit="1" customWidth="1"/>
    <col min="2310" max="2310" width="10.453125" style="546" customWidth="1"/>
    <col min="2311" max="2311" width="11.81640625" style="546" customWidth="1"/>
    <col min="2312" max="2312" width="14.7265625" style="546" customWidth="1"/>
    <col min="2313" max="2313" width="9" style="546" bestFit="1" customWidth="1"/>
    <col min="2314" max="2553" width="9.1796875" style="546"/>
    <col min="2554" max="2554" width="4.7265625" style="546" bestFit="1" customWidth="1"/>
    <col min="2555" max="2555" width="9.7265625" style="546" bestFit="1" customWidth="1"/>
    <col min="2556" max="2556" width="10" style="546" bestFit="1" customWidth="1"/>
    <col min="2557" max="2557" width="8.81640625" style="546" bestFit="1" customWidth="1"/>
    <col min="2558" max="2558" width="22.81640625" style="546" customWidth="1"/>
    <col min="2559" max="2559" width="59.7265625" style="546" bestFit="1" customWidth="1"/>
    <col min="2560" max="2560" width="57.81640625" style="546" bestFit="1" customWidth="1"/>
    <col min="2561" max="2561" width="35.26953125" style="546" bestFit="1" customWidth="1"/>
    <col min="2562" max="2562" width="28.1796875" style="546" bestFit="1" customWidth="1"/>
    <col min="2563" max="2563" width="33.1796875" style="546" bestFit="1" customWidth="1"/>
    <col min="2564" max="2564" width="26" style="546" bestFit="1" customWidth="1"/>
    <col min="2565" max="2565" width="19.1796875" style="546" bestFit="1" customWidth="1"/>
    <col min="2566" max="2566" width="10.453125" style="546" customWidth="1"/>
    <col min="2567" max="2567" width="11.81640625" style="546" customWidth="1"/>
    <col min="2568" max="2568" width="14.7265625" style="546" customWidth="1"/>
    <col min="2569" max="2569" width="9" style="546" bestFit="1" customWidth="1"/>
    <col min="2570" max="2809" width="9.1796875" style="546"/>
    <col min="2810" max="2810" width="4.7265625" style="546" bestFit="1" customWidth="1"/>
    <col min="2811" max="2811" width="9.7265625" style="546" bestFit="1" customWidth="1"/>
    <col min="2812" max="2812" width="10" style="546" bestFit="1" customWidth="1"/>
    <col min="2813" max="2813" width="8.81640625" style="546" bestFit="1" customWidth="1"/>
    <col min="2814" max="2814" width="22.81640625" style="546" customWidth="1"/>
    <col min="2815" max="2815" width="59.7265625" style="546" bestFit="1" customWidth="1"/>
    <col min="2816" max="2816" width="57.81640625" style="546" bestFit="1" customWidth="1"/>
    <col min="2817" max="2817" width="35.26953125" style="546" bestFit="1" customWidth="1"/>
    <col min="2818" max="2818" width="28.1796875" style="546" bestFit="1" customWidth="1"/>
    <col min="2819" max="2819" width="33.1796875" style="546" bestFit="1" customWidth="1"/>
    <col min="2820" max="2820" width="26" style="546" bestFit="1" customWidth="1"/>
    <col min="2821" max="2821" width="19.1796875" style="546" bestFit="1" customWidth="1"/>
    <col min="2822" max="2822" width="10.453125" style="546" customWidth="1"/>
    <col min="2823" max="2823" width="11.81640625" style="546" customWidth="1"/>
    <col min="2824" max="2824" width="14.7265625" style="546" customWidth="1"/>
    <col min="2825" max="2825" width="9" style="546" bestFit="1" customWidth="1"/>
    <col min="2826" max="3065" width="9.1796875" style="546"/>
    <col min="3066" max="3066" width="4.7265625" style="546" bestFit="1" customWidth="1"/>
    <col min="3067" max="3067" width="9.7265625" style="546" bestFit="1" customWidth="1"/>
    <col min="3068" max="3068" width="10" style="546" bestFit="1" customWidth="1"/>
    <col min="3069" max="3069" width="8.81640625" style="546" bestFit="1" customWidth="1"/>
    <col min="3070" max="3070" width="22.81640625" style="546" customWidth="1"/>
    <col min="3071" max="3071" width="59.7265625" style="546" bestFit="1" customWidth="1"/>
    <col min="3072" max="3072" width="57.81640625" style="546" bestFit="1" customWidth="1"/>
    <col min="3073" max="3073" width="35.26953125" style="546" bestFit="1" customWidth="1"/>
    <col min="3074" max="3074" width="28.1796875" style="546" bestFit="1" customWidth="1"/>
    <col min="3075" max="3075" width="33.1796875" style="546" bestFit="1" customWidth="1"/>
    <col min="3076" max="3076" width="26" style="546" bestFit="1" customWidth="1"/>
    <col min="3077" max="3077" width="19.1796875" style="546" bestFit="1" customWidth="1"/>
    <col min="3078" max="3078" width="10.453125" style="546" customWidth="1"/>
    <col min="3079" max="3079" width="11.81640625" style="546" customWidth="1"/>
    <col min="3080" max="3080" width="14.7265625" style="546" customWidth="1"/>
    <col min="3081" max="3081" width="9" style="546" bestFit="1" customWidth="1"/>
    <col min="3082" max="3321" width="9.1796875" style="546"/>
    <col min="3322" max="3322" width="4.7265625" style="546" bestFit="1" customWidth="1"/>
    <col min="3323" max="3323" width="9.7265625" style="546" bestFit="1" customWidth="1"/>
    <col min="3324" max="3324" width="10" style="546" bestFit="1" customWidth="1"/>
    <col min="3325" max="3325" width="8.81640625" style="546" bestFit="1" customWidth="1"/>
    <col min="3326" max="3326" width="22.81640625" style="546" customWidth="1"/>
    <col min="3327" max="3327" width="59.7265625" style="546" bestFit="1" customWidth="1"/>
    <col min="3328" max="3328" width="57.81640625" style="546" bestFit="1" customWidth="1"/>
    <col min="3329" max="3329" width="35.26953125" style="546" bestFit="1" customWidth="1"/>
    <col min="3330" max="3330" width="28.1796875" style="546" bestFit="1" customWidth="1"/>
    <col min="3331" max="3331" width="33.1796875" style="546" bestFit="1" customWidth="1"/>
    <col min="3332" max="3332" width="26" style="546" bestFit="1" customWidth="1"/>
    <col min="3333" max="3333" width="19.1796875" style="546" bestFit="1" customWidth="1"/>
    <col min="3334" max="3334" width="10.453125" style="546" customWidth="1"/>
    <col min="3335" max="3335" width="11.81640625" style="546" customWidth="1"/>
    <col min="3336" max="3336" width="14.7265625" style="546" customWidth="1"/>
    <col min="3337" max="3337" width="9" style="546" bestFit="1" customWidth="1"/>
    <col min="3338" max="3577" width="9.1796875" style="546"/>
    <col min="3578" max="3578" width="4.7265625" style="546" bestFit="1" customWidth="1"/>
    <col min="3579" max="3579" width="9.7265625" style="546" bestFit="1" customWidth="1"/>
    <col min="3580" max="3580" width="10" style="546" bestFit="1" customWidth="1"/>
    <col min="3581" max="3581" width="8.81640625" style="546" bestFit="1" customWidth="1"/>
    <col min="3582" max="3582" width="22.81640625" style="546" customWidth="1"/>
    <col min="3583" max="3583" width="59.7265625" style="546" bestFit="1" customWidth="1"/>
    <col min="3584" max="3584" width="57.81640625" style="546" bestFit="1" customWidth="1"/>
    <col min="3585" max="3585" width="35.26953125" style="546" bestFit="1" customWidth="1"/>
    <col min="3586" max="3586" width="28.1796875" style="546" bestFit="1" customWidth="1"/>
    <col min="3587" max="3587" width="33.1796875" style="546" bestFit="1" customWidth="1"/>
    <col min="3588" max="3588" width="26" style="546" bestFit="1" customWidth="1"/>
    <col min="3589" max="3589" width="19.1796875" style="546" bestFit="1" customWidth="1"/>
    <col min="3590" max="3590" width="10.453125" style="546" customWidth="1"/>
    <col min="3591" max="3591" width="11.81640625" style="546" customWidth="1"/>
    <col min="3592" max="3592" width="14.7265625" style="546" customWidth="1"/>
    <col min="3593" max="3593" width="9" style="546" bestFit="1" customWidth="1"/>
    <col min="3594" max="3833" width="9.1796875" style="546"/>
    <col min="3834" max="3834" width="4.7265625" style="546" bestFit="1" customWidth="1"/>
    <col min="3835" max="3835" width="9.7265625" style="546" bestFit="1" customWidth="1"/>
    <col min="3836" max="3836" width="10" style="546" bestFit="1" customWidth="1"/>
    <col min="3837" max="3837" width="8.81640625" style="546" bestFit="1" customWidth="1"/>
    <col min="3838" max="3838" width="22.81640625" style="546" customWidth="1"/>
    <col min="3839" max="3839" width="59.7265625" style="546" bestFit="1" customWidth="1"/>
    <col min="3840" max="3840" width="57.81640625" style="546" bestFit="1" customWidth="1"/>
    <col min="3841" max="3841" width="35.26953125" style="546" bestFit="1" customWidth="1"/>
    <col min="3842" max="3842" width="28.1796875" style="546" bestFit="1" customWidth="1"/>
    <col min="3843" max="3843" width="33.1796875" style="546" bestFit="1" customWidth="1"/>
    <col min="3844" max="3844" width="26" style="546" bestFit="1" customWidth="1"/>
    <col min="3845" max="3845" width="19.1796875" style="546" bestFit="1" customWidth="1"/>
    <col min="3846" max="3846" width="10.453125" style="546" customWidth="1"/>
    <col min="3847" max="3847" width="11.81640625" style="546" customWidth="1"/>
    <col min="3848" max="3848" width="14.7265625" style="546" customWidth="1"/>
    <col min="3849" max="3849" width="9" style="546" bestFit="1" customWidth="1"/>
    <col min="3850" max="4089" width="9.1796875" style="546"/>
    <col min="4090" max="4090" width="4.7265625" style="546" bestFit="1" customWidth="1"/>
    <col min="4091" max="4091" width="9.7265625" style="546" bestFit="1" customWidth="1"/>
    <col min="4092" max="4092" width="10" style="546" bestFit="1" customWidth="1"/>
    <col min="4093" max="4093" width="8.81640625" style="546" bestFit="1" customWidth="1"/>
    <col min="4094" max="4094" width="22.81640625" style="546" customWidth="1"/>
    <col min="4095" max="4095" width="59.7265625" style="546" bestFit="1" customWidth="1"/>
    <col min="4096" max="4096" width="57.81640625" style="546" bestFit="1" customWidth="1"/>
    <col min="4097" max="4097" width="35.26953125" style="546" bestFit="1" customWidth="1"/>
    <col min="4098" max="4098" width="28.1796875" style="546" bestFit="1" customWidth="1"/>
    <col min="4099" max="4099" width="33.1796875" style="546" bestFit="1" customWidth="1"/>
    <col min="4100" max="4100" width="26" style="546" bestFit="1" customWidth="1"/>
    <col min="4101" max="4101" width="19.1796875" style="546" bestFit="1" customWidth="1"/>
    <col min="4102" max="4102" width="10.453125" style="546" customWidth="1"/>
    <col min="4103" max="4103" width="11.81640625" style="546" customWidth="1"/>
    <col min="4104" max="4104" width="14.7265625" style="546" customWidth="1"/>
    <col min="4105" max="4105" width="9" style="546" bestFit="1" customWidth="1"/>
    <col min="4106" max="4345" width="9.1796875" style="546"/>
    <col min="4346" max="4346" width="4.7265625" style="546" bestFit="1" customWidth="1"/>
    <col min="4347" max="4347" width="9.7265625" style="546" bestFit="1" customWidth="1"/>
    <col min="4348" max="4348" width="10" style="546" bestFit="1" customWidth="1"/>
    <col min="4349" max="4349" width="8.81640625" style="546" bestFit="1" customWidth="1"/>
    <col min="4350" max="4350" width="22.81640625" style="546" customWidth="1"/>
    <col min="4351" max="4351" width="59.7265625" style="546" bestFit="1" customWidth="1"/>
    <col min="4352" max="4352" width="57.81640625" style="546" bestFit="1" customWidth="1"/>
    <col min="4353" max="4353" width="35.26953125" style="546" bestFit="1" customWidth="1"/>
    <col min="4354" max="4354" width="28.1796875" style="546" bestFit="1" customWidth="1"/>
    <col min="4355" max="4355" width="33.1796875" style="546" bestFit="1" customWidth="1"/>
    <col min="4356" max="4356" width="26" style="546" bestFit="1" customWidth="1"/>
    <col min="4357" max="4357" width="19.1796875" style="546" bestFit="1" customWidth="1"/>
    <col min="4358" max="4358" width="10.453125" style="546" customWidth="1"/>
    <col min="4359" max="4359" width="11.81640625" style="546" customWidth="1"/>
    <col min="4360" max="4360" width="14.7265625" style="546" customWidth="1"/>
    <col min="4361" max="4361" width="9" style="546" bestFit="1" customWidth="1"/>
    <col min="4362" max="4601" width="9.1796875" style="546"/>
    <col min="4602" max="4602" width="4.7265625" style="546" bestFit="1" customWidth="1"/>
    <col min="4603" max="4603" width="9.7265625" style="546" bestFit="1" customWidth="1"/>
    <col min="4604" max="4604" width="10" style="546" bestFit="1" customWidth="1"/>
    <col min="4605" max="4605" width="8.81640625" style="546" bestFit="1" customWidth="1"/>
    <col min="4606" max="4606" width="22.81640625" style="546" customWidth="1"/>
    <col min="4607" max="4607" width="59.7265625" style="546" bestFit="1" customWidth="1"/>
    <col min="4608" max="4608" width="57.81640625" style="546" bestFit="1" customWidth="1"/>
    <col min="4609" max="4609" width="35.26953125" style="546" bestFit="1" customWidth="1"/>
    <col min="4610" max="4610" width="28.1796875" style="546" bestFit="1" customWidth="1"/>
    <col min="4611" max="4611" width="33.1796875" style="546" bestFit="1" customWidth="1"/>
    <col min="4612" max="4612" width="26" style="546" bestFit="1" customWidth="1"/>
    <col min="4613" max="4613" width="19.1796875" style="546" bestFit="1" customWidth="1"/>
    <col min="4614" max="4614" width="10.453125" style="546" customWidth="1"/>
    <col min="4615" max="4615" width="11.81640625" style="546" customWidth="1"/>
    <col min="4616" max="4616" width="14.7265625" style="546" customWidth="1"/>
    <col min="4617" max="4617" width="9" style="546" bestFit="1" customWidth="1"/>
    <col min="4618" max="4857" width="9.1796875" style="546"/>
    <col min="4858" max="4858" width="4.7265625" style="546" bestFit="1" customWidth="1"/>
    <col min="4859" max="4859" width="9.7265625" style="546" bestFit="1" customWidth="1"/>
    <col min="4860" max="4860" width="10" style="546" bestFit="1" customWidth="1"/>
    <col min="4861" max="4861" width="8.81640625" style="546" bestFit="1" customWidth="1"/>
    <col min="4862" max="4862" width="22.81640625" style="546" customWidth="1"/>
    <col min="4863" max="4863" width="59.7265625" style="546" bestFit="1" customWidth="1"/>
    <col min="4864" max="4864" width="57.81640625" style="546" bestFit="1" customWidth="1"/>
    <col min="4865" max="4865" width="35.26953125" style="546" bestFit="1" customWidth="1"/>
    <col min="4866" max="4866" width="28.1796875" style="546" bestFit="1" customWidth="1"/>
    <col min="4867" max="4867" width="33.1796875" style="546" bestFit="1" customWidth="1"/>
    <col min="4868" max="4868" width="26" style="546" bestFit="1" customWidth="1"/>
    <col min="4869" max="4869" width="19.1796875" style="546" bestFit="1" customWidth="1"/>
    <col min="4870" max="4870" width="10.453125" style="546" customWidth="1"/>
    <col min="4871" max="4871" width="11.81640625" style="546" customWidth="1"/>
    <col min="4872" max="4872" width="14.7265625" style="546" customWidth="1"/>
    <col min="4873" max="4873" width="9" style="546" bestFit="1" customWidth="1"/>
    <col min="4874" max="5113" width="9.1796875" style="546"/>
    <col min="5114" max="5114" width="4.7265625" style="546" bestFit="1" customWidth="1"/>
    <col min="5115" max="5115" width="9.7265625" style="546" bestFit="1" customWidth="1"/>
    <col min="5116" max="5116" width="10" style="546" bestFit="1" customWidth="1"/>
    <col min="5117" max="5117" width="8.81640625" style="546" bestFit="1" customWidth="1"/>
    <col min="5118" max="5118" width="22.81640625" style="546" customWidth="1"/>
    <col min="5119" max="5119" width="59.7265625" style="546" bestFit="1" customWidth="1"/>
    <col min="5120" max="5120" width="57.81640625" style="546" bestFit="1" customWidth="1"/>
    <col min="5121" max="5121" width="35.26953125" style="546" bestFit="1" customWidth="1"/>
    <col min="5122" max="5122" width="28.1796875" style="546" bestFit="1" customWidth="1"/>
    <col min="5123" max="5123" width="33.1796875" style="546" bestFit="1" customWidth="1"/>
    <col min="5124" max="5124" width="26" style="546" bestFit="1" customWidth="1"/>
    <col min="5125" max="5125" width="19.1796875" style="546" bestFit="1" customWidth="1"/>
    <col min="5126" max="5126" width="10.453125" style="546" customWidth="1"/>
    <col min="5127" max="5127" width="11.81640625" style="546" customWidth="1"/>
    <col min="5128" max="5128" width="14.7265625" style="546" customWidth="1"/>
    <col min="5129" max="5129" width="9" style="546" bestFit="1" customWidth="1"/>
    <col min="5130" max="5369" width="9.1796875" style="546"/>
    <col min="5370" max="5370" width="4.7265625" style="546" bestFit="1" customWidth="1"/>
    <col min="5371" max="5371" width="9.7265625" style="546" bestFit="1" customWidth="1"/>
    <col min="5372" max="5372" width="10" style="546" bestFit="1" customWidth="1"/>
    <col min="5373" max="5373" width="8.81640625" style="546" bestFit="1" customWidth="1"/>
    <col min="5374" max="5374" width="22.81640625" style="546" customWidth="1"/>
    <col min="5375" max="5375" width="59.7265625" style="546" bestFit="1" customWidth="1"/>
    <col min="5376" max="5376" width="57.81640625" style="546" bestFit="1" customWidth="1"/>
    <col min="5377" max="5377" width="35.26953125" style="546" bestFit="1" customWidth="1"/>
    <col min="5378" max="5378" width="28.1796875" style="546" bestFit="1" customWidth="1"/>
    <col min="5379" max="5379" width="33.1796875" style="546" bestFit="1" customWidth="1"/>
    <col min="5380" max="5380" width="26" style="546" bestFit="1" customWidth="1"/>
    <col min="5381" max="5381" width="19.1796875" style="546" bestFit="1" customWidth="1"/>
    <col min="5382" max="5382" width="10.453125" style="546" customWidth="1"/>
    <col min="5383" max="5383" width="11.81640625" style="546" customWidth="1"/>
    <col min="5384" max="5384" width="14.7265625" style="546" customWidth="1"/>
    <col min="5385" max="5385" width="9" style="546" bestFit="1" customWidth="1"/>
    <col min="5386" max="5625" width="9.1796875" style="546"/>
    <col min="5626" max="5626" width="4.7265625" style="546" bestFit="1" customWidth="1"/>
    <col min="5627" max="5627" width="9.7265625" style="546" bestFit="1" customWidth="1"/>
    <col min="5628" max="5628" width="10" style="546" bestFit="1" customWidth="1"/>
    <col min="5629" max="5629" width="8.81640625" style="546" bestFit="1" customWidth="1"/>
    <col min="5630" max="5630" width="22.81640625" style="546" customWidth="1"/>
    <col min="5631" max="5631" width="59.7265625" style="546" bestFit="1" customWidth="1"/>
    <col min="5632" max="5632" width="57.81640625" style="546" bestFit="1" customWidth="1"/>
    <col min="5633" max="5633" width="35.26953125" style="546" bestFit="1" customWidth="1"/>
    <col min="5634" max="5634" width="28.1796875" style="546" bestFit="1" customWidth="1"/>
    <col min="5635" max="5635" width="33.1796875" style="546" bestFit="1" customWidth="1"/>
    <col min="5636" max="5636" width="26" style="546" bestFit="1" customWidth="1"/>
    <col min="5637" max="5637" width="19.1796875" style="546" bestFit="1" customWidth="1"/>
    <col min="5638" max="5638" width="10.453125" style="546" customWidth="1"/>
    <col min="5639" max="5639" width="11.81640625" style="546" customWidth="1"/>
    <col min="5640" max="5640" width="14.7265625" style="546" customWidth="1"/>
    <col min="5641" max="5641" width="9" style="546" bestFit="1" customWidth="1"/>
    <col min="5642" max="5881" width="9.1796875" style="546"/>
    <col min="5882" max="5882" width="4.7265625" style="546" bestFit="1" customWidth="1"/>
    <col min="5883" max="5883" width="9.7265625" style="546" bestFit="1" customWidth="1"/>
    <col min="5884" max="5884" width="10" style="546" bestFit="1" customWidth="1"/>
    <col min="5885" max="5885" width="8.81640625" style="546" bestFit="1" customWidth="1"/>
    <col min="5886" max="5886" width="22.81640625" style="546" customWidth="1"/>
    <col min="5887" max="5887" width="59.7265625" style="546" bestFit="1" customWidth="1"/>
    <col min="5888" max="5888" width="57.81640625" style="546" bestFit="1" customWidth="1"/>
    <col min="5889" max="5889" width="35.26953125" style="546" bestFit="1" customWidth="1"/>
    <col min="5890" max="5890" width="28.1796875" style="546" bestFit="1" customWidth="1"/>
    <col min="5891" max="5891" width="33.1796875" style="546" bestFit="1" customWidth="1"/>
    <col min="5892" max="5892" width="26" style="546" bestFit="1" customWidth="1"/>
    <col min="5893" max="5893" width="19.1796875" style="546" bestFit="1" customWidth="1"/>
    <col min="5894" max="5894" width="10.453125" style="546" customWidth="1"/>
    <col min="5895" max="5895" width="11.81640625" style="546" customWidth="1"/>
    <col min="5896" max="5896" width="14.7265625" style="546" customWidth="1"/>
    <col min="5897" max="5897" width="9" style="546" bestFit="1" customWidth="1"/>
    <col min="5898" max="6137" width="9.1796875" style="546"/>
    <col min="6138" max="6138" width="4.7265625" style="546" bestFit="1" customWidth="1"/>
    <col min="6139" max="6139" width="9.7265625" style="546" bestFit="1" customWidth="1"/>
    <col min="6140" max="6140" width="10" style="546" bestFit="1" customWidth="1"/>
    <col min="6141" max="6141" width="8.81640625" style="546" bestFit="1" customWidth="1"/>
    <col min="6142" max="6142" width="22.81640625" style="546" customWidth="1"/>
    <col min="6143" max="6143" width="59.7265625" style="546" bestFit="1" customWidth="1"/>
    <col min="6144" max="6144" width="57.81640625" style="546" bestFit="1" customWidth="1"/>
    <col min="6145" max="6145" width="35.26953125" style="546" bestFit="1" customWidth="1"/>
    <col min="6146" max="6146" width="28.1796875" style="546" bestFit="1" customWidth="1"/>
    <col min="6147" max="6147" width="33.1796875" style="546" bestFit="1" customWidth="1"/>
    <col min="6148" max="6148" width="26" style="546" bestFit="1" customWidth="1"/>
    <col min="6149" max="6149" width="19.1796875" style="546" bestFit="1" customWidth="1"/>
    <col min="6150" max="6150" width="10.453125" style="546" customWidth="1"/>
    <col min="6151" max="6151" width="11.81640625" style="546" customWidth="1"/>
    <col min="6152" max="6152" width="14.7265625" style="546" customWidth="1"/>
    <col min="6153" max="6153" width="9" style="546" bestFit="1" customWidth="1"/>
    <col min="6154" max="6393" width="9.1796875" style="546"/>
    <col min="6394" max="6394" width="4.7265625" style="546" bestFit="1" customWidth="1"/>
    <col min="6395" max="6395" width="9.7265625" style="546" bestFit="1" customWidth="1"/>
    <col min="6396" max="6396" width="10" style="546" bestFit="1" customWidth="1"/>
    <col min="6397" max="6397" width="8.81640625" style="546" bestFit="1" customWidth="1"/>
    <col min="6398" max="6398" width="22.81640625" style="546" customWidth="1"/>
    <col min="6399" max="6399" width="59.7265625" style="546" bestFit="1" customWidth="1"/>
    <col min="6400" max="6400" width="57.81640625" style="546" bestFit="1" customWidth="1"/>
    <col min="6401" max="6401" width="35.26953125" style="546" bestFit="1" customWidth="1"/>
    <col min="6402" max="6402" width="28.1796875" style="546" bestFit="1" customWidth="1"/>
    <col min="6403" max="6403" width="33.1796875" style="546" bestFit="1" customWidth="1"/>
    <col min="6404" max="6404" width="26" style="546" bestFit="1" customWidth="1"/>
    <col min="6405" max="6405" width="19.1796875" style="546" bestFit="1" customWidth="1"/>
    <col min="6406" max="6406" width="10.453125" style="546" customWidth="1"/>
    <col min="6407" max="6407" width="11.81640625" style="546" customWidth="1"/>
    <col min="6408" max="6408" width="14.7265625" style="546" customWidth="1"/>
    <col min="6409" max="6409" width="9" style="546" bestFit="1" customWidth="1"/>
    <col min="6410" max="6649" width="9.1796875" style="546"/>
    <col min="6650" max="6650" width="4.7265625" style="546" bestFit="1" customWidth="1"/>
    <col min="6651" max="6651" width="9.7265625" style="546" bestFit="1" customWidth="1"/>
    <col min="6652" max="6652" width="10" style="546" bestFit="1" customWidth="1"/>
    <col min="6653" max="6653" width="8.81640625" style="546" bestFit="1" customWidth="1"/>
    <col min="6654" max="6654" width="22.81640625" style="546" customWidth="1"/>
    <col min="6655" max="6655" width="59.7265625" style="546" bestFit="1" customWidth="1"/>
    <col min="6656" max="6656" width="57.81640625" style="546" bestFit="1" customWidth="1"/>
    <col min="6657" max="6657" width="35.26953125" style="546" bestFit="1" customWidth="1"/>
    <col min="6658" max="6658" width="28.1796875" style="546" bestFit="1" customWidth="1"/>
    <col min="6659" max="6659" width="33.1796875" style="546" bestFit="1" customWidth="1"/>
    <col min="6660" max="6660" width="26" style="546" bestFit="1" customWidth="1"/>
    <col min="6661" max="6661" width="19.1796875" style="546" bestFit="1" customWidth="1"/>
    <col min="6662" max="6662" width="10.453125" style="546" customWidth="1"/>
    <col min="6663" max="6663" width="11.81640625" style="546" customWidth="1"/>
    <col min="6664" max="6664" width="14.7265625" style="546" customWidth="1"/>
    <col min="6665" max="6665" width="9" style="546" bestFit="1" customWidth="1"/>
    <col min="6666" max="6905" width="9.1796875" style="546"/>
    <col min="6906" max="6906" width="4.7265625" style="546" bestFit="1" customWidth="1"/>
    <col min="6907" max="6907" width="9.7265625" style="546" bestFit="1" customWidth="1"/>
    <col min="6908" max="6908" width="10" style="546" bestFit="1" customWidth="1"/>
    <col min="6909" max="6909" width="8.81640625" style="546" bestFit="1" customWidth="1"/>
    <col min="6910" max="6910" width="22.81640625" style="546" customWidth="1"/>
    <col min="6911" max="6911" width="59.7265625" style="546" bestFit="1" customWidth="1"/>
    <col min="6912" max="6912" width="57.81640625" style="546" bestFit="1" customWidth="1"/>
    <col min="6913" max="6913" width="35.26953125" style="546" bestFit="1" customWidth="1"/>
    <col min="6914" max="6914" width="28.1796875" style="546" bestFit="1" customWidth="1"/>
    <col min="6915" max="6915" width="33.1796875" style="546" bestFit="1" customWidth="1"/>
    <col min="6916" max="6916" width="26" style="546" bestFit="1" customWidth="1"/>
    <col min="6917" max="6917" width="19.1796875" style="546" bestFit="1" customWidth="1"/>
    <col min="6918" max="6918" width="10.453125" style="546" customWidth="1"/>
    <col min="6919" max="6919" width="11.81640625" style="546" customWidth="1"/>
    <col min="6920" max="6920" width="14.7265625" style="546" customWidth="1"/>
    <col min="6921" max="6921" width="9" style="546" bestFit="1" customWidth="1"/>
    <col min="6922" max="7161" width="9.1796875" style="546"/>
    <col min="7162" max="7162" width="4.7265625" style="546" bestFit="1" customWidth="1"/>
    <col min="7163" max="7163" width="9.7265625" style="546" bestFit="1" customWidth="1"/>
    <col min="7164" max="7164" width="10" style="546" bestFit="1" customWidth="1"/>
    <col min="7165" max="7165" width="8.81640625" style="546" bestFit="1" customWidth="1"/>
    <col min="7166" max="7166" width="22.81640625" style="546" customWidth="1"/>
    <col min="7167" max="7167" width="59.7265625" style="546" bestFit="1" customWidth="1"/>
    <col min="7168" max="7168" width="57.81640625" style="546" bestFit="1" customWidth="1"/>
    <col min="7169" max="7169" width="35.26953125" style="546" bestFit="1" customWidth="1"/>
    <col min="7170" max="7170" width="28.1796875" style="546" bestFit="1" customWidth="1"/>
    <col min="7171" max="7171" width="33.1796875" style="546" bestFit="1" customWidth="1"/>
    <col min="7172" max="7172" width="26" style="546" bestFit="1" customWidth="1"/>
    <col min="7173" max="7173" width="19.1796875" style="546" bestFit="1" customWidth="1"/>
    <col min="7174" max="7174" width="10.453125" style="546" customWidth="1"/>
    <col min="7175" max="7175" width="11.81640625" style="546" customWidth="1"/>
    <col min="7176" max="7176" width="14.7265625" style="546" customWidth="1"/>
    <col min="7177" max="7177" width="9" style="546" bestFit="1" customWidth="1"/>
    <col min="7178" max="7417" width="9.1796875" style="546"/>
    <col min="7418" max="7418" width="4.7265625" style="546" bestFit="1" customWidth="1"/>
    <col min="7419" max="7419" width="9.7265625" style="546" bestFit="1" customWidth="1"/>
    <col min="7420" max="7420" width="10" style="546" bestFit="1" customWidth="1"/>
    <col min="7421" max="7421" width="8.81640625" style="546" bestFit="1" customWidth="1"/>
    <col min="7422" max="7422" width="22.81640625" style="546" customWidth="1"/>
    <col min="7423" max="7423" width="59.7265625" style="546" bestFit="1" customWidth="1"/>
    <col min="7424" max="7424" width="57.81640625" style="546" bestFit="1" customWidth="1"/>
    <col min="7425" max="7425" width="35.26953125" style="546" bestFit="1" customWidth="1"/>
    <col min="7426" max="7426" width="28.1796875" style="546" bestFit="1" customWidth="1"/>
    <col min="7427" max="7427" width="33.1796875" style="546" bestFit="1" customWidth="1"/>
    <col min="7428" max="7428" width="26" style="546" bestFit="1" customWidth="1"/>
    <col min="7429" max="7429" width="19.1796875" style="546" bestFit="1" customWidth="1"/>
    <col min="7430" max="7430" width="10.453125" style="546" customWidth="1"/>
    <col min="7431" max="7431" width="11.81640625" style="546" customWidth="1"/>
    <col min="7432" max="7432" width="14.7265625" style="546" customWidth="1"/>
    <col min="7433" max="7433" width="9" style="546" bestFit="1" customWidth="1"/>
    <col min="7434" max="7673" width="9.1796875" style="546"/>
    <col min="7674" max="7674" width="4.7265625" style="546" bestFit="1" customWidth="1"/>
    <col min="7675" max="7675" width="9.7265625" style="546" bestFit="1" customWidth="1"/>
    <col min="7676" max="7676" width="10" style="546" bestFit="1" customWidth="1"/>
    <col min="7677" max="7677" width="8.81640625" style="546" bestFit="1" customWidth="1"/>
    <col min="7678" max="7678" width="22.81640625" style="546" customWidth="1"/>
    <col min="7679" max="7679" width="59.7265625" style="546" bestFit="1" customWidth="1"/>
    <col min="7680" max="7680" width="57.81640625" style="546" bestFit="1" customWidth="1"/>
    <col min="7681" max="7681" width="35.26953125" style="546" bestFit="1" customWidth="1"/>
    <col min="7682" max="7682" width="28.1796875" style="546" bestFit="1" customWidth="1"/>
    <col min="7683" max="7683" width="33.1796875" style="546" bestFit="1" customWidth="1"/>
    <col min="7684" max="7684" width="26" style="546" bestFit="1" customWidth="1"/>
    <col min="7685" max="7685" width="19.1796875" style="546" bestFit="1" customWidth="1"/>
    <col min="7686" max="7686" width="10.453125" style="546" customWidth="1"/>
    <col min="7687" max="7687" width="11.81640625" style="546" customWidth="1"/>
    <col min="7688" max="7688" width="14.7265625" style="546" customWidth="1"/>
    <col min="7689" max="7689" width="9" style="546" bestFit="1" customWidth="1"/>
    <col min="7690" max="7929" width="9.1796875" style="546"/>
    <col min="7930" max="7930" width="4.7265625" style="546" bestFit="1" customWidth="1"/>
    <col min="7931" max="7931" width="9.7265625" style="546" bestFit="1" customWidth="1"/>
    <col min="7932" max="7932" width="10" style="546" bestFit="1" customWidth="1"/>
    <col min="7933" max="7933" width="8.81640625" style="546" bestFit="1" customWidth="1"/>
    <col min="7934" max="7934" width="22.81640625" style="546" customWidth="1"/>
    <col min="7935" max="7935" width="59.7265625" style="546" bestFit="1" customWidth="1"/>
    <col min="7936" max="7936" width="57.81640625" style="546" bestFit="1" customWidth="1"/>
    <col min="7937" max="7937" width="35.26953125" style="546" bestFit="1" customWidth="1"/>
    <col min="7938" max="7938" width="28.1796875" style="546" bestFit="1" customWidth="1"/>
    <col min="7939" max="7939" width="33.1796875" style="546" bestFit="1" customWidth="1"/>
    <col min="7940" max="7940" width="26" style="546" bestFit="1" customWidth="1"/>
    <col min="7941" max="7941" width="19.1796875" style="546" bestFit="1" customWidth="1"/>
    <col min="7942" max="7942" width="10.453125" style="546" customWidth="1"/>
    <col min="7943" max="7943" width="11.81640625" style="546" customWidth="1"/>
    <col min="7944" max="7944" width="14.7265625" style="546" customWidth="1"/>
    <col min="7945" max="7945" width="9" style="546" bestFit="1" customWidth="1"/>
    <col min="7946" max="8185" width="9.1796875" style="546"/>
    <col min="8186" max="8186" width="4.7265625" style="546" bestFit="1" customWidth="1"/>
    <col min="8187" max="8187" width="9.7265625" style="546" bestFit="1" customWidth="1"/>
    <col min="8188" max="8188" width="10" style="546" bestFit="1" customWidth="1"/>
    <col min="8189" max="8189" width="8.81640625" style="546" bestFit="1" customWidth="1"/>
    <col min="8190" max="8190" width="22.81640625" style="546" customWidth="1"/>
    <col min="8191" max="8191" width="59.7265625" style="546" bestFit="1" customWidth="1"/>
    <col min="8192" max="8192" width="57.81640625" style="546" bestFit="1" customWidth="1"/>
    <col min="8193" max="8193" width="35.26953125" style="546" bestFit="1" customWidth="1"/>
    <col min="8194" max="8194" width="28.1796875" style="546" bestFit="1" customWidth="1"/>
    <col min="8195" max="8195" width="33.1796875" style="546" bestFit="1" customWidth="1"/>
    <col min="8196" max="8196" width="26" style="546" bestFit="1" customWidth="1"/>
    <col min="8197" max="8197" width="19.1796875" style="546" bestFit="1" customWidth="1"/>
    <col min="8198" max="8198" width="10.453125" style="546" customWidth="1"/>
    <col min="8199" max="8199" width="11.81640625" style="546" customWidth="1"/>
    <col min="8200" max="8200" width="14.7265625" style="546" customWidth="1"/>
    <col min="8201" max="8201" width="9" style="546" bestFit="1" customWidth="1"/>
    <col min="8202" max="8441" width="9.1796875" style="546"/>
    <col min="8442" max="8442" width="4.7265625" style="546" bestFit="1" customWidth="1"/>
    <col min="8443" max="8443" width="9.7265625" style="546" bestFit="1" customWidth="1"/>
    <col min="8444" max="8444" width="10" style="546" bestFit="1" customWidth="1"/>
    <col min="8445" max="8445" width="8.81640625" style="546" bestFit="1" customWidth="1"/>
    <col min="8446" max="8446" width="22.81640625" style="546" customWidth="1"/>
    <col min="8447" max="8447" width="59.7265625" style="546" bestFit="1" customWidth="1"/>
    <col min="8448" max="8448" width="57.81640625" style="546" bestFit="1" customWidth="1"/>
    <col min="8449" max="8449" width="35.26953125" style="546" bestFit="1" customWidth="1"/>
    <col min="8450" max="8450" width="28.1796875" style="546" bestFit="1" customWidth="1"/>
    <col min="8451" max="8451" width="33.1796875" style="546" bestFit="1" customWidth="1"/>
    <col min="8452" max="8452" width="26" style="546" bestFit="1" customWidth="1"/>
    <col min="8453" max="8453" width="19.1796875" style="546" bestFit="1" customWidth="1"/>
    <col min="8454" max="8454" width="10.453125" style="546" customWidth="1"/>
    <col min="8455" max="8455" width="11.81640625" style="546" customWidth="1"/>
    <col min="8456" max="8456" width="14.7265625" style="546" customWidth="1"/>
    <col min="8457" max="8457" width="9" style="546" bestFit="1" customWidth="1"/>
    <col min="8458" max="8697" width="9.1796875" style="546"/>
    <col min="8698" max="8698" width="4.7265625" style="546" bestFit="1" customWidth="1"/>
    <col min="8699" max="8699" width="9.7265625" style="546" bestFit="1" customWidth="1"/>
    <col min="8700" max="8700" width="10" style="546" bestFit="1" customWidth="1"/>
    <col min="8701" max="8701" width="8.81640625" style="546" bestFit="1" customWidth="1"/>
    <col min="8702" max="8702" width="22.81640625" style="546" customWidth="1"/>
    <col min="8703" max="8703" width="59.7265625" style="546" bestFit="1" customWidth="1"/>
    <col min="8704" max="8704" width="57.81640625" style="546" bestFit="1" customWidth="1"/>
    <col min="8705" max="8705" width="35.26953125" style="546" bestFit="1" customWidth="1"/>
    <col min="8706" max="8706" width="28.1796875" style="546" bestFit="1" customWidth="1"/>
    <col min="8707" max="8707" width="33.1796875" style="546" bestFit="1" customWidth="1"/>
    <col min="8708" max="8708" width="26" style="546" bestFit="1" customWidth="1"/>
    <col min="8709" max="8709" width="19.1796875" style="546" bestFit="1" customWidth="1"/>
    <col min="8710" max="8710" width="10.453125" style="546" customWidth="1"/>
    <col min="8711" max="8711" width="11.81640625" style="546" customWidth="1"/>
    <col min="8712" max="8712" width="14.7265625" style="546" customWidth="1"/>
    <col min="8713" max="8713" width="9" style="546" bestFit="1" customWidth="1"/>
    <col min="8714" max="8953" width="9.1796875" style="546"/>
    <col min="8954" max="8954" width="4.7265625" style="546" bestFit="1" customWidth="1"/>
    <col min="8955" max="8955" width="9.7265625" style="546" bestFit="1" customWidth="1"/>
    <col min="8956" max="8956" width="10" style="546" bestFit="1" customWidth="1"/>
    <col min="8957" max="8957" width="8.81640625" style="546" bestFit="1" customWidth="1"/>
    <col min="8958" max="8958" width="22.81640625" style="546" customWidth="1"/>
    <col min="8959" max="8959" width="59.7265625" style="546" bestFit="1" customWidth="1"/>
    <col min="8960" max="8960" width="57.81640625" style="546" bestFit="1" customWidth="1"/>
    <col min="8961" max="8961" width="35.26953125" style="546" bestFit="1" customWidth="1"/>
    <col min="8962" max="8962" width="28.1796875" style="546" bestFit="1" customWidth="1"/>
    <col min="8963" max="8963" width="33.1796875" style="546" bestFit="1" customWidth="1"/>
    <col min="8964" max="8964" width="26" style="546" bestFit="1" customWidth="1"/>
    <col min="8965" max="8965" width="19.1796875" style="546" bestFit="1" customWidth="1"/>
    <col min="8966" max="8966" width="10.453125" style="546" customWidth="1"/>
    <col min="8967" max="8967" width="11.81640625" style="546" customWidth="1"/>
    <col min="8968" max="8968" width="14.7265625" style="546" customWidth="1"/>
    <col min="8969" max="8969" width="9" style="546" bestFit="1" customWidth="1"/>
    <col min="8970" max="9209" width="9.1796875" style="546"/>
    <col min="9210" max="9210" width="4.7265625" style="546" bestFit="1" customWidth="1"/>
    <col min="9211" max="9211" width="9.7265625" style="546" bestFit="1" customWidth="1"/>
    <col min="9212" max="9212" width="10" style="546" bestFit="1" customWidth="1"/>
    <col min="9213" max="9213" width="8.81640625" style="546" bestFit="1" customWidth="1"/>
    <col min="9214" max="9214" width="22.81640625" style="546" customWidth="1"/>
    <col min="9215" max="9215" width="59.7265625" style="546" bestFit="1" customWidth="1"/>
    <col min="9216" max="9216" width="57.81640625" style="546" bestFit="1" customWidth="1"/>
    <col min="9217" max="9217" width="35.26953125" style="546" bestFit="1" customWidth="1"/>
    <col min="9218" max="9218" width="28.1796875" style="546" bestFit="1" customWidth="1"/>
    <col min="9219" max="9219" width="33.1796875" style="546" bestFit="1" customWidth="1"/>
    <col min="9220" max="9220" width="26" style="546" bestFit="1" customWidth="1"/>
    <col min="9221" max="9221" width="19.1796875" style="546" bestFit="1" customWidth="1"/>
    <col min="9222" max="9222" width="10.453125" style="546" customWidth="1"/>
    <col min="9223" max="9223" width="11.81640625" style="546" customWidth="1"/>
    <col min="9224" max="9224" width="14.7265625" style="546" customWidth="1"/>
    <col min="9225" max="9225" width="9" style="546" bestFit="1" customWidth="1"/>
    <col min="9226" max="9465" width="9.1796875" style="546"/>
    <col min="9466" max="9466" width="4.7265625" style="546" bestFit="1" customWidth="1"/>
    <col min="9467" max="9467" width="9.7265625" style="546" bestFit="1" customWidth="1"/>
    <col min="9468" max="9468" width="10" style="546" bestFit="1" customWidth="1"/>
    <col min="9469" max="9469" width="8.81640625" style="546" bestFit="1" customWidth="1"/>
    <col min="9470" max="9470" width="22.81640625" style="546" customWidth="1"/>
    <col min="9471" max="9471" width="59.7265625" style="546" bestFit="1" customWidth="1"/>
    <col min="9472" max="9472" width="57.81640625" style="546" bestFit="1" customWidth="1"/>
    <col min="9473" max="9473" width="35.26953125" style="546" bestFit="1" customWidth="1"/>
    <col min="9474" max="9474" width="28.1796875" style="546" bestFit="1" customWidth="1"/>
    <col min="9475" max="9475" width="33.1796875" style="546" bestFit="1" customWidth="1"/>
    <col min="9476" max="9476" width="26" style="546" bestFit="1" customWidth="1"/>
    <col min="9477" max="9477" width="19.1796875" style="546" bestFit="1" customWidth="1"/>
    <col min="9478" max="9478" width="10.453125" style="546" customWidth="1"/>
    <col min="9479" max="9479" width="11.81640625" style="546" customWidth="1"/>
    <col min="9480" max="9480" width="14.7265625" style="546" customWidth="1"/>
    <col min="9481" max="9481" width="9" style="546" bestFit="1" customWidth="1"/>
    <col min="9482" max="9721" width="9.1796875" style="546"/>
    <col min="9722" max="9722" width="4.7265625" style="546" bestFit="1" customWidth="1"/>
    <col min="9723" max="9723" width="9.7265625" style="546" bestFit="1" customWidth="1"/>
    <col min="9724" max="9724" width="10" style="546" bestFit="1" customWidth="1"/>
    <col min="9725" max="9725" width="8.81640625" style="546" bestFit="1" customWidth="1"/>
    <col min="9726" max="9726" width="22.81640625" style="546" customWidth="1"/>
    <col min="9727" max="9727" width="59.7265625" style="546" bestFit="1" customWidth="1"/>
    <col min="9728" max="9728" width="57.81640625" style="546" bestFit="1" customWidth="1"/>
    <col min="9729" max="9729" width="35.26953125" style="546" bestFit="1" customWidth="1"/>
    <col min="9730" max="9730" width="28.1796875" style="546" bestFit="1" customWidth="1"/>
    <col min="9731" max="9731" width="33.1796875" style="546" bestFit="1" customWidth="1"/>
    <col min="9732" max="9732" width="26" style="546" bestFit="1" customWidth="1"/>
    <col min="9733" max="9733" width="19.1796875" style="546" bestFit="1" customWidth="1"/>
    <col min="9734" max="9734" width="10.453125" style="546" customWidth="1"/>
    <col min="9735" max="9735" width="11.81640625" style="546" customWidth="1"/>
    <col min="9736" max="9736" width="14.7265625" style="546" customWidth="1"/>
    <col min="9737" max="9737" width="9" style="546" bestFit="1" customWidth="1"/>
    <col min="9738" max="9977" width="9.1796875" style="546"/>
    <col min="9978" max="9978" width="4.7265625" style="546" bestFit="1" customWidth="1"/>
    <col min="9979" max="9979" width="9.7265625" style="546" bestFit="1" customWidth="1"/>
    <col min="9980" max="9980" width="10" style="546" bestFit="1" customWidth="1"/>
    <col min="9981" max="9981" width="8.81640625" style="546" bestFit="1" customWidth="1"/>
    <col min="9982" max="9982" width="22.81640625" style="546" customWidth="1"/>
    <col min="9983" max="9983" width="59.7265625" style="546" bestFit="1" customWidth="1"/>
    <col min="9984" max="9984" width="57.81640625" style="546" bestFit="1" customWidth="1"/>
    <col min="9985" max="9985" width="35.26953125" style="546" bestFit="1" customWidth="1"/>
    <col min="9986" max="9986" width="28.1796875" style="546" bestFit="1" customWidth="1"/>
    <col min="9987" max="9987" width="33.1796875" style="546" bestFit="1" customWidth="1"/>
    <col min="9988" max="9988" width="26" style="546" bestFit="1" customWidth="1"/>
    <col min="9989" max="9989" width="19.1796875" style="546" bestFit="1" customWidth="1"/>
    <col min="9990" max="9990" width="10.453125" style="546" customWidth="1"/>
    <col min="9991" max="9991" width="11.81640625" style="546" customWidth="1"/>
    <col min="9992" max="9992" width="14.7265625" style="546" customWidth="1"/>
    <col min="9993" max="9993" width="9" style="546" bestFit="1" customWidth="1"/>
    <col min="9994" max="10233" width="9.1796875" style="546"/>
    <col min="10234" max="10234" width="4.7265625" style="546" bestFit="1" customWidth="1"/>
    <col min="10235" max="10235" width="9.7265625" style="546" bestFit="1" customWidth="1"/>
    <col min="10236" max="10236" width="10" style="546" bestFit="1" customWidth="1"/>
    <col min="10237" max="10237" width="8.81640625" style="546" bestFit="1" customWidth="1"/>
    <col min="10238" max="10238" width="22.81640625" style="546" customWidth="1"/>
    <col min="10239" max="10239" width="59.7265625" style="546" bestFit="1" customWidth="1"/>
    <col min="10240" max="10240" width="57.81640625" style="546" bestFit="1" customWidth="1"/>
    <col min="10241" max="10241" width="35.26953125" style="546" bestFit="1" customWidth="1"/>
    <col min="10242" max="10242" width="28.1796875" style="546" bestFit="1" customWidth="1"/>
    <col min="10243" max="10243" width="33.1796875" style="546" bestFit="1" customWidth="1"/>
    <col min="10244" max="10244" width="26" style="546" bestFit="1" customWidth="1"/>
    <col min="10245" max="10245" width="19.1796875" style="546" bestFit="1" customWidth="1"/>
    <col min="10246" max="10246" width="10.453125" style="546" customWidth="1"/>
    <col min="10247" max="10247" width="11.81640625" style="546" customWidth="1"/>
    <col min="10248" max="10248" width="14.7265625" style="546" customWidth="1"/>
    <col min="10249" max="10249" width="9" style="546" bestFit="1" customWidth="1"/>
    <col min="10250" max="10489" width="9.1796875" style="546"/>
    <col min="10490" max="10490" width="4.7265625" style="546" bestFit="1" customWidth="1"/>
    <col min="10491" max="10491" width="9.7265625" style="546" bestFit="1" customWidth="1"/>
    <col min="10492" max="10492" width="10" style="546" bestFit="1" customWidth="1"/>
    <col min="10493" max="10493" width="8.81640625" style="546" bestFit="1" customWidth="1"/>
    <col min="10494" max="10494" width="22.81640625" style="546" customWidth="1"/>
    <col min="10495" max="10495" width="59.7265625" style="546" bestFit="1" customWidth="1"/>
    <col min="10496" max="10496" width="57.81640625" style="546" bestFit="1" customWidth="1"/>
    <col min="10497" max="10497" width="35.26953125" style="546" bestFit="1" customWidth="1"/>
    <col min="10498" max="10498" width="28.1796875" style="546" bestFit="1" customWidth="1"/>
    <col min="10499" max="10499" width="33.1796875" style="546" bestFit="1" customWidth="1"/>
    <col min="10500" max="10500" width="26" style="546" bestFit="1" customWidth="1"/>
    <col min="10501" max="10501" width="19.1796875" style="546" bestFit="1" customWidth="1"/>
    <col min="10502" max="10502" width="10.453125" style="546" customWidth="1"/>
    <col min="10503" max="10503" width="11.81640625" style="546" customWidth="1"/>
    <col min="10504" max="10504" width="14.7265625" style="546" customWidth="1"/>
    <col min="10505" max="10505" width="9" style="546" bestFit="1" customWidth="1"/>
    <col min="10506" max="10745" width="9.1796875" style="546"/>
    <col min="10746" max="10746" width="4.7265625" style="546" bestFit="1" customWidth="1"/>
    <col min="10747" max="10747" width="9.7265625" style="546" bestFit="1" customWidth="1"/>
    <col min="10748" max="10748" width="10" style="546" bestFit="1" customWidth="1"/>
    <col min="10749" max="10749" width="8.81640625" style="546" bestFit="1" customWidth="1"/>
    <col min="10750" max="10750" width="22.81640625" style="546" customWidth="1"/>
    <col min="10751" max="10751" width="59.7265625" style="546" bestFit="1" customWidth="1"/>
    <col min="10752" max="10752" width="57.81640625" style="546" bestFit="1" customWidth="1"/>
    <col min="10753" max="10753" width="35.26953125" style="546" bestFit="1" customWidth="1"/>
    <col min="10754" max="10754" width="28.1796875" style="546" bestFit="1" customWidth="1"/>
    <col min="10755" max="10755" width="33.1796875" style="546" bestFit="1" customWidth="1"/>
    <col min="10756" max="10756" width="26" style="546" bestFit="1" customWidth="1"/>
    <col min="10757" max="10757" width="19.1796875" style="546" bestFit="1" customWidth="1"/>
    <col min="10758" max="10758" width="10.453125" style="546" customWidth="1"/>
    <col min="10759" max="10759" width="11.81640625" style="546" customWidth="1"/>
    <col min="10760" max="10760" width="14.7265625" style="546" customWidth="1"/>
    <col min="10761" max="10761" width="9" style="546" bestFit="1" customWidth="1"/>
    <col min="10762" max="11001" width="9.1796875" style="546"/>
    <col min="11002" max="11002" width="4.7265625" style="546" bestFit="1" customWidth="1"/>
    <col min="11003" max="11003" width="9.7265625" style="546" bestFit="1" customWidth="1"/>
    <col min="11004" max="11004" width="10" style="546" bestFit="1" customWidth="1"/>
    <col min="11005" max="11005" width="8.81640625" style="546" bestFit="1" customWidth="1"/>
    <col min="11006" max="11006" width="22.81640625" style="546" customWidth="1"/>
    <col min="11007" max="11007" width="59.7265625" style="546" bestFit="1" customWidth="1"/>
    <col min="11008" max="11008" width="57.81640625" style="546" bestFit="1" customWidth="1"/>
    <col min="11009" max="11009" width="35.26953125" style="546" bestFit="1" customWidth="1"/>
    <col min="11010" max="11010" width="28.1796875" style="546" bestFit="1" customWidth="1"/>
    <col min="11011" max="11011" width="33.1796875" style="546" bestFit="1" customWidth="1"/>
    <col min="11012" max="11012" width="26" style="546" bestFit="1" customWidth="1"/>
    <col min="11013" max="11013" width="19.1796875" style="546" bestFit="1" customWidth="1"/>
    <col min="11014" max="11014" width="10.453125" style="546" customWidth="1"/>
    <col min="11015" max="11015" width="11.81640625" style="546" customWidth="1"/>
    <col min="11016" max="11016" width="14.7265625" style="546" customWidth="1"/>
    <col min="11017" max="11017" width="9" style="546" bestFit="1" customWidth="1"/>
    <col min="11018" max="11257" width="9.1796875" style="546"/>
    <col min="11258" max="11258" width="4.7265625" style="546" bestFit="1" customWidth="1"/>
    <col min="11259" max="11259" width="9.7265625" style="546" bestFit="1" customWidth="1"/>
    <col min="11260" max="11260" width="10" style="546" bestFit="1" customWidth="1"/>
    <col min="11261" max="11261" width="8.81640625" style="546" bestFit="1" customWidth="1"/>
    <col min="11262" max="11262" width="22.81640625" style="546" customWidth="1"/>
    <col min="11263" max="11263" width="59.7265625" style="546" bestFit="1" customWidth="1"/>
    <col min="11264" max="11264" width="57.81640625" style="546" bestFit="1" customWidth="1"/>
    <col min="11265" max="11265" width="35.26953125" style="546" bestFit="1" customWidth="1"/>
    <col min="11266" max="11266" width="28.1796875" style="546" bestFit="1" customWidth="1"/>
    <col min="11267" max="11267" width="33.1796875" style="546" bestFit="1" customWidth="1"/>
    <col min="11268" max="11268" width="26" style="546" bestFit="1" customWidth="1"/>
    <col min="11269" max="11269" width="19.1796875" style="546" bestFit="1" customWidth="1"/>
    <col min="11270" max="11270" width="10.453125" style="546" customWidth="1"/>
    <col min="11271" max="11271" width="11.81640625" style="546" customWidth="1"/>
    <col min="11272" max="11272" width="14.7265625" style="546" customWidth="1"/>
    <col min="11273" max="11273" width="9" style="546" bestFit="1" customWidth="1"/>
    <col min="11274" max="11513" width="9.1796875" style="546"/>
    <col min="11514" max="11514" width="4.7265625" style="546" bestFit="1" customWidth="1"/>
    <col min="11515" max="11515" width="9.7265625" style="546" bestFit="1" customWidth="1"/>
    <col min="11516" max="11516" width="10" style="546" bestFit="1" customWidth="1"/>
    <col min="11517" max="11517" width="8.81640625" style="546" bestFit="1" customWidth="1"/>
    <col min="11518" max="11518" width="22.81640625" style="546" customWidth="1"/>
    <col min="11519" max="11519" width="59.7265625" style="546" bestFit="1" customWidth="1"/>
    <col min="11520" max="11520" width="57.81640625" style="546" bestFit="1" customWidth="1"/>
    <col min="11521" max="11521" width="35.26953125" style="546" bestFit="1" customWidth="1"/>
    <col min="11522" max="11522" width="28.1796875" style="546" bestFit="1" customWidth="1"/>
    <col min="11523" max="11523" width="33.1796875" style="546" bestFit="1" customWidth="1"/>
    <col min="11524" max="11524" width="26" style="546" bestFit="1" customWidth="1"/>
    <col min="11525" max="11525" width="19.1796875" style="546" bestFit="1" customWidth="1"/>
    <col min="11526" max="11526" width="10.453125" style="546" customWidth="1"/>
    <col min="11527" max="11527" width="11.81640625" style="546" customWidth="1"/>
    <col min="11528" max="11528" width="14.7265625" style="546" customWidth="1"/>
    <col min="11529" max="11529" width="9" style="546" bestFit="1" customWidth="1"/>
    <col min="11530" max="11769" width="9.1796875" style="546"/>
    <col min="11770" max="11770" width="4.7265625" style="546" bestFit="1" customWidth="1"/>
    <col min="11771" max="11771" width="9.7265625" style="546" bestFit="1" customWidth="1"/>
    <col min="11772" max="11772" width="10" style="546" bestFit="1" customWidth="1"/>
    <col min="11773" max="11773" width="8.81640625" style="546" bestFit="1" customWidth="1"/>
    <col min="11774" max="11774" width="22.81640625" style="546" customWidth="1"/>
    <col min="11775" max="11775" width="59.7265625" style="546" bestFit="1" customWidth="1"/>
    <col min="11776" max="11776" width="57.81640625" style="546" bestFit="1" customWidth="1"/>
    <col min="11777" max="11777" width="35.26953125" style="546" bestFit="1" customWidth="1"/>
    <col min="11778" max="11778" width="28.1796875" style="546" bestFit="1" customWidth="1"/>
    <col min="11779" max="11779" width="33.1796875" style="546" bestFit="1" customWidth="1"/>
    <col min="11780" max="11780" width="26" style="546" bestFit="1" customWidth="1"/>
    <col min="11781" max="11781" width="19.1796875" style="546" bestFit="1" customWidth="1"/>
    <col min="11782" max="11782" width="10.453125" style="546" customWidth="1"/>
    <col min="11783" max="11783" width="11.81640625" style="546" customWidth="1"/>
    <col min="11784" max="11784" width="14.7265625" style="546" customWidth="1"/>
    <col min="11785" max="11785" width="9" style="546" bestFit="1" customWidth="1"/>
    <col min="11786" max="12025" width="9.1796875" style="546"/>
    <col min="12026" max="12026" width="4.7265625" style="546" bestFit="1" customWidth="1"/>
    <col min="12027" max="12027" width="9.7265625" style="546" bestFit="1" customWidth="1"/>
    <col min="12028" max="12028" width="10" style="546" bestFit="1" customWidth="1"/>
    <col min="12029" max="12029" width="8.81640625" style="546" bestFit="1" customWidth="1"/>
    <col min="12030" max="12030" width="22.81640625" style="546" customWidth="1"/>
    <col min="12031" max="12031" width="59.7265625" style="546" bestFit="1" customWidth="1"/>
    <col min="12032" max="12032" width="57.81640625" style="546" bestFit="1" customWidth="1"/>
    <col min="12033" max="12033" width="35.26953125" style="546" bestFit="1" customWidth="1"/>
    <col min="12034" max="12034" width="28.1796875" style="546" bestFit="1" customWidth="1"/>
    <col min="12035" max="12035" width="33.1796875" style="546" bestFit="1" customWidth="1"/>
    <col min="12036" max="12036" width="26" style="546" bestFit="1" customWidth="1"/>
    <col min="12037" max="12037" width="19.1796875" style="546" bestFit="1" customWidth="1"/>
    <col min="12038" max="12038" width="10.453125" style="546" customWidth="1"/>
    <col min="12039" max="12039" width="11.81640625" style="546" customWidth="1"/>
    <col min="12040" max="12040" width="14.7265625" style="546" customWidth="1"/>
    <col min="12041" max="12041" width="9" style="546" bestFit="1" customWidth="1"/>
    <col min="12042" max="12281" width="9.1796875" style="546"/>
    <col min="12282" max="12282" width="4.7265625" style="546" bestFit="1" customWidth="1"/>
    <col min="12283" max="12283" width="9.7265625" style="546" bestFit="1" customWidth="1"/>
    <col min="12284" max="12284" width="10" style="546" bestFit="1" customWidth="1"/>
    <col min="12285" max="12285" width="8.81640625" style="546" bestFit="1" customWidth="1"/>
    <col min="12286" max="12286" width="22.81640625" style="546" customWidth="1"/>
    <col min="12287" max="12287" width="59.7265625" style="546" bestFit="1" customWidth="1"/>
    <col min="12288" max="12288" width="57.81640625" style="546" bestFit="1" customWidth="1"/>
    <col min="12289" max="12289" width="35.26953125" style="546" bestFit="1" customWidth="1"/>
    <col min="12290" max="12290" width="28.1796875" style="546" bestFit="1" customWidth="1"/>
    <col min="12291" max="12291" width="33.1796875" style="546" bestFit="1" customWidth="1"/>
    <col min="12292" max="12292" width="26" style="546" bestFit="1" customWidth="1"/>
    <col min="12293" max="12293" width="19.1796875" style="546" bestFit="1" customWidth="1"/>
    <col min="12294" max="12294" width="10.453125" style="546" customWidth="1"/>
    <col min="12295" max="12295" width="11.81640625" style="546" customWidth="1"/>
    <col min="12296" max="12296" width="14.7265625" style="546" customWidth="1"/>
    <col min="12297" max="12297" width="9" style="546" bestFit="1" customWidth="1"/>
    <col min="12298" max="12537" width="9.1796875" style="546"/>
    <col min="12538" max="12538" width="4.7265625" style="546" bestFit="1" customWidth="1"/>
    <col min="12539" max="12539" width="9.7265625" style="546" bestFit="1" customWidth="1"/>
    <col min="12540" max="12540" width="10" style="546" bestFit="1" customWidth="1"/>
    <col min="12541" max="12541" width="8.81640625" style="546" bestFit="1" customWidth="1"/>
    <col min="12542" max="12542" width="22.81640625" style="546" customWidth="1"/>
    <col min="12543" max="12543" width="59.7265625" style="546" bestFit="1" customWidth="1"/>
    <col min="12544" max="12544" width="57.81640625" style="546" bestFit="1" customWidth="1"/>
    <col min="12545" max="12545" width="35.26953125" style="546" bestFit="1" customWidth="1"/>
    <col min="12546" max="12546" width="28.1796875" style="546" bestFit="1" customWidth="1"/>
    <col min="12547" max="12547" width="33.1796875" style="546" bestFit="1" customWidth="1"/>
    <col min="12548" max="12548" width="26" style="546" bestFit="1" customWidth="1"/>
    <col min="12549" max="12549" width="19.1796875" style="546" bestFit="1" customWidth="1"/>
    <col min="12550" max="12550" width="10.453125" style="546" customWidth="1"/>
    <col min="12551" max="12551" width="11.81640625" style="546" customWidth="1"/>
    <col min="12552" max="12552" width="14.7265625" style="546" customWidth="1"/>
    <col min="12553" max="12553" width="9" style="546" bestFit="1" customWidth="1"/>
    <col min="12554" max="12793" width="9.1796875" style="546"/>
    <col min="12794" max="12794" width="4.7265625" style="546" bestFit="1" customWidth="1"/>
    <col min="12795" max="12795" width="9.7265625" style="546" bestFit="1" customWidth="1"/>
    <col min="12796" max="12796" width="10" style="546" bestFit="1" customWidth="1"/>
    <col min="12797" max="12797" width="8.81640625" style="546" bestFit="1" customWidth="1"/>
    <col min="12798" max="12798" width="22.81640625" style="546" customWidth="1"/>
    <col min="12799" max="12799" width="59.7265625" style="546" bestFit="1" customWidth="1"/>
    <col min="12800" max="12800" width="57.81640625" style="546" bestFit="1" customWidth="1"/>
    <col min="12801" max="12801" width="35.26953125" style="546" bestFit="1" customWidth="1"/>
    <col min="12802" max="12802" width="28.1796875" style="546" bestFit="1" customWidth="1"/>
    <col min="12803" max="12803" width="33.1796875" style="546" bestFit="1" customWidth="1"/>
    <col min="12804" max="12804" width="26" style="546" bestFit="1" customWidth="1"/>
    <col min="12805" max="12805" width="19.1796875" style="546" bestFit="1" customWidth="1"/>
    <col min="12806" max="12806" width="10.453125" style="546" customWidth="1"/>
    <col min="12807" max="12807" width="11.81640625" style="546" customWidth="1"/>
    <col min="12808" max="12808" width="14.7265625" style="546" customWidth="1"/>
    <col min="12809" max="12809" width="9" style="546" bestFit="1" customWidth="1"/>
    <col min="12810" max="13049" width="9.1796875" style="546"/>
    <col min="13050" max="13050" width="4.7265625" style="546" bestFit="1" customWidth="1"/>
    <col min="13051" max="13051" width="9.7265625" style="546" bestFit="1" customWidth="1"/>
    <col min="13052" max="13052" width="10" style="546" bestFit="1" customWidth="1"/>
    <col min="13053" max="13053" width="8.81640625" style="546" bestFit="1" customWidth="1"/>
    <col min="13054" max="13054" width="22.81640625" style="546" customWidth="1"/>
    <col min="13055" max="13055" width="59.7265625" style="546" bestFit="1" customWidth="1"/>
    <col min="13056" max="13056" width="57.81640625" style="546" bestFit="1" customWidth="1"/>
    <col min="13057" max="13057" width="35.26953125" style="546" bestFit="1" customWidth="1"/>
    <col min="13058" max="13058" width="28.1796875" style="546" bestFit="1" customWidth="1"/>
    <col min="13059" max="13059" width="33.1796875" style="546" bestFit="1" customWidth="1"/>
    <col min="13060" max="13060" width="26" style="546" bestFit="1" customWidth="1"/>
    <col min="13061" max="13061" width="19.1796875" style="546" bestFit="1" customWidth="1"/>
    <col min="13062" max="13062" width="10.453125" style="546" customWidth="1"/>
    <col min="13063" max="13063" width="11.81640625" style="546" customWidth="1"/>
    <col min="13064" max="13064" width="14.7265625" style="546" customWidth="1"/>
    <col min="13065" max="13065" width="9" style="546" bestFit="1" customWidth="1"/>
    <col min="13066" max="13305" width="9.1796875" style="546"/>
    <col min="13306" max="13306" width="4.7265625" style="546" bestFit="1" customWidth="1"/>
    <col min="13307" max="13307" width="9.7265625" style="546" bestFit="1" customWidth="1"/>
    <col min="13308" max="13308" width="10" style="546" bestFit="1" customWidth="1"/>
    <col min="13309" max="13309" width="8.81640625" style="546" bestFit="1" customWidth="1"/>
    <col min="13310" max="13310" width="22.81640625" style="546" customWidth="1"/>
    <col min="13311" max="13311" width="59.7265625" style="546" bestFit="1" customWidth="1"/>
    <col min="13312" max="13312" width="57.81640625" style="546" bestFit="1" customWidth="1"/>
    <col min="13313" max="13313" width="35.26953125" style="546" bestFit="1" customWidth="1"/>
    <col min="13314" max="13314" width="28.1796875" style="546" bestFit="1" customWidth="1"/>
    <col min="13315" max="13315" width="33.1796875" style="546" bestFit="1" customWidth="1"/>
    <col min="13316" max="13316" width="26" style="546" bestFit="1" customWidth="1"/>
    <col min="13317" max="13317" width="19.1796875" style="546" bestFit="1" customWidth="1"/>
    <col min="13318" max="13318" width="10.453125" style="546" customWidth="1"/>
    <col min="13319" max="13319" width="11.81640625" style="546" customWidth="1"/>
    <col min="13320" max="13320" width="14.7265625" style="546" customWidth="1"/>
    <col min="13321" max="13321" width="9" style="546" bestFit="1" customWidth="1"/>
    <col min="13322" max="13561" width="9.1796875" style="546"/>
    <col min="13562" max="13562" width="4.7265625" style="546" bestFit="1" customWidth="1"/>
    <col min="13563" max="13563" width="9.7265625" style="546" bestFit="1" customWidth="1"/>
    <col min="13564" max="13564" width="10" style="546" bestFit="1" customWidth="1"/>
    <col min="13565" max="13565" width="8.81640625" style="546" bestFit="1" customWidth="1"/>
    <col min="13566" max="13566" width="22.81640625" style="546" customWidth="1"/>
    <col min="13567" max="13567" width="59.7265625" style="546" bestFit="1" customWidth="1"/>
    <col min="13568" max="13568" width="57.81640625" style="546" bestFit="1" customWidth="1"/>
    <col min="13569" max="13569" width="35.26953125" style="546" bestFit="1" customWidth="1"/>
    <col min="13570" max="13570" width="28.1796875" style="546" bestFit="1" customWidth="1"/>
    <col min="13571" max="13571" width="33.1796875" style="546" bestFit="1" customWidth="1"/>
    <col min="13572" max="13572" width="26" style="546" bestFit="1" customWidth="1"/>
    <col min="13573" max="13573" width="19.1796875" style="546" bestFit="1" customWidth="1"/>
    <col min="13574" max="13574" width="10.453125" style="546" customWidth="1"/>
    <col min="13575" max="13575" width="11.81640625" style="546" customWidth="1"/>
    <col min="13576" max="13576" width="14.7265625" style="546" customWidth="1"/>
    <col min="13577" max="13577" width="9" style="546" bestFit="1" customWidth="1"/>
    <col min="13578" max="13817" width="9.1796875" style="546"/>
    <col min="13818" max="13818" width="4.7265625" style="546" bestFit="1" customWidth="1"/>
    <col min="13819" max="13819" width="9.7265625" style="546" bestFit="1" customWidth="1"/>
    <col min="13820" max="13820" width="10" style="546" bestFit="1" customWidth="1"/>
    <col min="13821" max="13821" width="8.81640625" style="546" bestFit="1" customWidth="1"/>
    <col min="13822" max="13822" width="22.81640625" style="546" customWidth="1"/>
    <col min="13823" max="13823" width="59.7265625" style="546" bestFit="1" customWidth="1"/>
    <col min="13824" max="13824" width="57.81640625" style="546" bestFit="1" customWidth="1"/>
    <col min="13825" max="13825" width="35.26953125" style="546" bestFit="1" customWidth="1"/>
    <col min="13826" max="13826" width="28.1796875" style="546" bestFit="1" customWidth="1"/>
    <col min="13827" max="13827" width="33.1796875" style="546" bestFit="1" customWidth="1"/>
    <col min="13828" max="13828" width="26" style="546" bestFit="1" customWidth="1"/>
    <col min="13829" max="13829" width="19.1796875" style="546" bestFit="1" customWidth="1"/>
    <col min="13830" max="13830" width="10.453125" style="546" customWidth="1"/>
    <col min="13831" max="13831" width="11.81640625" style="546" customWidth="1"/>
    <col min="13832" max="13832" width="14.7265625" style="546" customWidth="1"/>
    <col min="13833" max="13833" width="9" style="546" bestFit="1" customWidth="1"/>
    <col min="13834" max="14073" width="9.1796875" style="546"/>
    <col min="14074" max="14074" width="4.7265625" style="546" bestFit="1" customWidth="1"/>
    <col min="14075" max="14075" width="9.7265625" style="546" bestFit="1" customWidth="1"/>
    <col min="14076" max="14076" width="10" style="546" bestFit="1" customWidth="1"/>
    <col min="14077" max="14077" width="8.81640625" style="546" bestFit="1" customWidth="1"/>
    <col min="14078" max="14078" width="22.81640625" style="546" customWidth="1"/>
    <col min="14079" max="14079" width="59.7265625" style="546" bestFit="1" customWidth="1"/>
    <col min="14080" max="14080" width="57.81640625" style="546" bestFit="1" customWidth="1"/>
    <col min="14081" max="14081" width="35.26953125" style="546" bestFit="1" customWidth="1"/>
    <col min="14082" max="14082" width="28.1796875" style="546" bestFit="1" customWidth="1"/>
    <col min="14083" max="14083" width="33.1796875" style="546" bestFit="1" customWidth="1"/>
    <col min="14084" max="14084" width="26" style="546" bestFit="1" customWidth="1"/>
    <col min="14085" max="14085" width="19.1796875" style="546" bestFit="1" customWidth="1"/>
    <col min="14086" max="14086" width="10.453125" style="546" customWidth="1"/>
    <col min="14087" max="14087" width="11.81640625" style="546" customWidth="1"/>
    <col min="14088" max="14088" width="14.7265625" style="546" customWidth="1"/>
    <col min="14089" max="14089" width="9" style="546" bestFit="1" customWidth="1"/>
    <col min="14090" max="14329" width="9.1796875" style="546"/>
    <col min="14330" max="14330" width="4.7265625" style="546" bestFit="1" customWidth="1"/>
    <col min="14331" max="14331" width="9.7265625" style="546" bestFit="1" customWidth="1"/>
    <col min="14332" max="14332" width="10" style="546" bestFit="1" customWidth="1"/>
    <col min="14333" max="14333" width="8.81640625" style="546" bestFit="1" customWidth="1"/>
    <col min="14334" max="14334" width="22.81640625" style="546" customWidth="1"/>
    <col min="14335" max="14335" width="59.7265625" style="546" bestFit="1" customWidth="1"/>
    <col min="14336" max="14336" width="57.81640625" style="546" bestFit="1" customWidth="1"/>
    <col min="14337" max="14337" width="35.26953125" style="546" bestFit="1" customWidth="1"/>
    <col min="14338" max="14338" width="28.1796875" style="546" bestFit="1" customWidth="1"/>
    <col min="14339" max="14339" width="33.1796875" style="546" bestFit="1" customWidth="1"/>
    <col min="14340" max="14340" width="26" style="546" bestFit="1" customWidth="1"/>
    <col min="14341" max="14341" width="19.1796875" style="546" bestFit="1" customWidth="1"/>
    <col min="14342" max="14342" width="10.453125" style="546" customWidth="1"/>
    <col min="14343" max="14343" width="11.81640625" style="546" customWidth="1"/>
    <col min="14344" max="14344" width="14.7265625" style="546" customWidth="1"/>
    <col min="14345" max="14345" width="9" style="546" bestFit="1" customWidth="1"/>
    <col min="14346" max="14585" width="9.1796875" style="546"/>
    <col min="14586" max="14586" width="4.7265625" style="546" bestFit="1" customWidth="1"/>
    <col min="14587" max="14587" width="9.7265625" style="546" bestFit="1" customWidth="1"/>
    <col min="14588" max="14588" width="10" style="546" bestFit="1" customWidth="1"/>
    <col min="14589" max="14589" width="8.81640625" style="546" bestFit="1" customWidth="1"/>
    <col min="14590" max="14590" width="22.81640625" style="546" customWidth="1"/>
    <col min="14591" max="14591" width="59.7265625" style="546" bestFit="1" customWidth="1"/>
    <col min="14592" max="14592" width="57.81640625" style="546" bestFit="1" customWidth="1"/>
    <col min="14593" max="14593" width="35.26953125" style="546" bestFit="1" customWidth="1"/>
    <col min="14594" max="14594" width="28.1796875" style="546" bestFit="1" customWidth="1"/>
    <col min="14595" max="14595" width="33.1796875" style="546" bestFit="1" customWidth="1"/>
    <col min="14596" max="14596" width="26" style="546" bestFit="1" customWidth="1"/>
    <col min="14597" max="14597" width="19.1796875" style="546" bestFit="1" customWidth="1"/>
    <col min="14598" max="14598" width="10.453125" style="546" customWidth="1"/>
    <col min="14599" max="14599" width="11.81640625" style="546" customWidth="1"/>
    <col min="14600" max="14600" width="14.7265625" style="546" customWidth="1"/>
    <col min="14601" max="14601" width="9" style="546" bestFit="1" customWidth="1"/>
    <col min="14602" max="14841" width="9.1796875" style="546"/>
    <col min="14842" max="14842" width="4.7265625" style="546" bestFit="1" customWidth="1"/>
    <col min="14843" max="14843" width="9.7265625" style="546" bestFit="1" customWidth="1"/>
    <col min="14844" max="14844" width="10" style="546" bestFit="1" customWidth="1"/>
    <col min="14845" max="14845" width="8.81640625" style="546" bestFit="1" customWidth="1"/>
    <col min="14846" max="14846" width="22.81640625" style="546" customWidth="1"/>
    <col min="14847" max="14847" width="59.7265625" style="546" bestFit="1" customWidth="1"/>
    <col min="14848" max="14848" width="57.81640625" style="546" bestFit="1" customWidth="1"/>
    <col min="14849" max="14849" width="35.26953125" style="546" bestFit="1" customWidth="1"/>
    <col min="14850" max="14850" width="28.1796875" style="546" bestFit="1" customWidth="1"/>
    <col min="14851" max="14851" width="33.1796875" style="546" bestFit="1" customWidth="1"/>
    <col min="14852" max="14852" width="26" style="546" bestFit="1" customWidth="1"/>
    <col min="14853" max="14853" width="19.1796875" style="546" bestFit="1" customWidth="1"/>
    <col min="14854" max="14854" width="10.453125" style="546" customWidth="1"/>
    <col min="14855" max="14855" width="11.81640625" style="546" customWidth="1"/>
    <col min="14856" max="14856" width="14.7265625" style="546" customWidth="1"/>
    <col min="14857" max="14857" width="9" style="546" bestFit="1" customWidth="1"/>
    <col min="14858" max="15097" width="9.1796875" style="546"/>
    <col min="15098" max="15098" width="4.7265625" style="546" bestFit="1" customWidth="1"/>
    <col min="15099" max="15099" width="9.7265625" style="546" bestFit="1" customWidth="1"/>
    <col min="15100" max="15100" width="10" style="546" bestFit="1" customWidth="1"/>
    <col min="15101" max="15101" width="8.81640625" style="546" bestFit="1" customWidth="1"/>
    <col min="15102" max="15102" width="22.81640625" style="546" customWidth="1"/>
    <col min="15103" max="15103" width="59.7265625" style="546" bestFit="1" customWidth="1"/>
    <col min="15104" max="15104" width="57.81640625" style="546" bestFit="1" customWidth="1"/>
    <col min="15105" max="15105" width="35.26953125" style="546" bestFit="1" customWidth="1"/>
    <col min="15106" max="15106" width="28.1796875" style="546" bestFit="1" customWidth="1"/>
    <col min="15107" max="15107" width="33.1796875" style="546" bestFit="1" customWidth="1"/>
    <col min="15108" max="15108" width="26" style="546" bestFit="1" customWidth="1"/>
    <col min="15109" max="15109" width="19.1796875" style="546" bestFit="1" customWidth="1"/>
    <col min="15110" max="15110" width="10.453125" style="546" customWidth="1"/>
    <col min="15111" max="15111" width="11.81640625" style="546" customWidth="1"/>
    <col min="15112" max="15112" width="14.7265625" style="546" customWidth="1"/>
    <col min="15113" max="15113" width="9" style="546" bestFit="1" customWidth="1"/>
    <col min="15114" max="15353" width="9.1796875" style="546"/>
    <col min="15354" max="15354" width="4.7265625" style="546" bestFit="1" customWidth="1"/>
    <col min="15355" max="15355" width="9.7265625" style="546" bestFit="1" customWidth="1"/>
    <col min="15356" max="15356" width="10" style="546" bestFit="1" customWidth="1"/>
    <col min="15357" max="15357" width="8.81640625" style="546" bestFit="1" customWidth="1"/>
    <col min="15358" max="15358" width="22.81640625" style="546" customWidth="1"/>
    <col min="15359" max="15359" width="59.7265625" style="546" bestFit="1" customWidth="1"/>
    <col min="15360" max="15360" width="57.81640625" style="546" bestFit="1" customWidth="1"/>
    <col min="15361" max="15361" width="35.26953125" style="546" bestFit="1" customWidth="1"/>
    <col min="15362" max="15362" width="28.1796875" style="546" bestFit="1" customWidth="1"/>
    <col min="15363" max="15363" width="33.1796875" style="546" bestFit="1" customWidth="1"/>
    <col min="15364" max="15364" width="26" style="546" bestFit="1" customWidth="1"/>
    <col min="15365" max="15365" width="19.1796875" style="546" bestFit="1" customWidth="1"/>
    <col min="15366" max="15366" width="10.453125" style="546" customWidth="1"/>
    <col min="15367" max="15367" width="11.81640625" style="546" customWidth="1"/>
    <col min="15368" max="15368" width="14.7265625" style="546" customWidth="1"/>
    <col min="15369" max="15369" width="9" style="546" bestFit="1" customWidth="1"/>
    <col min="15370" max="15609" width="9.1796875" style="546"/>
    <col min="15610" max="15610" width="4.7265625" style="546" bestFit="1" customWidth="1"/>
    <col min="15611" max="15611" width="9.7265625" style="546" bestFit="1" customWidth="1"/>
    <col min="15612" max="15612" width="10" style="546" bestFit="1" customWidth="1"/>
    <col min="15613" max="15613" width="8.81640625" style="546" bestFit="1" customWidth="1"/>
    <col min="15614" max="15614" width="22.81640625" style="546" customWidth="1"/>
    <col min="15615" max="15615" width="59.7265625" style="546" bestFit="1" customWidth="1"/>
    <col min="15616" max="15616" width="57.81640625" style="546" bestFit="1" customWidth="1"/>
    <col min="15617" max="15617" width="35.26953125" style="546" bestFit="1" customWidth="1"/>
    <col min="15618" max="15618" width="28.1796875" style="546" bestFit="1" customWidth="1"/>
    <col min="15619" max="15619" width="33.1796875" style="546" bestFit="1" customWidth="1"/>
    <col min="15620" max="15620" width="26" style="546" bestFit="1" customWidth="1"/>
    <col min="15621" max="15621" width="19.1796875" style="546" bestFit="1" customWidth="1"/>
    <col min="15622" max="15622" width="10.453125" style="546" customWidth="1"/>
    <col min="15623" max="15623" width="11.81640625" style="546" customWidth="1"/>
    <col min="15624" max="15624" width="14.7265625" style="546" customWidth="1"/>
    <col min="15625" max="15625" width="9" style="546" bestFit="1" customWidth="1"/>
    <col min="15626" max="15865" width="9.1796875" style="546"/>
    <col min="15866" max="15866" width="4.7265625" style="546" bestFit="1" customWidth="1"/>
    <col min="15867" max="15867" width="9.7265625" style="546" bestFit="1" customWidth="1"/>
    <col min="15868" max="15868" width="10" style="546" bestFit="1" customWidth="1"/>
    <col min="15869" max="15869" width="8.81640625" style="546" bestFit="1" customWidth="1"/>
    <col min="15870" max="15870" width="22.81640625" style="546" customWidth="1"/>
    <col min="15871" max="15871" width="59.7265625" style="546" bestFit="1" customWidth="1"/>
    <col min="15872" max="15872" width="57.81640625" style="546" bestFit="1" customWidth="1"/>
    <col min="15873" max="15873" width="35.26953125" style="546" bestFit="1" customWidth="1"/>
    <col min="15874" max="15874" width="28.1796875" style="546" bestFit="1" customWidth="1"/>
    <col min="15875" max="15875" width="33.1796875" style="546" bestFit="1" customWidth="1"/>
    <col min="15876" max="15876" width="26" style="546" bestFit="1" customWidth="1"/>
    <col min="15877" max="15877" width="19.1796875" style="546" bestFit="1" customWidth="1"/>
    <col min="15878" max="15878" width="10.453125" style="546" customWidth="1"/>
    <col min="15879" max="15879" width="11.81640625" style="546" customWidth="1"/>
    <col min="15880" max="15880" width="14.7265625" style="546" customWidth="1"/>
    <col min="15881" max="15881" width="9" style="546" bestFit="1" customWidth="1"/>
    <col min="15882" max="16121" width="9.1796875" style="546"/>
    <col min="16122" max="16122" width="4.7265625" style="546" bestFit="1" customWidth="1"/>
    <col min="16123" max="16123" width="9.7265625" style="546" bestFit="1" customWidth="1"/>
    <col min="16124" max="16124" width="10" style="546" bestFit="1" customWidth="1"/>
    <col min="16125" max="16125" width="8.81640625" style="546" bestFit="1" customWidth="1"/>
    <col min="16126" max="16126" width="22.81640625" style="546" customWidth="1"/>
    <col min="16127" max="16127" width="59.7265625" style="546" bestFit="1" customWidth="1"/>
    <col min="16128" max="16128" width="57.81640625" style="546" bestFit="1" customWidth="1"/>
    <col min="16129" max="16129" width="35.26953125" style="546" bestFit="1" customWidth="1"/>
    <col min="16130" max="16130" width="28.1796875" style="546" bestFit="1" customWidth="1"/>
    <col min="16131" max="16131" width="33.1796875" style="546" bestFit="1" customWidth="1"/>
    <col min="16132" max="16132" width="26" style="546" bestFit="1" customWidth="1"/>
    <col min="16133" max="16133" width="19.1796875" style="546" bestFit="1" customWidth="1"/>
    <col min="16134" max="16134" width="10.453125" style="546" customWidth="1"/>
    <col min="16135" max="16135" width="11.81640625" style="546" customWidth="1"/>
    <col min="16136" max="16136" width="14.7265625" style="546" customWidth="1"/>
    <col min="16137" max="16137" width="9" style="546" bestFit="1" customWidth="1"/>
    <col min="16138" max="16384" width="9.1796875" style="546"/>
  </cols>
  <sheetData>
    <row r="1" spans="1:18" x14ac:dyDescent="0.35">
      <c r="M1" s="550"/>
      <c r="N1" s="550"/>
      <c r="O1" s="550"/>
      <c r="P1" s="551"/>
    </row>
    <row r="2" spans="1:18" s="548" customFormat="1" x14ac:dyDescent="0.35">
      <c r="A2" s="552" t="s">
        <v>1592</v>
      </c>
      <c r="E2" s="549"/>
      <c r="L2" s="549"/>
      <c r="M2" s="553"/>
      <c r="N2" s="553"/>
      <c r="O2" s="553"/>
      <c r="P2" s="554"/>
    </row>
    <row r="3" spans="1:18" x14ac:dyDescent="0.35">
      <c r="M3" s="550"/>
      <c r="N3" s="550"/>
      <c r="O3" s="550"/>
      <c r="P3" s="551"/>
    </row>
    <row r="4" spans="1:18" s="552" customFormat="1" ht="59.25" customHeight="1" x14ac:dyDescent="0.35">
      <c r="A4" s="1282" t="s">
        <v>0</v>
      </c>
      <c r="B4" s="1283" t="s">
        <v>1</v>
      </c>
      <c r="C4" s="1283" t="s">
        <v>2</v>
      </c>
      <c r="D4" s="1283" t="s">
        <v>3</v>
      </c>
      <c r="E4" s="1282" t="s">
        <v>4</v>
      </c>
      <c r="F4" s="1282" t="s">
        <v>5</v>
      </c>
      <c r="G4" s="1282" t="s">
        <v>6</v>
      </c>
      <c r="H4" s="1283" t="s">
        <v>7</v>
      </c>
      <c r="I4" s="1283"/>
      <c r="J4" s="1282" t="s">
        <v>8</v>
      </c>
      <c r="K4" s="1284" t="s">
        <v>214</v>
      </c>
      <c r="L4" s="1285"/>
      <c r="M4" s="1286" t="s">
        <v>215</v>
      </c>
      <c r="N4" s="1286"/>
      <c r="O4" s="1286" t="s">
        <v>9</v>
      </c>
      <c r="P4" s="1286"/>
      <c r="Q4" s="1282" t="s">
        <v>216</v>
      </c>
      <c r="R4" s="1283" t="s">
        <v>10</v>
      </c>
    </row>
    <row r="5" spans="1:18" s="552" customFormat="1" x14ac:dyDescent="0.35">
      <c r="A5" s="1282"/>
      <c r="B5" s="1283"/>
      <c r="C5" s="1283"/>
      <c r="D5" s="1283"/>
      <c r="E5" s="1282"/>
      <c r="F5" s="1282"/>
      <c r="G5" s="1282"/>
      <c r="H5" s="555" t="s">
        <v>11</v>
      </c>
      <c r="I5" s="555" t="s">
        <v>12</v>
      </c>
      <c r="J5" s="1282"/>
      <c r="K5" s="556">
        <v>2020</v>
      </c>
      <c r="L5" s="556">
        <v>2021</v>
      </c>
      <c r="M5" s="557">
        <v>2020</v>
      </c>
      <c r="N5" s="557">
        <v>2021</v>
      </c>
      <c r="O5" s="557">
        <v>2020</v>
      </c>
      <c r="P5" s="557">
        <v>2021</v>
      </c>
      <c r="Q5" s="1282"/>
      <c r="R5" s="1283"/>
    </row>
    <row r="6" spans="1:18" s="552" customFormat="1" x14ac:dyDescent="0.35">
      <c r="A6" s="558" t="s">
        <v>13</v>
      </c>
      <c r="B6" s="555" t="s">
        <v>14</v>
      </c>
      <c r="C6" s="555" t="s">
        <v>15</v>
      </c>
      <c r="D6" s="555" t="s">
        <v>16</v>
      </c>
      <c r="E6" s="558" t="s">
        <v>17</v>
      </c>
      <c r="F6" s="558" t="s">
        <v>18</v>
      </c>
      <c r="G6" s="558" t="s">
        <v>19</v>
      </c>
      <c r="H6" s="555" t="s">
        <v>20</v>
      </c>
      <c r="I6" s="555" t="s">
        <v>21</v>
      </c>
      <c r="J6" s="558" t="s">
        <v>22</v>
      </c>
      <c r="K6" s="556" t="s">
        <v>23</v>
      </c>
      <c r="L6" s="556" t="s">
        <v>24</v>
      </c>
      <c r="M6" s="559" t="s">
        <v>25</v>
      </c>
      <c r="N6" s="559" t="s">
        <v>26</v>
      </c>
      <c r="O6" s="559" t="s">
        <v>27</v>
      </c>
      <c r="P6" s="559" t="s">
        <v>28</v>
      </c>
      <c r="Q6" s="558" t="s">
        <v>29</v>
      </c>
      <c r="R6" s="555" t="s">
        <v>30</v>
      </c>
    </row>
    <row r="7" spans="1:18" ht="108.5" x14ac:dyDescent="0.35">
      <c r="A7" s="562">
        <v>1</v>
      </c>
      <c r="B7" s="564">
        <v>1</v>
      </c>
      <c r="C7" s="564">
        <v>4</v>
      </c>
      <c r="D7" s="564">
        <v>2</v>
      </c>
      <c r="E7" s="560" t="s">
        <v>1597</v>
      </c>
      <c r="F7" s="561" t="s">
        <v>1598</v>
      </c>
      <c r="G7" s="560" t="s">
        <v>1599</v>
      </c>
      <c r="H7" s="560" t="s">
        <v>1600</v>
      </c>
      <c r="I7" s="560" t="s">
        <v>1601</v>
      </c>
      <c r="J7" s="561" t="s">
        <v>1602</v>
      </c>
      <c r="K7" s="564"/>
      <c r="L7" s="564" t="s">
        <v>1594</v>
      </c>
      <c r="M7" s="563">
        <v>0</v>
      </c>
      <c r="N7" s="565">
        <v>200000</v>
      </c>
      <c r="O7" s="563">
        <v>0</v>
      </c>
      <c r="P7" s="565">
        <v>200000</v>
      </c>
      <c r="Q7" s="560" t="s">
        <v>1595</v>
      </c>
      <c r="R7" s="560" t="s">
        <v>1593</v>
      </c>
    </row>
    <row r="8" spans="1:18" ht="155" x14ac:dyDescent="0.35">
      <c r="A8" s="562">
        <v>2</v>
      </c>
      <c r="B8" s="564">
        <v>1</v>
      </c>
      <c r="C8" s="564">
        <v>4</v>
      </c>
      <c r="D8" s="564">
        <v>2</v>
      </c>
      <c r="E8" s="560" t="s">
        <v>1603</v>
      </c>
      <c r="F8" s="561" t="s">
        <v>1604</v>
      </c>
      <c r="G8" s="560" t="s">
        <v>1596</v>
      </c>
      <c r="H8" s="560" t="s">
        <v>1605</v>
      </c>
      <c r="I8" s="560" t="s">
        <v>1606</v>
      </c>
      <c r="J8" s="561" t="s">
        <v>1607</v>
      </c>
      <c r="K8" s="564"/>
      <c r="L8" s="564" t="s">
        <v>1594</v>
      </c>
      <c r="M8" s="563">
        <v>0</v>
      </c>
      <c r="N8" s="565">
        <v>100000</v>
      </c>
      <c r="O8" s="563">
        <v>0</v>
      </c>
      <c r="P8" s="565">
        <v>100000</v>
      </c>
      <c r="Q8" s="560" t="s">
        <v>1595</v>
      </c>
      <c r="R8" s="560" t="s">
        <v>1593</v>
      </c>
    </row>
    <row r="9" spans="1:18" ht="186" x14ac:dyDescent="0.35">
      <c r="A9" s="564">
        <v>3</v>
      </c>
      <c r="B9" s="564">
        <v>1</v>
      </c>
      <c r="C9" s="564">
        <v>4</v>
      </c>
      <c r="D9" s="564">
        <v>2</v>
      </c>
      <c r="E9" s="560" t="s">
        <v>1609</v>
      </c>
      <c r="F9" s="566" t="s">
        <v>1610</v>
      </c>
      <c r="G9" s="560" t="s">
        <v>49</v>
      </c>
      <c r="H9" s="560" t="s">
        <v>1254</v>
      </c>
      <c r="I9" s="560">
        <v>1</v>
      </c>
      <c r="J9" s="566" t="s">
        <v>1611</v>
      </c>
      <c r="K9" s="564" t="s">
        <v>1608</v>
      </c>
      <c r="L9" s="564" t="s">
        <v>264</v>
      </c>
      <c r="M9" s="567">
        <v>50000</v>
      </c>
      <c r="N9" s="567">
        <v>0</v>
      </c>
      <c r="O9" s="567">
        <v>50000</v>
      </c>
      <c r="P9" s="567">
        <v>0</v>
      </c>
      <c r="Q9" s="560" t="s">
        <v>1595</v>
      </c>
      <c r="R9" s="561" t="s">
        <v>1593</v>
      </c>
    </row>
    <row r="10" spans="1:18" x14ac:dyDescent="0.35">
      <c r="A10" s="547"/>
      <c r="B10" s="547"/>
      <c r="C10" s="547"/>
      <c r="D10" s="547"/>
      <c r="E10" s="569"/>
      <c r="F10" s="568"/>
      <c r="G10" s="547"/>
      <c r="H10" s="569"/>
      <c r="I10" s="569"/>
      <c r="J10" s="568"/>
      <c r="M10" s="570"/>
      <c r="N10" s="570"/>
      <c r="O10" s="571"/>
      <c r="P10" s="572"/>
      <c r="Q10" s="547"/>
      <c r="R10" s="573"/>
    </row>
    <row r="11" spans="1:18" x14ac:dyDescent="0.35">
      <c r="M11" s="1287"/>
      <c r="N11" s="1290" t="s">
        <v>202</v>
      </c>
      <c r="O11" s="1290"/>
      <c r="P11" s="1290"/>
    </row>
    <row r="12" spans="1:18" x14ac:dyDescent="0.35">
      <c r="M12" s="1288"/>
      <c r="N12" s="1290" t="s">
        <v>33</v>
      </c>
      <c r="O12" s="1290" t="s">
        <v>34</v>
      </c>
      <c r="P12" s="1290"/>
    </row>
    <row r="13" spans="1:18" x14ac:dyDescent="0.35">
      <c r="M13" s="1289"/>
      <c r="N13" s="1290"/>
      <c r="O13" s="574">
        <v>2020</v>
      </c>
      <c r="P13" s="574">
        <v>2021</v>
      </c>
    </row>
    <row r="14" spans="1:18" x14ac:dyDescent="0.35">
      <c r="M14" s="574" t="s">
        <v>1612</v>
      </c>
      <c r="N14" s="575">
        <v>3</v>
      </c>
      <c r="O14" s="563">
        <f>O9</f>
        <v>50000</v>
      </c>
      <c r="P14" s="563">
        <f>P7+P8</f>
        <v>300000</v>
      </c>
      <c r="Q14" s="576"/>
    </row>
  </sheetData>
  <mergeCells count="18">
    <mergeCell ref="M11:M13"/>
    <mergeCell ref="N11:P11"/>
    <mergeCell ref="N12:N13"/>
    <mergeCell ref="O12:P12"/>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207"/>
  <sheetViews>
    <sheetView topLeftCell="A190" zoomScale="60" zoomScaleNormal="60" workbookViewId="0">
      <selection activeCell="A83" sqref="A83:R83"/>
    </sheetView>
  </sheetViews>
  <sheetFormatPr defaultRowHeight="21" x14ac:dyDescent="0.5"/>
  <cols>
    <col min="1" max="1" width="6" style="15" customWidth="1"/>
    <col min="2" max="2" width="8.81640625" style="192" customWidth="1"/>
    <col min="3" max="3" width="11.453125" style="192" customWidth="1"/>
    <col min="4" max="4" width="9.7265625" style="192" customWidth="1"/>
    <col min="5" max="5" width="27" style="192" customWidth="1"/>
    <col min="6" max="6" width="83.453125" style="192" customWidth="1"/>
    <col min="7" max="7" width="17.7265625" style="192" customWidth="1"/>
    <col min="8" max="9" width="20.7265625" style="192" customWidth="1"/>
    <col min="10" max="10" width="29.7265625" style="192" customWidth="1"/>
    <col min="11" max="12" width="19.54296875" style="192" customWidth="1"/>
    <col min="13" max="13" width="20.1796875" style="2" customWidth="1"/>
    <col min="14" max="14" width="19.453125" style="2" customWidth="1"/>
    <col min="15" max="15" width="17.81640625" style="2" customWidth="1"/>
    <col min="16" max="16" width="21.81640625" style="2" customWidth="1"/>
    <col min="17" max="17" width="21.453125" style="192" customWidth="1"/>
    <col min="18" max="18" width="27.54296875" style="192" customWidth="1"/>
    <col min="19" max="19" width="18.1796875" style="5" customWidth="1"/>
    <col min="20" max="20" width="20.7265625" style="5" customWidth="1"/>
    <col min="21" max="21" width="9.1796875" style="5"/>
    <col min="22" max="255" width="9.1796875" style="192"/>
    <col min="256" max="256" width="4.7265625" style="192" bestFit="1" customWidth="1"/>
    <col min="257" max="257" width="9.7265625" style="192" bestFit="1" customWidth="1"/>
    <col min="258" max="258" width="10" style="192" bestFit="1" customWidth="1"/>
    <col min="259" max="259" width="8.81640625" style="192" bestFit="1" customWidth="1"/>
    <col min="260" max="260" width="22.81640625" style="192" customWidth="1"/>
    <col min="261" max="261" width="59.7265625" style="192" bestFit="1" customWidth="1"/>
    <col min="262" max="262" width="57.81640625" style="192" bestFit="1" customWidth="1"/>
    <col min="263" max="263" width="35.26953125" style="192" bestFit="1" customWidth="1"/>
    <col min="264" max="264" width="28.1796875" style="192" bestFit="1" customWidth="1"/>
    <col min="265" max="265" width="33.1796875" style="192" bestFit="1" customWidth="1"/>
    <col min="266" max="266" width="26" style="192" bestFit="1" customWidth="1"/>
    <col min="267" max="267" width="19.1796875" style="192" bestFit="1" customWidth="1"/>
    <col min="268" max="268" width="10.453125" style="192" customWidth="1"/>
    <col min="269" max="269" width="11.81640625" style="192" customWidth="1"/>
    <col min="270" max="270" width="14.7265625" style="192" customWidth="1"/>
    <col min="271" max="271" width="9" style="192" bestFit="1" customWidth="1"/>
    <col min="272" max="511" width="9.1796875" style="192"/>
    <col min="512" max="512" width="4.7265625" style="192" bestFit="1" customWidth="1"/>
    <col min="513" max="513" width="9.7265625" style="192" bestFit="1" customWidth="1"/>
    <col min="514" max="514" width="10" style="192" bestFit="1" customWidth="1"/>
    <col min="515" max="515" width="8.81640625" style="192" bestFit="1" customWidth="1"/>
    <col min="516" max="516" width="22.81640625" style="192" customWidth="1"/>
    <col min="517" max="517" width="59.7265625" style="192" bestFit="1" customWidth="1"/>
    <col min="518" max="518" width="57.81640625" style="192" bestFit="1" customWidth="1"/>
    <col min="519" max="519" width="35.26953125" style="192" bestFit="1" customWidth="1"/>
    <col min="520" max="520" width="28.1796875" style="192" bestFit="1" customWidth="1"/>
    <col min="521" max="521" width="33.1796875" style="192" bestFit="1" customWidth="1"/>
    <col min="522" max="522" width="26" style="192" bestFit="1" customWidth="1"/>
    <col min="523" max="523" width="19.1796875" style="192" bestFit="1" customWidth="1"/>
    <col min="524" max="524" width="10.453125" style="192" customWidth="1"/>
    <col min="525" max="525" width="11.81640625" style="192" customWidth="1"/>
    <col min="526" max="526" width="14.7265625" style="192" customWidth="1"/>
    <col min="527" max="527" width="9" style="192" bestFit="1" customWidth="1"/>
    <col min="528" max="767" width="9.1796875" style="192"/>
    <col min="768" max="768" width="4.7265625" style="192" bestFit="1" customWidth="1"/>
    <col min="769" max="769" width="9.7265625" style="192" bestFit="1" customWidth="1"/>
    <col min="770" max="770" width="10" style="192" bestFit="1" customWidth="1"/>
    <col min="771" max="771" width="8.81640625" style="192" bestFit="1" customWidth="1"/>
    <col min="772" max="772" width="22.81640625" style="192" customWidth="1"/>
    <col min="773" max="773" width="59.7265625" style="192" bestFit="1" customWidth="1"/>
    <col min="774" max="774" width="57.81640625" style="192" bestFit="1" customWidth="1"/>
    <col min="775" max="775" width="35.26953125" style="192" bestFit="1" customWidth="1"/>
    <col min="776" max="776" width="28.1796875" style="192" bestFit="1" customWidth="1"/>
    <col min="777" max="777" width="33.1796875" style="192" bestFit="1" customWidth="1"/>
    <col min="778" max="778" width="26" style="192" bestFit="1" customWidth="1"/>
    <col min="779" max="779" width="19.1796875" style="192" bestFit="1" customWidth="1"/>
    <col min="780" max="780" width="10.453125" style="192" customWidth="1"/>
    <col min="781" max="781" width="11.81640625" style="192" customWidth="1"/>
    <col min="782" max="782" width="14.7265625" style="192" customWidth="1"/>
    <col min="783" max="783" width="9" style="192" bestFit="1" customWidth="1"/>
    <col min="784" max="1023" width="9.1796875" style="192"/>
    <col min="1024" max="1024" width="4.7265625" style="192" bestFit="1" customWidth="1"/>
    <col min="1025" max="1025" width="9.7265625" style="192" bestFit="1" customWidth="1"/>
    <col min="1026" max="1026" width="10" style="192" bestFit="1" customWidth="1"/>
    <col min="1027" max="1027" width="8.81640625" style="192" bestFit="1" customWidth="1"/>
    <col min="1028" max="1028" width="22.81640625" style="192" customWidth="1"/>
    <col min="1029" max="1029" width="59.7265625" style="192" bestFit="1" customWidth="1"/>
    <col min="1030" max="1030" width="57.81640625" style="192" bestFit="1" customWidth="1"/>
    <col min="1031" max="1031" width="35.26953125" style="192" bestFit="1" customWidth="1"/>
    <col min="1032" max="1032" width="28.1796875" style="192" bestFit="1" customWidth="1"/>
    <col min="1033" max="1033" width="33.1796875" style="192" bestFit="1" customWidth="1"/>
    <col min="1034" max="1034" width="26" style="192" bestFit="1" customWidth="1"/>
    <col min="1035" max="1035" width="19.1796875" style="192" bestFit="1" customWidth="1"/>
    <col min="1036" max="1036" width="10.453125" style="192" customWidth="1"/>
    <col min="1037" max="1037" width="11.81640625" style="192" customWidth="1"/>
    <col min="1038" max="1038" width="14.7265625" style="192" customWidth="1"/>
    <col min="1039" max="1039" width="9" style="192" bestFit="1" customWidth="1"/>
    <col min="1040" max="1279" width="9.1796875" style="192"/>
    <col min="1280" max="1280" width="4.7265625" style="192" bestFit="1" customWidth="1"/>
    <col min="1281" max="1281" width="9.7265625" style="192" bestFit="1" customWidth="1"/>
    <col min="1282" max="1282" width="10" style="192" bestFit="1" customWidth="1"/>
    <col min="1283" max="1283" width="8.81640625" style="192" bestFit="1" customWidth="1"/>
    <col min="1284" max="1284" width="22.81640625" style="192" customWidth="1"/>
    <col min="1285" max="1285" width="59.7265625" style="192" bestFit="1" customWidth="1"/>
    <col min="1286" max="1286" width="57.81640625" style="192" bestFit="1" customWidth="1"/>
    <col min="1287" max="1287" width="35.26953125" style="192" bestFit="1" customWidth="1"/>
    <col min="1288" max="1288" width="28.1796875" style="192" bestFit="1" customWidth="1"/>
    <col min="1289" max="1289" width="33.1796875" style="192" bestFit="1" customWidth="1"/>
    <col min="1290" max="1290" width="26" style="192" bestFit="1" customWidth="1"/>
    <col min="1291" max="1291" width="19.1796875" style="192" bestFit="1" customWidth="1"/>
    <col min="1292" max="1292" width="10.453125" style="192" customWidth="1"/>
    <col min="1293" max="1293" width="11.81640625" style="192" customWidth="1"/>
    <col min="1294" max="1294" width="14.7265625" style="192" customWidth="1"/>
    <col min="1295" max="1295" width="9" style="192" bestFit="1" customWidth="1"/>
    <col min="1296" max="1535" width="9.1796875" style="192"/>
    <col min="1536" max="1536" width="4.7265625" style="192" bestFit="1" customWidth="1"/>
    <col min="1537" max="1537" width="9.7265625" style="192" bestFit="1" customWidth="1"/>
    <col min="1538" max="1538" width="10" style="192" bestFit="1" customWidth="1"/>
    <col min="1539" max="1539" width="8.81640625" style="192" bestFit="1" customWidth="1"/>
    <col min="1540" max="1540" width="22.81640625" style="192" customWidth="1"/>
    <col min="1541" max="1541" width="59.7265625" style="192" bestFit="1" customWidth="1"/>
    <col min="1542" max="1542" width="57.81640625" style="192" bestFit="1" customWidth="1"/>
    <col min="1543" max="1543" width="35.26953125" style="192" bestFit="1" customWidth="1"/>
    <col min="1544" max="1544" width="28.1796875" style="192" bestFit="1" customWidth="1"/>
    <col min="1545" max="1545" width="33.1796875" style="192" bestFit="1" customWidth="1"/>
    <col min="1546" max="1546" width="26" style="192" bestFit="1" customWidth="1"/>
    <col min="1547" max="1547" width="19.1796875" style="192" bestFit="1" customWidth="1"/>
    <col min="1548" max="1548" width="10.453125" style="192" customWidth="1"/>
    <col min="1549" max="1549" width="11.81640625" style="192" customWidth="1"/>
    <col min="1550" max="1550" width="14.7265625" style="192" customWidth="1"/>
    <col min="1551" max="1551" width="9" style="192" bestFit="1" customWidth="1"/>
    <col min="1552" max="1791" width="9.1796875" style="192"/>
    <col min="1792" max="1792" width="4.7265625" style="192" bestFit="1" customWidth="1"/>
    <col min="1793" max="1793" width="9.7265625" style="192" bestFit="1" customWidth="1"/>
    <col min="1794" max="1794" width="10" style="192" bestFit="1" customWidth="1"/>
    <col min="1795" max="1795" width="8.81640625" style="192" bestFit="1" customWidth="1"/>
    <col min="1796" max="1796" width="22.81640625" style="192" customWidth="1"/>
    <col min="1797" max="1797" width="59.7265625" style="192" bestFit="1" customWidth="1"/>
    <col min="1798" max="1798" width="57.81640625" style="192" bestFit="1" customWidth="1"/>
    <col min="1799" max="1799" width="35.26953125" style="192" bestFit="1" customWidth="1"/>
    <col min="1800" max="1800" width="28.1796875" style="192" bestFit="1" customWidth="1"/>
    <col min="1801" max="1801" width="33.1796875" style="192" bestFit="1" customWidth="1"/>
    <col min="1802" max="1802" width="26" style="192" bestFit="1" customWidth="1"/>
    <col min="1803" max="1803" width="19.1796875" style="192" bestFit="1" customWidth="1"/>
    <col min="1804" max="1804" width="10.453125" style="192" customWidth="1"/>
    <col min="1805" max="1805" width="11.81640625" style="192" customWidth="1"/>
    <col min="1806" max="1806" width="14.7265625" style="192" customWidth="1"/>
    <col min="1807" max="1807" width="9" style="192" bestFit="1" customWidth="1"/>
    <col min="1808" max="2047" width="9.1796875" style="192"/>
    <col min="2048" max="2048" width="4.7265625" style="192" bestFit="1" customWidth="1"/>
    <col min="2049" max="2049" width="9.7265625" style="192" bestFit="1" customWidth="1"/>
    <col min="2050" max="2050" width="10" style="192" bestFit="1" customWidth="1"/>
    <col min="2051" max="2051" width="8.81640625" style="192" bestFit="1" customWidth="1"/>
    <col min="2052" max="2052" width="22.81640625" style="192" customWidth="1"/>
    <col min="2053" max="2053" width="59.7265625" style="192" bestFit="1" customWidth="1"/>
    <col min="2054" max="2054" width="57.81640625" style="192" bestFit="1" customWidth="1"/>
    <col min="2055" max="2055" width="35.26953125" style="192" bestFit="1" customWidth="1"/>
    <col min="2056" max="2056" width="28.1796875" style="192" bestFit="1" customWidth="1"/>
    <col min="2057" max="2057" width="33.1796875" style="192" bestFit="1" customWidth="1"/>
    <col min="2058" max="2058" width="26" style="192" bestFit="1" customWidth="1"/>
    <col min="2059" max="2059" width="19.1796875" style="192" bestFit="1" customWidth="1"/>
    <col min="2060" max="2060" width="10.453125" style="192" customWidth="1"/>
    <col min="2061" max="2061" width="11.81640625" style="192" customWidth="1"/>
    <col min="2062" max="2062" width="14.7265625" style="192" customWidth="1"/>
    <col min="2063" max="2063" width="9" style="192" bestFit="1" customWidth="1"/>
    <col min="2064" max="2303" width="9.1796875" style="192"/>
    <col min="2304" max="2304" width="4.7265625" style="192" bestFit="1" customWidth="1"/>
    <col min="2305" max="2305" width="9.7265625" style="192" bestFit="1" customWidth="1"/>
    <col min="2306" max="2306" width="10" style="192" bestFit="1" customWidth="1"/>
    <col min="2307" max="2307" width="8.81640625" style="192" bestFit="1" customWidth="1"/>
    <col min="2308" max="2308" width="22.81640625" style="192" customWidth="1"/>
    <col min="2309" max="2309" width="59.7265625" style="192" bestFit="1" customWidth="1"/>
    <col min="2310" max="2310" width="57.81640625" style="192" bestFit="1" customWidth="1"/>
    <col min="2311" max="2311" width="35.26953125" style="192" bestFit="1" customWidth="1"/>
    <col min="2312" max="2312" width="28.1796875" style="192" bestFit="1" customWidth="1"/>
    <col min="2313" max="2313" width="33.1796875" style="192" bestFit="1" customWidth="1"/>
    <col min="2314" max="2314" width="26" style="192" bestFit="1" customWidth="1"/>
    <col min="2315" max="2315" width="19.1796875" style="192" bestFit="1" customWidth="1"/>
    <col min="2316" max="2316" width="10.453125" style="192" customWidth="1"/>
    <col min="2317" max="2317" width="11.81640625" style="192" customWidth="1"/>
    <col min="2318" max="2318" width="14.7265625" style="192" customWidth="1"/>
    <col min="2319" max="2319" width="9" style="192" bestFit="1" customWidth="1"/>
    <col min="2320" max="2559" width="9.1796875" style="192"/>
    <col min="2560" max="2560" width="4.7265625" style="192" bestFit="1" customWidth="1"/>
    <col min="2561" max="2561" width="9.7265625" style="192" bestFit="1" customWidth="1"/>
    <col min="2562" max="2562" width="10" style="192" bestFit="1" customWidth="1"/>
    <col min="2563" max="2563" width="8.81640625" style="192" bestFit="1" customWidth="1"/>
    <col min="2564" max="2564" width="22.81640625" style="192" customWidth="1"/>
    <col min="2565" max="2565" width="59.7265625" style="192" bestFit="1" customWidth="1"/>
    <col min="2566" max="2566" width="57.81640625" style="192" bestFit="1" customWidth="1"/>
    <col min="2567" max="2567" width="35.26953125" style="192" bestFit="1" customWidth="1"/>
    <col min="2568" max="2568" width="28.1796875" style="192" bestFit="1" customWidth="1"/>
    <col min="2569" max="2569" width="33.1796875" style="192" bestFit="1" customWidth="1"/>
    <col min="2570" max="2570" width="26" style="192" bestFit="1" customWidth="1"/>
    <col min="2571" max="2571" width="19.1796875" style="192" bestFit="1" customWidth="1"/>
    <col min="2572" max="2572" width="10.453125" style="192" customWidth="1"/>
    <col min="2573" max="2573" width="11.81640625" style="192" customWidth="1"/>
    <col min="2574" max="2574" width="14.7265625" style="192" customWidth="1"/>
    <col min="2575" max="2575" width="9" style="192" bestFit="1" customWidth="1"/>
    <col min="2576" max="2815" width="9.1796875" style="192"/>
    <col min="2816" max="2816" width="4.7265625" style="192" bestFit="1" customWidth="1"/>
    <col min="2817" max="2817" width="9.7265625" style="192" bestFit="1" customWidth="1"/>
    <col min="2818" max="2818" width="10" style="192" bestFit="1" customWidth="1"/>
    <col min="2819" max="2819" width="8.81640625" style="192" bestFit="1" customWidth="1"/>
    <col min="2820" max="2820" width="22.81640625" style="192" customWidth="1"/>
    <col min="2821" max="2821" width="59.7265625" style="192" bestFit="1" customWidth="1"/>
    <col min="2822" max="2822" width="57.81640625" style="192" bestFit="1" customWidth="1"/>
    <col min="2823" max="2823" width="35.26953125" style="192" bestFit="1" customWidth="1"/>
    <col min="2824" max="2824" width="28.1796875" style="192" bestFit="1" customWidth="1"/>
    <col min="2825" max="2825" width="33.1796875" style="192" bestFit="1" customWidth="1"/>
    <col min="2826" max="2826" width="26" style="192" bestFit="1" customWidth="1"/>
    <col min="2827" max="2827" width="19.1796875" style="192" bestFit="1" customWidth="1"/>
    <col min="2828" max="2828" width="10.453125" style="192" customWidth="1"/>
    <col min="2829" max="2829" width="11.81640625" style="192" customWidth="1"/>
    <col min="2830" max="2830" width="14.7265625" style="192" customWidth="1"/>
    <col min="2831" max="2831" width="9" style="192" bestFit="1" customWidth="1"/>
    <col min="2832" max="3071" width="9.1796875" style="192"/>
    <col min="3072" max="3072" width="4.7265625" style="192" bestFit="1" customWidth="1"/>
    <col min="3073" max="3073" width="9.7265625" style="192" bestFit="1" customWidth="1"/>
    <col min="3074" max="3074" width="10" style="192" bestFit="1" customWidth="1"/>
    <col min="3075" max="3075" width="8.81640625" style="192" bestFit="1" customWidth="1"/>
    <col min="3076" max="3076" width="22.81640625" style="192" customWidth="1"/>
    <col min="3077" max="3077" width="59.7265625" style="192" bestFit="1" customWidth="1"/>
    <col min="3078" max="3078" width="57.81640625" style="192" bestFit="1" customWidth="1"/>
    <col min="3079" max="3079" width="35.26953125" style="192" bestFit="1" customWidth="1"/>
    <col min="3080" max="3080" width="28.1796875" style="192" bestFit="1" customWidth="1"/>
    <col min="3081" max="3081" width="33.1796875" style="192" bestFit="1" customWidth="1"/>
    <col min="3082" max="3082" width="26" style="192" bestFit="1" customWidth="1"/>
    <col min="3083" max="3083" width="19.1796875" style="192" bestFit="1" customWidth="1"/>
    <col min="3084" max="3084" width="10.453125" style="192" customWidth="1"/>
    <col min="3085" max="3085" width="11.81640625" style="192" customWidth="1"/>
    <col min="3086" max="3086" width="14.7265625" style="192" customWidth="1"/>
    <col min="3087" max="3087" width="9" style="192" bestFit="1" customWidth="1"/>
    <col min="3088" max="3327" width="9.1796875" style="192"/>
    <col min="3328" max="3328" width="4.7265625" style="192" bestFit="1" customWidth="1"/>
    <col min="3329" max="3329" width="9.7265625" style="192" bestFit="1" customWidth="1"/>
    <col min="3330" max="3330" width="10" style="192" bestFit="1" customWidth="1"/>
    <col min="3331" max="3331" width="8.81640625" style="192" bestFit="1" customWidth="1"/>
    <col min="3332" max="3332" width="22.81640625" style="192" customWidth="1"/>
    <col min="3333" max="3333" width="59.7265625" style="192" bestFit="1" customWidth="1"/>
    <col min="3334" max="3334" width="57.81640625" style="192" bestFit="1" customWidth="1"/>
    <col min="3335" max="3335" width="35.26953125" style="192" bestFit="1" customWidth="1"/>
    <col min="3336" max="3336" width="28.1796875" style="192" bestFit="1" customWidth="1"/>
    <col min="3337" max="3337" width="33.1796875" style="192" bestFit="1" customWidth="1"/>
    <col min="3338" max="3338" width="26" style="192" bestFit="1" customWidth="1"/>
    <col min="3339" max="3339" width="19.1796875" style="192" bestFit="1" customWidth="1"/>
    <col min="3340" max="3340" width="10.453125" style="192" customWidth="1"/>
    <col min="3341" max="3341" width="11.81640625" style="192" customWidth="1"/>
    <col min="3342" max="3342" width="14.7265625" style="192" customWidth="1"/>
    <col min="3343" max="3343" width="9" style="192" bestFit="1" customWidth="1"/>
    <col min="3344" max="3583" width="9.1796875" style="192"/>
    <col min="3584" max="3584" width="4.7265625" style="192" bestFit="1" customWidth="1"/>
    <col min="3585" max="3585" width="9.7265625" style="192" bestFit="1" customWidth="1"/>
    <col min="3586" max="3586" width="10" style="192" bestFit="1" customWidth="1"/>
    <col min="3587" max="3587" width="8.81640625" style="192" bestFit="1" customWidth="1"/>
    <col min="3588" max="3588" width="22.81640625" style="192" customWidth="1"/>
    <col min="3589" max="3589" width="59.7265625" style="192" bestFit="1" customWidth="1"/>
    <col min="3590" max="3590" width="57.81640625" style="192" bestFit="1" customWidth="1"/>
    <col min="3591" max="3591" width="35.26953125" style="192" bestFit="1" customWidth="1"/>
    <col min="3592" max="3592" width="28.1796875" style="192" bestFit="1" customWidth="1"/>
    <col min="3593" max="3593" width="33.1796875" style="192" bestFit="1" customWidth="1"/>
    <col min="3594" max="3594" width="26" style="192" bestFit="1" customWidth="1"/>
    <col min="3595" max="3595" width="19.1796875" style="192" bestFit="1" customWidth="1"/>
    <col min="3596" max="3596" width="10.453125" style="192" customWidth="1"/>
    <col min="3597" max="3597" width="11.81640625" style="192" customWidth="1"/>
    <col min="3598" max="3598" width="14.7265625" style="192" customWidth="1"/>
    <col min="3599" max="3599" width="9" style="192" bestFit="1" customWidth="1"/>
    <col min="3600" max="3839" width="9.1796875" style="192"/>
    <col min="3840" max="3840" width="4.7265625" style="192" bestFit="1" customWidth="1"/>
    <col min="3841" max="3841" width="9.7265625" style="192" bestFit="1" customWidth="1"/>
    <col min="3842" max="3842" width="10" style="192" bestFit="1" customWidth="1"/>
    <col min="3843" max="3843" width="8.81640625" style="192" bestFit="1" customWidth="1"/>
    <col min="3844" max="3844" width="22.81640625" style="192" customWidth="1"/>
    <col min="3845" max="3845" width="59.7265625" style="192" bestFit="1" customWidth="1"/>
    <col min="3846" max="3846" width="57.81640625" style="192" bestFit="1" customWidth="1"/>
    <col min="3847" max="3847" width="35.26953125" style="192" bestFit="1" customWidth="1"/>
    <col min="3848" max="3848" width="28.1796875" style="192" bestFit="1" customWidth="1"/>
    <col min="3849" max="3849" width="33.1796875" style="192" bestFit="1" customWidth="1"/>
    <col min="3850" max="3850" width="26" style="192" bestFit="1" customWidth="1"/>
    <col min="3851" max="3851" width="19.1796875" style="192" bestFit="1" customWidth="1"/>
    <col min="3852" max="3852" width="10.453125" style="192" customWidth="1"/>
    <col min="3853" max="3853" width="11.81640625" style="192" customWidth="1"/>
    <col min="3854" max="3854" width="14.7265625" style="192" customWidth="1"/>
    <col min="3855" max="3855" width="9" style="192" bestFit="1" customWidth="1"/>
    <col min="3856" max="4095" width="9.1796875" style="192"/>
    <col min="4096" max="4096" width="4.7265625" style="192" bestFit="1" customWidth="1"/>
    <col min="4097" max="4097" width="9.7265625" style="192" bestFit="1" customWidth="1"/>
    <col min="4098" max="4098" width="10" style="192" bestFit="1" customWidth="1"/>
    <col min="4099" max="4099" width="8.81640625" style="192" bestFit="1" customWidth="1"/>
    <col min="4100" max="4100" width="22.81640625" style="192" customWidth="1"/>
    <col min="4101" max="4101" width="59.7265625" style="192" bestFit="1" customWidth="1"/>
    <col min="4102" max="4102" width="57.81640625" style="192" bestFit="1" customWidth="1"/>
    <col min="4103" max="4103" width="35.26953125" style="192" bestFit="1" customWidth="1"/>
    <col min="4104" max="4104" width="28.1796875" style="192" bestFit="1" customWidth="1"/>
    <col min="4105" max="4105" width="33.1796875" style="192" bestFit="1" customWidth="1"/>
    <col min="4106" max="4106" width="26" style="192" bestFit="1" customWidth="1"/>
    <col min="4107" max="4107" width="19.1796875" style="192" bestFit="1" customWidth="1"/>
    <col min="4108" max="4108" width="10.453125" style="192" customWidth="1"/>
    <col min="4109" max="4109" width="11.81640625" style="192" customWidth="1"/>
    <col min="4110" max="4110" width="14.7265625" style="192" customWidth="1"/>
    <col min="4111" max="4111" width="9" style="192" bestFit="1" customWidth="1"/>
    <col min="4112" max="4351" width="9.1796875" style="192"/>
    <col min="4352" max="4352" width="4.7265625" style="192" bestFit="1" customWidth="1"/>
    <col min="4353" max="4353" width="9.7265625" style="192" bestFit="1" customWidth="1"/>
    <col min="4354" max="4354" width="10" style="192" bestFit="1" customWidth="1"/>
    <col min="4355" max="4355" width="8.81640625" style="192" bestFit="1" customWidth="1"/>
    <col min="4356" max="4356" width="22.81640625" style="192" customWidth="1"/>
    <col min="4357" max="4357" width="59.7265625" style="192" bestFit="1" customWidth="1"/>
    <col min="4358" max="4358" width="57.81640625" style="192" bestFit="1" customWidth="1"/>
    <col min="4359" max="4359" width="35.26953125" style="192" bestFit="1" customWidth="1"/>
    <col min="4360" max="4360" width="28.1796875" style="192" bestFit="1" customWidth="1"/>
    <col min="4361" max="4361" width="33.1796875" style="192" bestFit="1" customWidth="1"/>
    <col min="4362" max="4362" width="26" style="192" bestFit="1" customWidth="1"/>
    <col min="4363" max="4363" width="19.1796875" style="192" bestFit="1" customWidth="1"/>
    <col min="4364" max="4364" width="10.453125" style="192" customWidth="1"/>
    <col min="4365" max="4365" width="11.81640625" style="192" customWidth="1"/>
    <col min="4366" max="4366" width="14.7265625" style="192" customWidth="1"/>
    <col min="4367" max="4367" width="9" style="192" bestFit="1" customWidth="1"/>
    <col min="4368" max="4607" width="9.1796875" style="192"/>
    <col min="4608" max="4608" width="4.7265625" style="192" bestFit="1" customWidth="1"/>
    <col min="4609" max="4609" width="9.7265625" style="192" bestFit="1" customWidth="1"/>
    <col min="4610" max="4610" width="10" style="192" bestFit="1" customWidth="1"/>
    <col min="4611" max="4611" width="8.81640625" style="192" bestFit="1" customWidth="1"/>
    <col min="4612" max="4612" width="22.81640625" style="192" customWidth="1"/>
    <col min="4613" max="4613" width="59.7265625" style="192" bestFit="1" customWidth="1"/>
    <col min="4614" max="4614" width="57.81640625" style="192" bestFit="1" customWidth="1"/>
    <col min="4615" max="4615" width="35.26953125" style="192" bestFit="1" customWidth="1"/>
    <col min="4616" max="4616" width="28.1796875" style="192" bestFit="1" customWidth="1"/>
    <col min="4617" max="4617" width="33.1796875" style="192" bestFit="1" customWidth="1"/>
    <col min="4618" max="4618" width="26" style="192" bestFit="1" customWidth="1"/>
    <col min="4619" max="4619" width="19.1796875" style="192" bestFit="1" customWidth="1"/>
    <col min="4620" max="4620" width="10.453125" style="192" customWidth="1"/>
    <col min="4621" max="4621" width="11.81640625" style="192" customWidth="1"/>
    <col min="4622" max="4622" width="14.7265625" style="192" customWidth="1"/>
    <col min="4623" max="4623" width="9" style="192" bestFit="1" customWidth="1"/>
    <col min="4624" max="4863" width="9.1796875" style="192"/>
    <col min="4864" max="4864" width="4.7265625" style="192" bestFit="1" customWidth="1"/>
    <col min="4865" max="4865" width="9.7265625" style="192" bestFit="1" customWidth="1"/>
    <col min="4866" max="4866" width="10" style="192" bestFit="1" customWidth="1"/>
    <col min="4867" max="4867" width="8.81640625" style="192" bestFit="1" customWidth="1"/>
    <col min="4868" max="4868" width="22.81640625" style="192" customWidth="1"/>
    <col min="4869" max="4869" width="59.7265625" style="192" bestFit="1" customWidth="1"/>
    <col min="4870" max="4870" width="57.81640625" style="192" bestFit="1" customWidth="1"/>
    <col min="4871" max="4871" width="35.26953125" style="192" bestFit="1" customWidth="1"/>
    <col min="4872" max="4872" width="28.1796875" style="192" bestFit="1" customWidth="1"/>
    <col min="4873" max="4873" width="33.1796875" style="192" bestFit="1" customWidth="1"/>
    <col min="4874" max="4874" width="26" style="192" bestFit="1" customWidth="1"/>
    <col min="4875" max="4875" width="19.1796875" style="192" bestFit="1" customWidth="1"/>
    <col min="4876" max="4876" width="10.453125" style="192" customWidth="1"/>
    <col min="4877" max="4877" width="11.81640625" style="192" customWidth="1"/>
    <col min="4878" max="4878" width="14.7265625" style="192" customWidth="1"/>
    <col min="4879" max="4879" width="9" style="192" bestFit="1" customWidth="1"/>
    <col min="4880" max="5119" width="9.1796875" style="192"/>
    <col min="5120" max="5120" width="4.7265625" style="192" bestFit="1" customWidth="1"/>
    <col min="5121" max="5121" width="9.7265625" style="192" bestFit="1" customWidth="1"/>
    <col min="5122" max="5122" width="10" style="192" bestFit="1" customWidth="1"/>
    <col min="5123" max="5123" width="8.81640625" style="192" bestFit="1" customWidth="1"/>
    <col min="5124" max="5124" width="22.81640625" style="192" customWidth="1"/>
    <col min="5125" max="5125" width="59.7265625" style="192" bestFit="1" customWidth="1"/>
    <col min="5126" max="5126" width="57.81640625" style="192" bestFit="1" customWidth="1"/>
    <col min="5127" max="5127" width="35.26953125" style="192" bestFit="1" customWidth="1"/>
    <col min="5128" max="5128" width="28.1796875" style="192" bestFit="1" customWidth="1"/>
    <col min="5129" max="5129" width="33.1796875" style="192" bestFit="1" customWidth="1"/>
    <col min="5130" max="5130" width="26" style="192" bestFit="1" customWidth="1"/>
    <col min="5131" max="5131" width="19.1796875" style="192" bestFit="1" customWidth="1"/>
    <col min="5132" max="5132" width="10.453125" style="192" customWidth="1"/>
    <col min="5133" max="5133" width="11.81640625" style="192" customWidth="1"/>
    <col min="5134" max="5134" width="14.7265625" style="192" customWidth="1"/>
    <col min="5135" max="5135" width="9" style="192" bestFit="1" customWidth="1"/>
    <col min="5136" max="5375" width="9.1796875" style="192"/>
    <col min="5376" max="5376" width="4.7265625" style="192" bestFit="1" customWidth="1"/>
    <col min="5377" max="5377" width="9.7265625" style="192" bestFit="1" customWidth="1"/>
    <col min="5378" max="5378" width="10" style="192" bestFit="1" customWidth="1"/>
    <col min="5379" max="5379" width="8.81640625" style="192" bestFit="1" customWidth="1"/>
    <col min="5380" max="5380" width="22.81640625" style="192" customWidth="1"/>
    <col min="5381" max="5381" width="59.7265625" style="192" bestFit="1" customWidth="1"/>
    <col min="5382" max="5382" width="57.81640625" style="192" bestFit="1" customWidth="1"/>
    <col min="5383" max="5383" width="35.26953125" style="192" bestFit="1" customWidth="1"/>
    <col min="5384" max="5384" width="28.1796875" style="192" bestFit="1" customWidth="1"/>
    <col min="5385" max="5385" width="33.1796875" style="192" bestFit="1" customWidth="1"/>
    <col min="5386" max="5386" width="26" style="192" bestFit="1" customWidth="1"/>
    <col min="5387" max="5387" width="19.1796875" style="192" bestFit="1" customWidth="1"/>
    <col min="5388" max="5388" width="10.453125" style="192" customWidth="1"/>
    <col min="5389" max="5389" width="11.81640625" style="192" customWidth="1"/>
    <col min="5390" max="5390" width="14.7265625" style="192" customWidth="1"/>
    <col min="5391" max="5391" width="9" style="192" bestFit="1" customWidth="1"/>
    <col min="5392" max="5631" width="9.1796875" style="192"/>
    <col min="5632" max="5632" width="4.7265625" style="192" bestFit="1" customWidth="1"/>
    <col min="5633" max="5633" width="9.7265625" style="192" bestFit="1" customWidth="1"/>
    <col min="5634" max="5634" width="10" style="192" bestFit="1" customWidth="1"/>
    <col min="5635" max="5635" width="8.81640625" style="192" bestFit="1" customWidth="1"/>
    <col min="5636" max="5636" width="22.81640625" style="192" customWidth="1"/>
    <col min="5637" max="5637" width="59.7265625" style="192" bestFit="1" customWidth="1"/>
    <col min="5638" max="5638" width="57.81640625" style="192" bestFit="1" customWidth="1"/>
    <col min="5639" max="5639" width="35.26953125" style="192" bestFit="1" customWidth="1"/>
    <col min="5640" max="5640" width="28.1796875" style="192" bestFit="1" customWidth="1"/>
    <col min="5641" max="5641" width="33.1796875" style="192" bestFit="1" customWidth="1"/>
    <col min="5642" max="5642" width="26" style="192" bestFit="1" customWidth="1"/>
    <col min="5643" max="5643" width="19.1796875" style="192" bestFit="1" customWidth="1"/>
    <col min="5644" max="5644" width="10.453125" style="192" customWidth="1"/>
    <col min="5645" max="5645" width="11.81640625" style="192" customWidth="1"/>
    <col min="5646" max="5646" width="14.7265625" style="192" customWidth="1"/>
    <col min="5647" max="5647" width="9" style="192" bestFit="1" customWidth="1"/>
    <col min="5648" max="5887" width="9.1796875" style="192"/>
    <col min="5888" max="5888" width="4.7265625" style="192" bestFit="1" customWidth="1"/>
    <col min="5889" max="5889" width="9.7265625" style="192" bestFit="1" customWidth="1"/>
    <col min="5890" max="5890" width="10" style="192" bestFit="1" customWidth="1"/>
    <col min="5891" max="5891" width="8.81640625" style="192" bestFit="1" customWidth="1"/>
    <col min="5892" max="5892" width="22.81640625" style="192" customWidth="1"/>
    <col min="5893" max="5893" width="59.7265625" style="192" bestFit="1" customWidth="1"/>
    <col min="5894" max="5894" width="57.81640625" style="192" bestFit="1" customWidth="1"/>
    <col min="5895" max="5895" width="35.26953125" style="192" bestFit="1" customWidth="1"/>
    <col min="5896" max="5896" width="28.1796875" style="192" bestFit="1" customWidth="1"/>
    <col min="5897" max="5897" width="33.1796875" style="192" bestFit="1" customWidth="1"/>
    <col min="5898" max="5898" width="26" style="192" bestFit="1" customWidth="1"/>
    <col min="5899" max="5899" width="19.1796875" style="192" bestFit="1" customWidth="1"/>
    <col min="5900" max="5900" width="10.453125" style="192" customWidth="1"/>
    <col min="5901" max="5901" width="11.81640625" style="192" customWidth="1"/>
    <col min="5902" max="5902" width="14.7265625" style="192" customWidth="1"/>
    <col min="5903" max="5903" width="9" style="192" bestFit="1" customWidth="1"/>
    <col min="5904" max="6143" width="9.1796875" style="192"/>
    <col min="6144" max="6144" width="4.7265625" style="192" bestFit="1" customWidth="1"/>
    <col min="6145" max="6145" width="9.7265625" style="192" bestFit="1" customWidth="1"/>
    <col min="6146" max="6146" width="10" style="192" bestFit="1" customWidth="1"/>
    <col min="6147" max="6147" width="8.81640625" style="192" bestFit="1" customWidth="1"/>
    <col min="6148" max="6148" width="22.81640625" style="192" customWidth="1"/>
    <col min="6149" max="6149" width="59.7265625" style="192" bestFit="1" customWidth="1"/>
    <col min="6150" max="6150" width="57.81640625" style="192" bestFit="1" customWidth="1"/>
    <col min="6151" max="6151" width="35.26953125" style="192" bestFit="1" customWidth="1"/>
    <col min="6152" max="6152" width="28.1796875" style="192" bestFit="1" customWidth="1"/>
    <col min="6153" max="6153" width="33.1796875" style="192" bestFit="1" customWidth="1"/>
    <col min="6154" max="6154" width="26" style="192" bestFit="1" customWidth="1"/>
    <col min="6155" max="6155" width="19.1796875" style="192" bestFit="1" customWidth="1"/>
    <col min="6156" max="6156" width="10.453125" style="192" customWidth="1"/>
    <col min="6157" max="6157" width="11.81640625" style="192" customWidth="1"/>
    <col min="6158" max="6158" width="14.7265625" style="192" customWidth="1"/>
    <col min="6159" max="6159" width="9" style="192" bestFit="1" customWidth="1"/>
    <col min="6160" max="6399" width="9.1796875" style="192"/>
    <col min="6400" max="6400" width="4.7265625" style="192" bestFit="1" customWidth="1"/>
    <col min="6401" max="6401" width="9.7265625" style="192" bestFit="1" customWidth="1"/>
    <col min="6402" max="6402" width="10" style="192" bestFit="1" customWidth="1"/>
    <col min="6403" max="6403" width="8.81640625" style="192" bestFit="1" customWidth="1"/>
    <col min="6404" max="6404" width="22.81640625" style="192" customWidth="1"/>
    <col min="6405" max="6405" width="59.7265625" style="192" bestFit="1" customWidth="1"/>
    <col min="6406" max="6406" width="57.81640625" style="192" bestFit="1" customWidth="1"/>
    <col min="6407" max="6407" width="35.26953125" style="192" bestFit="1" customWidth="1"/>
    <col min="6408" max="6408" width="28.1796875" style="192" bestFit="1" customWidth="1"/>
    <col min="6409" max="6409" width="33.1796875" style="192" bestFit="1" customWidth="1"/>
    <col min="6410" max="6410" width="26" style="192" bestFit="1" customWidth="1"/>
    <col min="6411" max="6411" width="19.1796875" style="192" bestFit="1" customWidth="1"/>
    <col min="6412" max="6412" width="10.453125" style="192" customWidth="1"/>
    <col min="6413" max="6413" width="11.81640625" style="192" customWidth="1"/>
    <col min="6414" max="6414" width="14.7265625" style="192" customWidth="1"/>
    <col min="6415" max="6415" width="9" style="192" bestFit="1" customWidth="1"/>
    <col min="6416" max="6655" width="9.1796875" style="192"/>
    <col min="6656" max="6656" width="4.7265625" style="192" bestFit="1" customWidth="1"/>
    <col min="6657" max="6657" width="9.7265625" style="192" bestFit="1" customWidth="1"/>
    <col min="6658" max="6658" width="10" style="192" bestFit="1" customWidth="1"/>
    <col min="6659" max="6659" width="8.81640625" style="192" bestFit="1" customWidth="1"/>
    <col min="6660" max="6660" width="22.81640625" style="192" customWidth="1"/>
    <col min="6661" max="6661" width="59.7265625" style="192" bestFit="1" customWidth="1"/>
    <col min="6662" max="6662" width="57.81640625" style="192" bestFit="1" customWidth="1"/>
    <col min="6663" max="6663" width="35.26953125" style="192" bestFit="1" customWidth="1"/>
    <col min="6664" max="6664" width="28.1796875" style="192" bestFit="1" customWidth="1"/>
    <col min="6665" max="6665" width="33.1796875" style="192" bestFit="1" customWidth="1"/>
    <col min="6666" max="6666" width="26" style="192" bestFit="1" customWidth="1"/>
    <col min="6667" max="6667" width="19.1796875" style="192" bestFit="1" customWidth="1"/>
    <col min="6668" max="6668" width="10.453125" style="192" customWidth="1"/>
    <col min="6669" max="6669" width="11.81640625" style="192" customWidth="1"/>
    <col min="6670" max="6670" width="14.7265625" style="192" customWidth="1"/>
    <col min="6671" max="6671" width="9" style="192" bestFit="1" customWidth="1"/>
    <col min="6672" max="6911" width="9.1796875" style="192"/>
    <col min="6912" max="6912" width="4.7265625" style="192" bestFit="1" customWidth="1"/>
    <col min="6913" max="6913" width="9.7265625" style="192" bestFit="1" customWidth="1"/>
    <col min="6914" max="6914" width="10" style="192" bestFit="1" customWidth="1"/>
    <col min="6915" max="6915" width="8.81640625" style="192" bestFit="1" customWidth="1"/>
    <col min="6916" max="6916" width="22.81640625" style="192" customWidth="1"/>
    <col min="6917" max="6917" width="59.7265625" style="192" bestFit="1" customWidth="1"/>
    <col min="6918" max="6918" width="57.81640625" style="192" bestFit="1" customWidth="1"/>
    <col min="6919" max="6919" width="35.26953125" style="192" bestFit="1" customWidth="1"/>
    <col min="6920" max="6920" width="28.1796875" style="192" bestFit="1" customWidth="1"/>
    <col min="6921" max="6921" width="33.1796875" style="192" bestFit="1" customWidth="1"/>
    <col min="6922" max="6922" width="26" style="192" bestFit="1" customWidth="1"/>
    <col min="6923" max="6923" width="19.1796875" style="192" bestFit="1" customWidth="1"/>
    <col min="6924" max="6924" width="10.453125" style="192" customWidth="1"/>
    <col min="6925" max="6925" width="11.81640625" style="192" customWidth="1"/>
    <col min="6926" max="6926" width="14.7265625" style="192" customWidth="1"/>
    <col min="6927" max="6927" width="9" style="192" bestFit="1" customWidth="1"/>
    <col min="6928" max="7167" width="9.1796875" style="192"/>
    <col min="7168" max="7168" width="4.7265625" style="192" bestFit="1" customWidth="1"/>
    <col min="7169" max="7169" width="9.7265625" style="192" bestFit="1" customWidth="1"/>
    <col min="7170" max="7170" width="10" style="192" bestFit="1" customWidth="1"/>
    <col min="7171" max="7171" width="8.81640625" style="192" bestFit="1" customWidth="1"/>
    <col min="7172" max="7172" width="22.81640625" style="192" customWidth="1"/>
    <col min="7173" max="7173" width="59.7265625" style="192" bestFit="1" customWidth="1"/>
    <col min="7174" max="7174" width="57.81640625" style="192" bestFit="1" customWidth="1"/>
    <col min="7175" max="7175" width="35.26953125" style="192" bestFit="1" customWidth="1"/>
    <col min="7176" max="7176" width="28.1796875" style="192" bestFit="1" customWidth="1"/>
    <col min="7177" max="7177" width="33.1796875" style="192" bestFit="1" customWidth="1"/>
    <col min="7178" max="7178" width="26" style="192" bestFit="1" customWidth="1"/>
    <col min="7179" max="7179" width="19.1796875" style="192" bestFit="1" customWidth="1"/>
    <col min="7180" max="7180" width="10.453125" style="192" customWidth="1"/>
    <col min="7181" max="7181" width="11.81640625" style="192" customWidth="1"/>
    <col min="7182" max="7182" width="14.7265625" style="192" customWidth="1"/>
    <col min="7183" max="7183" width="9" style="192" bestFit="1" customWidth="1"/>
    <col min="7184" max="7423" width="9.1796875" style="192"/>
    <col min="7424" max="7424" width="4.7265625" style="192" bestFit="1" customWidth="1"/>
    <col min="7425" max="7425" width="9.7265625" style="192" bestFit="1" customWidth="1"/>
    <col min="7426" max="7426" width="10" style="192" bestFit="1" customWidth="1"/>
    <col min="7427" max="7427" width="8.81640625" style="192" bestFit="1" customWidth="1"/>
    <col min="7428" max="7428" width="22.81640625" style="192" customWidth="1"/>
    <col min="7429" max="7429" width="59.7265625" style="192" bestFit="1" customWidth="1"/>
    <col min="7430" max="7430" width="57.81640625" style="192" bestFit="1" customWidth="1"/>
    <col min="7431" max="7431" width="35.26953125" style="192" bestFit="1" customWidth="1"/>
    <col min="7432" max="7432" width="28.1796875" style="192" bestFit="1" customWidth="1"/>
    <col min="7433" max="7433" width="33.1796875" style="192" bestFit="1" customWidth="1"/>
    <col min="7434" max="7434" width="26" style="192" bestFit="1" customWidth="1"/>
    <col min="7435" max="7435" width="19.1796875" style="192" bestFit="1" customWidth="1"/>
    <col min="7436" max="7436" width="10.453125" style="192" customWidth="1"/>
    <col min="7437" max="7437" width="11.81640625" style="192" customWidth="1"/>
    <col min="7438" max="7438" width="14.7265625" style="192" customWidth="1"/>
    <col min="7439" max="7439" width="9" style="192" bestFit="1" customWidth="1"/>
    <col min="7440" max="7679" width="9.1796875" style="192"/>
    <col min="7680" max="7680" width="4.7265625" style="192" bestFit="1" customWidth="1"/>
    <col min="7681" max="7681" width="9.7265625" style="192" bestFit="1" customWidth="1"/>
    <col min="7682" max="7682" width="10" style="192" bestFit="1" customWidth="1"/>
    <col min="7683" max="7683" width="8.81640625" style="192" bestFit="1" customWidth="1"/>
    <col min="7684" max="7684" width="22.81640625" style="192" customWidth="1"/>
    <col min="7685" max="7685" width="59.7265625" style="192" bestFit="1" customWidth="1"/>
    <col min="7686" max="7686" width="57.81640625" style="192" bestFit="1" customWidth="1"/>
    <col min="7687" max="7687" width="35.26953125" style="192" bestFit="1" customWidth="1"/>
    <col min="7688" max="7688" width="28.1796875" style="192" bestFit="1" customWidth="1"/>
    <col min="7689" max="7689" width="33.1796875" style="192" bestFit="1" customWidth="1"/>
    <col min="7690" max="7690" width="26" style="192" bestFit="1" customWidth="1"/>
    <col min="7691" max="7691" width="19.1796875" style="192" bestFit="1" customWidth="1"/>
    <col min="7692" max="7692" width="10.453125" style="192" customWidth="1"/>
    <col min="7693" max="7693" width="11.81640625" style="192" customWidth="1"/>
    <col min="7694" max="7694" width="14.7265625" style="192" customWidth="1"/>
    <col min="7695" max="7695" width="9" style="192" bestFit="1" customWidth="1"/>
    <col min="7696" max="7935" width="9.1796875" style="192"/>
    <col min="7936" max="7936" width="4.7265625" style="192" bestFit="1" customWidth="1"/>
    <col min="7937" max="7937" width="9.7265625" style="192" bestFit="1" customWidth="1"/>
    <col min="7938" max="7938" width="10" style="192" bestFit="1" customWidth="1"/>
    <col min="7939" max="7939" width="8.81640625" style="192" bestFit="1" customWidth="1"/>
    <col min="7940" max="7940" width="22.81640625" style="192" customWidth="1"/>
    <col min="7941" max="7941" width="59.7265625" style="192" bestFit="1" customWidth="1"/>
    <col min="7942" max="7942" width="57.81640625" style="192" bestFit="1" customWidth="1"/>
    <col min="7943" max="7943" width="35.26953125" style="192" bestFit="1" customWidth="1"/>
    <col min="7944" max="7944" width="28.1796875" style="192" bestFit="1" customWidth="1"/>
    <col min="7945" max="7945" width="33.1796875" style="192" bestFit="1" customWidth="1"/>
    <col min="7946" max="7946" width="26" style="192" bestFit="1" customWidth="1"/>
    <col min="7947" max="7947" width="19.1796875" style="192" bestFit="1" customWidth="1"/>
    <col min="7948" max="7948" width="10.453125" style="192" customWidth="1"/>
    <col min="7949" max="7949" width="11.81640625" style="192" customWidth="1"/>
    <col min="7950" max="7950" width="14.7265625" style="192" customWidth="1"/>
    <col min="7951" max="7951" width="9" style="192" bestFit="1" customWidth="1"/>
    <col min="7952" max="8191" width="9.1796875" style="192"/>
    <col min="8192" max="8192" width="4.7265625" style="192" bestFit="1" customWidth="1"/>
    <col min="8193" max="8193" width="9.7265625" style="192" bestFit="1" customWidth="1"/>
    <col min="8194" max="8194" width="10" style="192" bestFit="1" customWidth="1"/>
    <col min="8195" max="8195" width="8.81640625" style="192" bestFit="1" customWidth="1"/>
    <col min="8196" max="8196" width="22.81640625" style="192" customWidth="1"/>
    <col min="8197" max="8197" width="59.7265625" style="192" bestFit="1" customWidth="1"/>
    <col min="8198" max="8198" width="57.81640625" style="192" bestFit="1" customWidth="1"/>
    <col min="8199" max="8199" width="35.26953125" style="192" bestFit="1" customWidth="1"/>
    <col min="8200" max="8200" width="28.1796875" style="192" bestFit="1" customWidth="1"/>
    <col min="8201" max="8201" width="33.1796875" style="192" bestFit="1" customWidth="1"/>
    <col min="8202" max="8202" width="26" style="192" bestFit="1" customWidth="1"/>
    <col min="8203" max="8203" width="19.1796875" style="192" bestFit="1" customWidth="1"/>
    <col min="8204" max="8204" width="10.453125" style="192" customWidth="1"/>
    <col min="8205" max="8205" width="11.81640625" style="192" customWidth="1"/>
    <col min="8206" max="8206" width="14.7265625" style="192" customWidth="1"/>
    <col min="8207" max="8207" width="9" style="192" bestFit="1" customWidth="1"/>
    <col min="8208" max="8447" width="9.1796875" style="192"/>
    <col min="8448" max="8448" width="4.7265625" style="192" bestFit="1" customWidth="1"/>
    <col min="8449" max="8449" width="9.7265625" style="192" bestFit="1" customWidth="1"/>
    <col min="8450" max="8450" width="10" style="192" bestFit="1" customWidth="1"/>
    <col min="8451" max="8451" width="8.81640625" style="192" bestFit="1" customWidth="1"/>
    <col min="8452" max="8452" width="22.81640625" style="192" customWidth="1"/>
    <col min="8453" max="8453" width="59.7265625" style="192" bestFit="1" customWidth="1"/>
    <col min="8454" max="8454" width="57.81640625" style="192" bestFit="1" customWidth="1"/>
    <col min="8455" max="8455" width="35.26953125" style="192" bestFit="1" customWidth="1"/>
    <col min="8456" max="8456" width="28.1796875" style="192" bestFit="1" customWidth="1"/>
    <col min="8457" max="8457" width="33.1796875" style="192" bestFit="1" customWidth="1"/>
    <col min="8458" max="8458" width="26" style="192" bestFit="1" customWidth="1"/>
    <col min="8459" max="8459" width="19.1796875" style="192" bestFit="1" customWidth="1"/>
    <col min="8460" max="8460" width="10.453125" style="192" customWidth="1"/>
    <col min="8461" max="8461" width="11.81640625" style="192" customWidth="1"/>
    <col min="8462" max="8462" width="14.7265625" style="192" customWidth="1"/>
    <col min="8463" max="8463" width="9" style="192" bestFit="1" customWidth="1"/>
    <col min="8464" max="8703" width="9.1796875" style="192"/>
    <col min="8704" max="8704" width="4.7265625" style="192" bestFit="1" customWidth="1"/>
    <col min="8705" max="8705" width="9.7265625" style="192" bestFit="1" customWidth="1"/>
    <col min="8706" max="8706" width="10" style="192" bestFit="1" customWidth="1"/>
    <col min="8707" max="8707" width="8.81640625" style="192" bestFit="1" customWidth="1"/>
    <col min="8708" max="8708" width="22.81640625" style="192" customWidth="1"/>
    <col min="8709" max="8709" width="59.7265625" style="192" bestFit="1" customWidth="1"/>
    <col min="8710" max="8710" width="57.81640625" style="192" bestFit="1" customWidth="1"/>
    <col min="8711" max="8711" width="35.26953125" style="192" bestFit="1" customWidth="1"/>
    <col min="8712" max="8712" width="28.1796875" style="192" bestFit="1" customWidth="1"/>
    <col min="8713" max="8713" width="33.1796875" style="192" bestFit="1" customWidth="1"/>
    <col min="8714" max="8714" width="26" style="192" bestFit="1" customWidth="1"/>
    <col min="8715" max="8715" width="19.1796875" style="192" bestFit="1" customWidth="1"/>
    <col min="8716" max="8716" width="10.453125" style="192" customWidth="1"/>
    <col min="8717" max="8717" width="11.81640625" style="192" customWidth="1"/>
    <col min="8718" max="8718" width="14.7265625" style="192" customWidth="1"/>
    <col min="8719" max="8719" width="9" style="192" bestFit="1" customWidth="1"/>
    <col min="8720" max="8959" width="9.1796875" style="192"/>
    <col min="8960" max="8960" width="4.7265625" style="192" bestFit="1" customWidth="1"/>
    <col min="8961" max="8961" width="9.7265625" style="192" bestFit="1" customWidth="1"/>
    <col min="8962" max="8962" width="10" style="192" bestFit="1" customWidth="1"/>
    <col min="8963" max="8963" width="8.81640625" style="192" bestFit="1" customWidth="1"/>
    <col min="8964" max="8964" width="22.81640625" style="192" customWidth="1"/>
    <col min="8965" max="8965" width="59.7265625" style="192" bestFit="1" customWidth="1"/>
    <col min="8966" max="8966" width="57.81640625" style="192" bestFit="1" customWidth="1"/>
    <col min="8967" max="8967" width="35.26953125" style="192" bestFit="1" customWidth="1"/>
    <col min="8968" max="8968" width="28.1796875" style="192" bestFit="1" customWidth="1"/>
    <col min="8969" max="8969" width="33.1796875" style="192" bestFit="1" customWidth="1"/>
    <col min="8970" max="8970" width="26" style="192" bestFit="1" customWidth="1"/>
    <col min="8971" max="8971" width="19.1796875" style="192" bestFit="1" customWidth="1"/>
    <col min="8972" max="8972" width="10.453125" style="192" customWidth="1"/>
    <col min="8973" max="8973" width="11.81640625" style="192" customWidth="1"/>
    <col min="8974" max="8974" width="14.7265625" style="192" customWidth="1"/>
    <col min="8975" max="8975" width="9" style="192" bestFit="1" customWidth="1"/>
    <col min="8976" max="9215" width="9.1796875" style="192"/>
    <col min="9216" max="9216" width="4.7265625" style="192" bestFit="1" customWidth="1"/>
    <col min="9217" max="9217" width="9.7265625" style="192" bestFit="1" customWidth="1"/>
    <col min="9218" max="9218" width="10" style="192" bestFit="1" customWidth="1"/>
    <col min="9219" max="9219" width="8.81640625" style="192" bestFit="1" customWidth="1"/>
    <col min="9220" max="9220" width="22.81640625" style="192" customWidth="1"/>
    <col min="9221" max="9221" width="59.7265625" style="192" bestFit="1" customWidth="1"/>
    <col min="9222" max="9222" width="57.81640625" style="192" bestFit="1" customWidth="1"/>
    <col min="9223" max="9223" width="35.26953125" style="192" bestFit="1" customWidth="1"/>
    <col min="9224" max="9224" width="28.1796875" style="192" bestFit="1" customWidth="1"/>
    <col min="9225" max="9225" width="33.1796875" style="192" bestFit="1" customWidth="1"/>
    <col min="9226" max="9226" width="26" style="192" bestFit="1" customWidth="1"/>
    <col min="9227" max="9227" width="19.1796875" style="192" bestFit="1" customWidth="1"/>
    <col min="9228" max="9228" width="10.453125" style="192" customWidth="1"/>
    <col min="9229" max="9229" width="11.81640625" style="192" customWidth="1"/>
    <col min="9230" max="9230" width="14.7265625" style="192" customWidth="1"/>
    <col min="9231" max="9231" width="9" style="192" bestFit="1" customWidth="1"/>
    <col min="9232" max="9471" width="9.1796875" style="192"/>
    <col min="9472" max="9472" width="4.7265625" style="192" bestFit="1" customWidth="1"/>
    <col min="9473" max="9473" width="9.7265625" style="192" bestFit="1" customWidth="1"/>
    <col min="9474" max="9474" width="10" style="192" bestFit="1" customWidth="1"/>
    <col min="9475" max="9475" width="8.81640625" style="192" bestFit="1" customWidth="1"/>
    <col min="9476" max="9476" width="22.81640625" style="192" customWidth="1"/>
    <col min="9477" max="9477" width="59.7265625" style="192" bestFit="1" customWidth="1"/>
    <col min="9478" max="9478" width="57.81640625" style="192" bestFit="1" customWidth="1"/>
    <col min="9479" max="9479" width="35.26953125" style="192" bestFit="1" customWidth="1"/>
    <col min="9480" max="9480" width="28.1796875" style="192" bestFit="1" customWidth="1"/>
    <col min="9481" max="9481" width="33.1796875" style="192" bestFit="1" customWidth="1"/>
    <col min="9482" max="9482" width="26" style="192" bestFit="1" customWidth="1"/>
    <col min="9483" max="9483" width="19.1796875" style="192" bestFit="1" customWidth="1"/>
    <col min="9484" max="9484" width="10.453125" style="192" customWidth="1"/>
    <col min="9485" max="9485" width="11.81640625" style="192" customWidth="1"/>
    <col min="9486" max="9486" width="14.7265625" style="192" customWidth="1"/>
    <col min="9487" max="9487" width="9" style="192" bestFit="1" customWidth="1"/>
    <col min="9488" max="9727" width="9.1796875" style="192"/>
    <col min="9728" max="9728" width="4.7265625" style="192" bestFit="1" customWidth="1"/>
    <col min="9729" max="9729" width="9.7265625" style="192" bestFit="1" customWidth="1"/>
    <col min="9730" max="9730" width="10" style="192" bestFit="1" customWidth="1"/>
    <col min="9731" max="9731" width="8.81640625" style="192" bestFit="1" customWidth="1"/>
    <col min="9732" max="9732" width="22.81640625" style="192" customWidth="1"/>
    <col min="9733" max="9733" width="59.7265625" style="192" bestFit="1" customWidth="1"/>
    <col min="9734" max="9734" width="57.81640625" style="192" bestFit="1" customWidth="1"/>
    <col min="9735" max="9735" width="35.26953125" style="192" bestFit="1" customWidth="1"/>
    <col min="9736" max="9736" width="28.1796875" style="192" bestFit="1" customWidth="1"/>
    <col min="9737" max="9737" width="33.1796875" style="192" bestFit="1" customWidth="1"/>
    <col min="9738" max="9738" width="26" style="192" bestFit="1" customWidth="1"/>
    <col min="9739" max="9739" width="19.1796875" style="192" bestFit="1" customWidth="1"/>
    <col min="9740" max="9740" width="10.453125" style="192" customWidth="1"/>
    <col min="9741" max="9741" width="11.81640625" style="192" customWidth="1"/>
    <col min="9742" max="9742" width="14.7265625" style="192" customWidth="1"/>
    <col min="9743" max="9743" width="9" style="192" bestFit="1" customWidth="1"/>
    <col min="9744" max="9983" width="9.1796875" style="192"/>
    <col min="9984" max="9984" width="4.7265625" style="192" bestFit="1" customWidth="1"/>
    <col min="9985" max="9985" width="9.7265625" style="192" bestFit="1" customWidth="1"/>
    <col min="9986" max="9986" width="10" style="192" bestFit="1" customWidth="1"/>
    <col min="9987" max="9987" width="8.81640625" style="192" bestFit="1" customWidth="1"/>
    <col min="9988" max="9988" width="22.81640625" style="192" customWidth="1"/>
    <col min="9989" max="9989" width="59.7265625" style="192" bestFit="1" customWidth="1"/>
    <col min="9990" max="9990" width="57.81640625" style="192" bestFit="1" customWidth="1"/>
    <col min="9991" max="9991" width="35.26953125" style="192" bestFit="1" customWidth="1"/>
    <col min="9992" max="9992" width="28.1796875" style="192" bestFit="1" customWidth="1"/>
    <col min="9993" max="9993" width="33.1796875" style="192" bestFit="1" customWidth="1"/>
    <col min="9994" max="9994" width="26" style="192" bestFit="1" customWidth="1"/>
    <col min="9995" max="9995" width="19.1796875" style="192" bestFit="1" customWidth="1"/>
    <col min="9996" max="9996" width="10.453125" style="192" customWidth="1"/>
    <col min="9997" max="9997" width="11.81640625" style="192" customWidth="1"/>
    <col min="9998" max="9998" width="14.7265625" style="192" customWidth="1"/>
    <col min="9999" max="9999" width="9" style="192" bestFit="1" customWidth="1"/>
    <col min="10000" max="10239" width="9.1796875" style="192"/>
    <col min="10240" max="10240" width="4.7265625" style="192" bestFit="1" customWidth="1"/>
    <col min="10241" max="10241" width="9.7265625" style="192" bestFit="1" customWidth="1"/>
    <col min="10242" max="10242" width="10" style="192" bestFit="1" customWidth="1"/>
    <col min="10243" max="10243" width="8.81640625" style="192" bestFit="1" customWidth="1"/>
    <col min="10244" max="10244" width="22.81640625" style="192" customWidth="1"/>
    <col min="10245" max="10245" width="59.7265625" style="192" bestFit="1" customWidth="1"/>
    <col min="10246" max="10246" width="57.81640625" style="192" bestFit="1" customWidth="1"/>
    <col min="10247" max="10247" width="35.26953125" style="192" bestFit="1" customWidth="1"/>
    <col min="10248" max="10248" width="28.1796875" style="192" bestFit="1" customWidth="1"/>
    <col min="10249" max="10249" width="33.1796875" style="192" bestFit="1" customWidth="1"/>
    <col min="10250" max="10250" width="26" style="192" bestFit="1" customWidth="1"/>
    <col min="10251" max="10251" width="19.1796875" style="192" bestFit="1" customWidth="1"/>
    <col min="10252" max="10252" width="10.453125" style="192" customWidth="1"/>
    <col min="10253" max="10253" width="11.81640625" style="192" customWidth="1"/>
    <col min="10254" max="10254" width="14.7265625" style="192" customWidth="1"/>
    <col min="10255" max="10255" width="9" style="192" bestFit="1" customWidth="1"/>
    <col min="10256" max="10495" width="9.1796875" style="192"/>
    <col min="10496" max="10496" width="4.7265625" style="192" bestFit="1" customWidth="1"/>
    <col min="10497" max="10497" width="9.7265625" style="192" bestFit="1" customWidth="1"/>
    <col min="10498" max="10498" width="10" style="192" bestFit="1" customWidth="1"/>
    <col min="10499" max="10499" width="8.81640625" style="192" bestFit="1" customWidth="1"/>
    <col min="10500" max="10500" width="22.81640625" style="192" customWidth="1"/>
    <col min="10501" max="10501" width="59.7265625" style="192" bestFit="1" customWidth="1"/>
    <col min="10502" max="10502" width="57.81640625" style="192" bestFit="1" customWidth="1"/>
    <col min="10503" max="10503" width="35.26953125" style="192" bestFit="1" customWidth="1"/>
    <col min="10504" max="10504" width="28.1796875" style="192" bestFit="1" customWidth="1"/>
    <col min="10505" max="10505" width="33.1796875" style="192" bestFit="1" customWidth="1"/>
    <col min="10506" max="10506" width="26" style="192" bestFit="1" customWidth="1"/>
    <col min="10507" max="10507" width="19.1796875" style="192" bestFit="1" customWidth="1"/>
    <col min="10508" max="10508" width="10.453125" style="192" customWidth="1"/>
    <col min="10509" max="10509" width="11.81640625" style="192" customWidth="1"/>
    <col min="10510" max="10510" width="14.7265625" style="192" customWidth="1"/>
    <col min="10511" max="10511" width="9" style="192" bestFit="1" customWidth="1"/>
    <col min="10512" max="10751" width="9.1796875" style="192"/>
    <col min="10752" max="10752" width="4.7265625" style="192" bestFit="1" customWidth="1"/>
    <col min="10753" max="10753" width="9.7265625" style="192" bestFit="1" customWidth="1"/>
    <col min="10754" max="10754" width="10" style="192" bestFit="1" customWidth="1"/>
    <col min="10755" max="10755" width="8.81640625" style="192" bestFit="1" customWidth="1"/>
    <col min="10756" max="10756" width="22.81640625" style="192" customWidth="1"/>
    <col min="10757" max="10757" width="59.7265625" style="192" bestFit="1" customWidth="1"/>
    <col min="10758" max="10758" width="57.81640625" style="192" bestFit="1" customWidth="1"/>
    <col min="10759" max="10759" width="35.26953125" style="192" bestFit="1" customWidth="1"/>
    <col min="10760" max="10760" width="28.1796875" style="192" bestFit="1" customWidth="1"/>
    <col min="10761" max="10761" width="33.1796875" style="192" bestFit="1" customWidth="1"/>
    <col min="10762" max="10762" width="26" style="192" bestFit="1" customWidth="1"/>
    <col min="10763" max="10763" width="19.1796875" style="192" bestFit="1" customWidth="1"/>
    <col min="10764" max="10764" width="10.453125" style="192" customWidth="1"/>
    <col min="10765" max="10765" width="11.81640625" style="192" customWidth="1"/>
    <col min="10766" max="10766" width="14.7265625" style="192" customWidth="1"/>
    <col min="10767" max="10767" width="9" style="192" bestFit="1" customWidth="1"/>
    <col min="10768" max="11007" width="9.1796875" style="192"/>
    <col min="11008" max="11008" width="4.7265625" style="192" bestFit="1" customWidth="1"/>
    <col min="11009" max="11009" width="9.7265625" style="192" bestFit="1" customWidth="1"/>
    <col min="11010" max="11010" width="10" style="192" bestFit="1" customWidth="1"/>
    <col min="11011" max="11011" width="8.81640625" style="192" bestFit="1" customWidth="1"/>
    <col min="11012" max="11012" width="22.81640625" style="192" customWidth="1"/>
    <col min="11013" max="11013" width="59.7265625" style="192" bestFit="1" customWidth="1"/>
    <col min="11014" max="11014" width="57.81640625" style="192" bestFit="1" customWidth="1"/>
    <col min="11015" max="11015" width="35.26953125" style="192" bestFit="1" customWidth="1"/>
    <col min="11016" max="11016" width="28.1796875" style="192" bestFit="1" customWidth="1"/>
    <col min="11017" max="11017" width="33.1796875" style="192" bestFit="1" customWidth="1"/>
    <col min="11018" max="11018" width="26" style="192" bestFit="1" customWidth="1"/>
    <col min="11019" max="11019" width="19.1796875" style="192" bestFit="1" customWidth="1"/>
    <col min="11020" max="11020" width="10.453125" style="192" customWidth="1"/>
    <col min="11021" max="11021" width="11.81640625" style="192" customWidth="1"/>
    <col min="11022" max="11022" width="14.7265625" style="192" customWidth="1"/>
    <col min="11023" max="11023" width="9" style="192" bestFit="1" customWidth="1"/>
    <col min="11024" max="11263" width="9.1796875" style="192"/>
    <col min="11264" max="11264" width="4.7265625" style="192" bestFit="1" customWidth="1"/>
    <col min="11265" max="11265" width="9.7265625" style="192" bestFit="1" customWidth="1"/>
    <col min="11266" max="11266" width="10" style="192" bestFit="1" customWidth="1"/>
    <col min="11267" max="11267" width="8.81640625" style="192" bestFit="1" customWidth="1"/>
    <col min="11268" max="11268" width="22.81640625" style="192" customWidth="1"/>
    <col min="11269" max="11269" width="59.7265625" style="192" bestFit="1" customWidth="1"/>
    <col min="11270" max="11270" width="57.81640625" style="192" bestFit="1" customWidth="1"/>
    <col min="11271" max="11271" width="35.26953125" style="192" bestFit="1" customWidth="1"/>
    <col min="11272" max="11272" width="28.1796875" style="192" bestFit="1" customWidth="1"/>
    <col min="11273" max="11273" width="33.1796875" style="192" bestFit="1" customWidth="1"/>
    <col min="11274" max="11274" width="26" style="192" bestFit="1" customWidth="1"/>
    <col min="11275" max="11275" width="19.1796875" style="192" bestFit="1" customWidth="1"/>
    <col min="11276" max="11276" width="10.453125" style="192" customWidth="1"/>
    <col min="11277" max="11277" width="11.81640625" style="192" customWidth="1"/>
    <col min="11278" max="11278" width="14.7265625" style="192" customWidth="1"/>
    <col min="11279" max="11279" width="9" style="192" bestFit="1" customWidth="1"/>
    <col min="11280" max="11519" width="9.1796875" style="192"/>
    <col min="11520" max="11520" width="4.7265625" style="192" bestFit="1" customWidth="1"/>
    <col min="11521" max="11521" width="9.7265625" style="192" bestFit="1" customWidth="1"/>
    <col min="11522" max="11522" width="10" style="192" bestFit="1" customWidth="1"/>
    <col min="11523" max="11523" width="8.81640625" style="192" bestFit="1" customWidth="1"/>
    <col min="11524" max="11524" width="22.81640625" style="192" customWidth="1"/>
    <col min="11525" max="11525" width="59.7265625" style="192" bestFit="1" customWidth="1"/>
    <col min="11526" max="11526" width="57.81640625" style="192" bestFit="1" customWidth="1"/>
    <col min="11527" max="11527" width="35.26953125" style="192" bestFit="1" customWidth="1"/>
    <col min="11528" max="11528" width="28.1796875" style="192" bestFit="1" customWidth="1"/>
    <col min="11529" max="11529" width="33.1796875" style="192" bestFit="1" customWidth="1"/>
    <col min="11530" max="11530" width="26" style="192" bestFit="1" customWidth="1"/>
    <col min="11531" max="11531" width="19.1796875" style="192" bestFit="1" customWidth="1"/>
    <col min="11532" max="11532" width="10.453125" style="192" customWidth="1"/>
    <col min="11533" max="11533" width="11.81640625" style="192" customWidth="1"/>
    <col min="11534" max="11534" width="14.7265625" style="192" customWidth="1"/>
    <col min="11535" max="11535" width="9" style="192" bestFit="1" customWidth="1"/>
    <col min="11536" max="11775" width="9.1796875" style="192"/>
    <col min="11776" max="11776" width="4.7265625" style="192" bestFit="1" customWidth="1"/>
    <col min="11777" max="11777" width="9.7265625" style="192" bestFit="1" customWidth="1"/>
    <col min="11778" max="11778" width="10" style="192" bestFit="1" customWidth="1"/>
    <col min="11779" max="11779" width="8.81640625" style="192" bestFit="1" customWidth="1"/>
    <col min="11780" max="11780" width="22.81640625" style="192" customWidth="1"/>
    <col min="11781" max="11781" width="59.7265625" style="192" bestFit="1" customWidth="1"/>
    <col min="11782" max="11782" width="57.81640625" style="192" bestFit="1" customWidth="1"/>
    <col min="11783" max="11783" width="35.26953125" style="192" bestFit="1" customWidth="1"/>
    <col min="11784" max="11784" width="28.1796875" style="192" bestFit="1" customWidth="1"/>
    <col min="11785" max="11785" width="33.1796875" style="192" bestFit="1" customWidth="1"/>
    <col min="11786" max="11786" width="26" style="192" bestFit="1" customWidth="1"/>
    <col min="11787" max="11787" width="19.1796875" style="192" bestFit="1" customWidth="1"/>
    <col min="11788" max="11788" width="10.453125" style="192" customWidth="1"/>
    <col min="11789" max="11789" width="11.81640625" style="192" customWidth="1"/>
    <col min="11790" max="11790" width="14.7265625" style="192" customWidth="1"/>
    <col min="11791" max="11791" width="9" style="192" bestFit="1" customWidth="1"/>
    <col min="11792" max="12031" width="9.1796875" style="192"/>
    <col min="12032" max="12032" width="4.7265625" style="192" bestFit="1" customWidth="1"/>
    <col min="12033" max="12033" width="9.7265625" style="192" bestFit="1" customWidth="1"/>
    <col min="12034" max="12034" width="10" style="192" bestFit="1" customWidth="1"/>
    <col min="12035" max="12035" width="8.81640625" style="192" bestFit="1" customWidth="1"/>
    <col min="12036" max="12036" width="22.81640625" style="192" customWidth="1"/>
    <col min="12037" max="12037" width="59.7265625" style="192" bestFit="1" customWidth="1"/>
    <col min="12038" max="12038" width="57.81640625" style="192" bestFit="1" customWidth="1"/>
    <col min="12039" max="12039" width="35.26953125" style="192" bestFit="1" customWidth="1"/>
    <col min="12040" max="12040" width="28.1796875" style="192" bestFit="1" customWidth="1"/>
    <col min="12041" max="12041" width="33.1796875" style="192" bestFit="1" customWidth="1"/>
    <col min="12042" max="12042" width="26" style="192" bestFit="1" customWidth="1"/>
    <col min="12043" max="12043" width="19.1796875" style="192" bestFit="1" customWidth="1"/>
    <col min="12044" max="12044" width="10.453125" style="192" customWidth="1"/>
    <col min="12045" max="12045" width="11.81640625" style="192" customWidth="1"/>
    <col min="12046" max="12046" width="14.7265625" style="192" customWidth="1"/>
    <col min="12047" max="12047" width="9" style="192" bestFit="1" customWidth="1"/>
    <col min="12048" max="12287" width="9.1796875" style="192"/>
    <col min="12288" max="12288" width="4.7265625" style="192" bestFit="1" customWidth="1"/>
    <col min="12289" max="12289" width="9.7265625" style="192" bestFit="1" customWidth="1"/>
    <col min="12290" max="12290" width="10" style="192" bestFit="1" customWidth="1"/>
    <col min="12291" max="12291" width="8.81640625" style="192" bestFit="1" customWidth="1"/>
    <col min="12292" max="12292" width="22.81640625" style="192" customWidth="1"/>
    <col min="12293" max="12293" width="59.7265625" style="192" bestFit="1" customWidth="1"/>
    <col min="12294" max="12294" width="57.81640625" style="192" bestFit="1" customWidth="1"/>
    <col min="12295" max="12295" width="35.26953125" style="192" bestFit="1" customWidth="1"/>
    <col min="12296" max="12296" width="28.1796875" style="192" bestFit="1" customWidth="1"/>
    <col min="12297" max="12297" width="33.1796875" style="192" bestFit="1" customWidth="1"/>
    <col min="12298" max="12298" width="26" style="192" bestFit="1" customWidth="1"/>
    <col min="12299" max="12299" width="19.1796875" style="192" bestFit="1" customWidth="1"/>
    <col min="12300" max="12300" width="10.453125" style="192" customWidth="1"/>
    <col min="12301" max="12301" width="11.81640625" style="192" customWidth="1"/>
    <col min="12302" max="12302" width="14.7265625" style="192" customWidth="1"/>
    <col min="12303" max="12303" width="9" style="192" bestFit="1" customWidth="1"/>
    <col min="12304" max="12543" width="9.1796875" style="192"/>
    <col min="12544" max="12544" width="4.7265625" style="192" bestFit="1" customWidth="1"/>
    <col min="12545" max="12545" width="9.7265625" style="192" bestFit="1" customWidth="1"/>
    <col min="12546" max="12546" width="10" style="192" bestFit="1" customWidth="1"/>
    <col min="12547" max="12547" width="8.81640625" style="192" bestFit="1" customWidth="1"/>
    <col min="12548" max="12548" width="22.81640625" style="192" customWidth="1"/>
    <col min="12549" max="12549" width="59.7265625" style="192" bestFit="1" customWidth="1"/>
    <col min="12550" max="12550" width="57.81640625" style="192" bestFit="1" customWidth="1"/>
    <col min="12551" max="12551" width="35.26953125" style="192" bestFit="1" customWidth="1"/>
    <col min="12552" max="12552" width="28.1796875" style="192" bestFit="1" customWidth="1"/>
    <col min="12553" max="12553" width="33.1796875" style="192" bestFit="1" customWidth="1"/>
    <col min="12554" max="12554" width="26" style="192" bestFit="1" customWidth="1"/>
    <col min="12555" max="12555" width="19.1796875" style="192" bestFit="1" customWidth="1"/>
    <col min="12556" max="12556" width="10.453125" style="192" customWidth="1"/>
    <col min="12557" max="12557" width="11.81640625" style="192" customWidth="1"/>
    <col min="12558" max="12558" width="14.7265625" style="192" customWidth="1"/>
    <col min="12559" max="12559" width="9" style="192" bestFit="1" customWidth="1"/>
    <col min="12560" max="12799" width="9.1796875" style="192"/>
    <col min="12800" max="12800" width="4.7265625" style="192" bestFit="1" customWidth="1"/>
    <col min="12801" max="12801" width="9.7265625" style="192" bestFit="1" customWidth="1"/>
    <col min="12802" max="12802" width="10" style="192" bestFit="1" customWidth="1"/>
    <col min="12803" max="12803" width="8.81640625" style="192" bestFit="1" customWidth="1"/>
    <col min="12804" max="12804" width="22.81640625" style="192" customWidth="1"/>
    <col min="12805" max="12805" width="59.7265625" style="192" bestFit="1" customWidth="1"/>
    <col min="12806" max="12806" width="57.81640625" style="192" bestFit="1" customWidth="1"/>
    <col min="12807" max="12807" width="35.26953125" style="192" bestFit="1" customWidth="1"/>
    <col min="12808" max="12808" width="28.1796875" style="192" bestFit="1" customWidth="1"/>
    <col min="12809" max="12809" width="33.1796875" style="192" bestFit="1" customWidth="1"/>
    <col min="12810" max="12810" width="26" style="192" bestFit="1" customWidth="1"/>
    <col min="12811" max="12811" width="19.1796875" style="192" bestFit="1" customWidth="1"/>
    <col min="12812" max="12812" width="10.453125" style="192" customWidth="1"/>
    <col min="12813" max="12813" width="11.81640625" style="192" customWidth="1"/>
    <col min="12814" max="12814" width="14.7265625" style="192" customWidth="1"/>
    <col min="12815" max="12815" width="9" style="192" bestFit="1" customWidth="1"/>
    <col min="12816" max="13055" width="9.1796875" style="192"/>
    <col min="13056" max="13056" width="4.7265625" style="192" bestFit="1" customWidth="1"/>
    <col min="13057" max="13057" width="9.7265625" style="192" bestFit="1" customWidth="1"/>
    <col min="13058" max="13058" width="10" style="192" bestFit="1" customWidth="1"/>
    <col min="13059" max="13059" width="8.81640625" style="192" bestFit="1" customWidth="1"/>
    <col min="13060" max="13060" width="22.81640625" style="192" customWidth="1"/>
    <col min="13061" max="13061" width="59.7265625" style="192" bestFit="1" customWidth="1"/>
    <col min="13062" max="13062" width="57.81640625" style="192" bestFit="1" customWidth="1"/>
    <col min="13063" max="13063" width="35.26953125" style="192" bestFit="1" customWidth="1"/>
    <col min="13064" max="13064" width="28.1796875" style="192" bestFit="1" customWidth="1"/>
    <col min="13065" max="13065" width="33.1796875" style="192" bestFit="1" customWidth="1"/>
    <col min="13066" max="13066" width="26" style="192" bestFit="1" customWidth="1"/>
    <col min="13067" max="13067" width="19.1796875" style="192" bestFit="1" customWidth="1"/>
    <col min="13068" max="13068" width="10.453125" style="192" customWidth="1"/>
    <col min="13069" max="13069" width="11.81640625" style="192" customWidth="1"/>
    <col min="13070" max="13070" width="14.7265625" style="192" customWidth="1"/>
    <col min="13071" max="13071" width="9" style="192" bestFit="1" customWidth="1"/>
    <col min="13072" max="13311" width="9.1796875" style="192"/>
    <col min="13312" max="13312" width="4.7265625" style="192" bestFit="1" customWidth="1"/>
    <col min="13313" max="13313" width="9.7265625" style="192" bestFit="1" customWidth="1"/>
    <col min="13314" max="13314" width="10" style="192" bestFit="1" customWidth="1"/>
    <col min="13315" max="13315" width="8.81640625" style="192" bestFit="1" customWidth="1"/>
    <col min="13316" max="13316" width="22.81640625" style="192" customWidth="1"/>
    <col min="13317" max="13317" width="59.7265625" style="192" bestFit="1" customWidth="1"/>
    <col min="13318" max="13318" width="57.81640625" style="192" bestFit="1" customWidth="1"/>
    <col min="13319" max="13319" width="35.26953125" style="192" bestFit="1" customWidth="1"/>
    <col min="13320" max="13320" width="28.1796875" style="192" bestFit="1" customWidth="1"/>
    <col min="13321" max="13321" width="33.1796875" style="192" bestFit="1" customWidth="1"/>
    <col min="13322" max="13322" width="26" style="192" bestFit="1" customWidth="1"/>
    <col min="13323" max="13323" width="19.1796875" style="192" bestFit="1" customWidth="1"/>
    <col min="13324" max="13324" width="10.453125" style="192" customWidth="1"/>
    <col min="13325" max="13325" width="11.81640625" style="192" customWidth="1"/>
    <col min="13326" max="13326" width="14.7265625" style="192" customWidth="1"/>
    <col min="13327" max="13327" width="9" style="192" bestFit="1" customWidth="1"/>
    <col min="13328" max="13567" width="9.1796875" style="192"/>
    <col min="13568" max="13568" width="4.7265625" style="192" bestFit="1" customWidth="1"/>
    <col min="13569" max="13569" width="9.7265625" style="192" bestFit="1" customWidth="1"/>
    <col min="13570" max="13570" width="10" style="192" bestFit="1" customWidth="1"/>
    <col min="13571" max="13571" width="8.81640625" style="192" bestFit="1" customWidth="1"/>
    <col min="13572" max="13572" width="22.81640625" style="192" customWidth="1"/>
    <col min="13573" max="13573" width="59.7265625" style="192" bestFit="1" customWidth="1"/>
    <col min="13574" max="13574" width="57.81640625" style="192" bestFit="1" customWidth="1"/>
    <col min="13575" max="13575" width="35.26953125" style="192" bestFit="1" customWidth="1"/>
    <col min="13576" max="13576" width="28.1796875" style="192" bestFit="1" customWidth="1"/>
    <col min="13577" max="13577" width="33.1796875" style="192" bestFit="1" customWidth="1"/>
    <col min="13578" max="13578" width="26" style="192" bestFit="1" customWidth="1"/>
    <col min="13579" max="13579" width="19.1796875" style="192" bestFit="1" customWidth="1"/>
    <col min="13580" max="13580" width="10.453125" style="192" customWidth="1"/>
    <col min="13581" max="13581" width="11.81640625" style="192" customWidth="1"/>
    <col min="13582" max="13582" width="14.7265625" style="192" customWidth="1"/>
    <col min="13583" max="13583" width="9" style="192" bestFit="1" customWidth="1"/>
    <col min="13584" max="13823" width="9.1796875" style="192"/>
    <col min="13824" max="13824" width="4.7265625" style="192" bestFit="1" customWidth="1"/>
    <col min="13825" max="13825" width="9.7265625" style="192" bestFit="1" customWidth="1"/>
    <col min="13826" max="13826" width="10" style="192" bestFit="1" customWidth="1"/>
    <col min="13827" max="13827" width="8.81640625" style="192" bestFit="1" customWidth="1"/>
    <col min="13828" max="13828" width="22.81640625" style="192" customWidth="1"/>
    <col min="13829" max="13829" width="59.7265625" style="192" bestFit="1" customWidth="1"/>
    <col min="13830" max="13830" width="57.81640625" style="192" bestFit="1" customWidth="1"/>
    <col min="13831" max="13831" width="35.26953125" style="192" bestFit="1" customWidth="1"/>
    <col min="13832" max="13832" width="28.1796875" style="192" bestFit="1" customWidth="1"/>
    <col min="13833" max="13833" width="33.1796875" style="192" bestFit="1" customWidth="1"/>
    <col min="13834" max="13834" width="26" style="192" bestFit="1" customWidth="1"/>
    <col min="13835" max="13835" width="19.1796875" style="192" bestFit="1" customWidth="1"/>
    <col min="13836" max="13836" width="10.453125" style="192" customWidth="1"/>
    <col min="13837" max="13837" width="11.81640625" style="192" customWidth="1"/>
    <col min="13838" max="13838" width="14.7265625" style="192" customWidth="1"/>
    <col min="13839" max="13839" width="9" style="192" bestFit="1" customWidth="1"/>
    <col min="13840" max="14079" width="9.1796875" style="192"/>
    <col min="14080" max="14080" width="4.7265625" style="192" bestFit="1" customWidth="1"/>
    <col min="14081" max="14081" width="9.7265625" style="192" bestFit="1" customWidth="1"/>
    <col min="14082" max="14082" width="10" style="192" bestFit="1" customWidth="1"/>
    <col min="14083" max="14083" width="8.81640625" style="192" bestFit="1" customWidth="1"/>
    <col min="14084" max="14084" width="22.81640625" style="192" customWidth="1"/>
    <col min="14085" max="14085" width="59.7265625" style="192" bestFit="1" customWidth="1"/>
    <col min="14086" max="14086" width="57.81640625" style="192" bestFit="1" customWidth="1"/>
    <col min="14087" max="14087" width="35.26953125" style="192" bestFit="1" customWidth="1"/>
    <col min="14088" max="14088" width="28.1796875" style="192" bestFit="1" customWidth="1"/>
    <col min="14089" max="14089" width="33.1796875" style="192" bestFit="1" customWidth="1"/>
    <col min="14090" max="14090" width="26" style="192" bestFit="1" customWidth="1"/>
    <col min="14091" max="14091" width="19.1796875" style="192" bestFit="1" customWidth="1"/>
    <col min="14092" max="14092" width="10.453125" style="192" customWidth="1"/>
    <col min="14093" max="14093" width="11.81640625" style="192" customWidth="1"/>
    <col min="14094" max="14094" width="14.7265625" style="192" customWidth="1"/>
    <col min="14095" max="14095" width="9" style="192" bestFit="1" customWidth="1"/>
    <col min="14096" max="14335" width="9.1796875" style="192"/>
    <col min="14336" max="14336" width="4.7265625" style="192" bestFit="1" customWidth="1"/>
    <col min="14337" max="14337" width="9.7265625" style="192" bestFit="1" customWidth="1"/>
    <col min="14338" max="14338" width="10" style="192" bestFit="1" customWidth="1"/>
    <col min="14339" max="14339" width="8.81640625" style="192" bestFit="1" customWidth="1"/>
    <col min="14340" max="14340" width="22.81640625" style="192" customWidth="1"/>
    <col min="14341" max="14341" width="59.7265625" style="192" bestFit="1" customWidth="1"/>
    <col min="14342" max="14342" width="57.81640625" style="192" bestFit="1" customWidth="1"/>
    <col min="14343" max="14343" width="35.26953125" style="192" bestFit="1" customWidth="1"/>
    <col min="14344" max="14344" width="28.1796875" style="192" bestFit="1" customWidth="1"/>
    <col min="14345" max="14345" width="33.1796875" style="192" bestFit="1" customWidth="1"/>
    <col min="14346" max="14346" width="26" style="192" bestFit="1" customWidth="1"/>
    <col min="14347" max="14347" width="19.1796875" style="192" bestFit="1" customWidth="1"/>
    <col min="14348" max="14348" width="10.453125" style="192" customWidth="1"/>
    <col min="14349" max="14349" width="11.81640625" style="192" customWidth="1"/>
    <col min="14350" max="14350" width="14.7265625" style="192" customWidth="1"/>
    <col min="14351" max="14351" width="9" style="192" bestFit="1" customWidth="1"/>
    <col min="14352" max="14591" width="9.1796875" style="192"/>
    <col min="14592" max="14592" width="4.7265625" style="192" bestFit="1" customWidth="1"/>
    <col min="14593" max="14593" width="9.7265625" style="192" bestFit="1" customWidth="1"/>
    <col min="14594" max="14594" width="10" style="192" bestFit="1" customWidth="1"/>
    <col min="14595" max="14595" width="8.81640625" style="192" bestFit="1" customWidth="1"/>
    <col min="14596" max="14596" width="22.81640625" style="192" customWidth="1"/>
    <col min="14597" max="14597" width="59.7265625" style="192" bestFit="1" customWidth="1"/>
    <col min="14598" max="14598" width="57.81640625" style="192" bestFit="1" customWidth="1"/>
    <col min="14599" max="14599" width="35.26953125" style="192" bestFit="1" customWidth="1"/>
    <col min="14600" max="14600" width="28.1796875" style="192" bestFit="1" customWidth="1"/>
    <col min="14601" max="14601" width="33.1796875" style="192" bestFit="1" customWidth="1"/>
    <col min="14602" max="14602" width="26" style="192" bestFit="1" customWidth="1"/>
    <col min="14603" max="14603" width="19.1796875" style="192" bestFit="1" customWidth="1"/>
    <col min="14604" max="14604" width="10.453125" style="192" customWidth="1"/>
    <col min="14605" max="14605" width="11.81640625" style="192" customWidth="1"/>
    <col min="14606" max="14606" width="14.7265625" style="192" customWidth="1"/>
    <col min="14607" max="14607" width="9" style="192" bestFit="1" customWidth="1"/>
    <col min="14608" max="14847" width="9.1796875" style="192"/>
    <col min="14848" max="14848" width="4.7265625" style="192" bestFit="1" customWidth="1"/>
    <col min="14849" max="14849" width="9.7265625" style="192" bestFit="1" customWidth="1"/>
    <col min="14850" max="14850" width="10" style="192" bestFit="1" customWidth="1"/>
    <col min="14851" max="14851" width="8.81640625" style="192" bestFit="1" customWidth="1"/>
    <col min="14852" max="14852" width="22.81640625" style="192" customWidth="1"/>
    <col min="14853" max="14853" width="59.7265625" style="192" bestFit="1" customWidth="1"/>
    <col min="14854" max="14854" width="57.81640625" style="192" bestFit="1" customWidth="1"/>
    <col min="14855" max="14855" width="35.26953125" style="192" bestFit="1" customWidth="1"/>
    <col min="14856" max="14856" width="28.1796875" style="192" bestFit="1" customWidth="1"/>
    <col min="14857" max="14857" width="33.1796875" style="192" bestFit="1" customWidth="1"/>
    <col min="14858" max="14858" width="26" style="192" bestFit="1" customWidth="1"/>
    <col min="14859" max="14859" width="19.1796875" style="192" bestFit="1" customWidth="1"/>
    <col min="14860" max="14860" width="10.453125" style="192" customWidth="1"/>
    <col min="14861" max="14861" width="11.81640625" style="192" customWidth="1"/>
    <col min="14862" max="14862" width="14.7265625" style="192" customWidth="1"/>
    <col min="14863" max="14863" width="9" style="192" bestFit="1" customWidth="1"/>
    <col min="14864" max="15103" width="9.1796875" style="192"/>
    <col min="15104" max="15104" width="4.7265625" style="192" bestFit="1" customWidth="1"/>
    <col min="15105" max="15105" width="9.7265625" style="192" bestFit="1" customWidth="1"/>
    <col min="15106" max="15106" width="10" style="192" bestFit="1" customWidth="1"/>
    <col min="15107" max="15107" width="8.81640625" style="192" bestFit="1" customWidth="1"/>
    <col min="15108" max="15108" width="22.81640625" style="192" customWidth="1"/>
    <col min="15109" max="15109" width="59.7265625" style="192" bestFit="1" customWidth="1"/>
    <col min="15110" max="15110" width="57.81640625" style="192" bestFit="1" customWidth="1"/>
    <col min="15111" max="15111" width="35.26953125" style="192" bestFit="1" customWidth="1"/>
    <col min="15112" max="15112" width="28.1796875" style="192" bestFit="1" customWidth="1"/>
    <col min="15113" max="15113" width="33.1796875" style="192" bestFit="1" customWidth="1"/>
    <col min="15114" max="15114" width="26" style="192" bestFit="1" customWidth="1"/>
    <col min="15115" max="15115" width="19.1796875" style="192" bestFit="1" customWidth="1"/>
    <col min="15116" max="15116" width="10.453125" style="192" customWidth="1"/>
    <col min="15117" max="15117" width="11.81640625" style="192" customWidth="1"/>
    <col min="15118" max="15118" width="14.7265625" style="192" customWidth="1"/>
    <col min="15119" max="15119" width="9" style="192" bestFit="1" customWidth="1"/>
    <col min="15120" max="15359" width="9.1796875" style="192"/>
    <col min="15360" max="15360" width="4.7265625" style="192" bestFit="1" customWidth="1"/>
    <col min="15361" max="15361" width="9.7265625" style="192" bestFit="1" customWidth="1"/>
    <col min="15362" max="15362" width="10" style="192" bestFit="1" customWidth="1"/>
    <col min="15363" max="15363" width="8.81640625" style="192" bestFit="1" customWidth="1"/>
    <col min="15364" max="15364" width="22.81640625" style="192" customWidth="1"/>
    <col min="15365" max="15365" width="59.7265625" style="192" bestFit="1" customWidth="1"/>
    <col min="15366" max="15366" width="57.81640625" style="192" bestFit="1" customWidth="1"/>
    <col min="15367" max="15367" width="35.26953125" style="192" bestFit="1" customWidth="1"/>
    <col min="15368" max="15368" width="28.1796875" style="192" bestFit="1" customWidth="1"/>
    <col min="15369" max="15369" width="33.1796875" style="192" bestFit="1" customWidth="1"/>
    <col min="15370" max="15370" width="26" style="192" bestFit="1" customWidth="1"/>
    <col min="15371" max="15371" width="19.1796875" style="192" bestFit="1" customWidth="1"/>
    <col min="15372" max="15372" width="10.453125" style="192" customWidth="1"/>
    <col min="15373" max="15373" width="11.81640625" style="192" customWidth="1"/>
    <col min="15374" max="15374" width="14.7265625" style="192" customWidth="1"/>
    <col min="15375" max="15375" width="9" style="192" bestFit="1" customWidth="1"/>
    <col min="15376" max="15615" width="9.1796875" style="192"/>
    <col min="15616" max="15616" width="4.7265625" style="192" bestFit="1" customWidth="1"/>
    <col min="15617" max="15617" width="9.7265625" style="192" bestFit="1" customWidth="1"/>
    <col min="15618" max="15618" width="10" style="192" bestFit="1" customWidth="1"/>
    <col min="15619" max="15619" width="8.81640625" style="192" bestFit="1" customWidth="1"/>
    <col min="15620" max="15620" width="22.81640625" style="192" customWidth="1"/>
    <col min="15621" max="15621" width="59.7265625" style="192" bestFit="1" customWidth="1"/>
    <col min="15622" max="15622" width="57.81640625" style="192" bestFit="1" customWidth="1"/>
    <col min="15623" max="15623" width="35.26953125" style="192" bestFit="1" customWidth="1"/>
    <col min="15624" max="15624" width="28.1796875" style="192" bestFit="1" customWidth="1"/>
    <col min="15625" max="15625" width="33.1796875" style="192" bestFit="1" customWidth="1"/>
    <col min="15626" max="15626" width="26" style="192" bestFit="1" customWidth="1"/>
    <col min="15627" max="15627" width="19.1796875" style="192" bestFit="1" customWidth="1"/>
    <col min="15628" max="15628" width="10.453125" style="192" customWidth="1"/>
    <col min="15629" max="15629" width="11.81640625" style="192" customWidth="1"/>
    <col min="15630" max="15630" width="14.7265625" style="192" customWidth="1"/>
    <col min="15631" max="15631" width="9" style="192" bestFit="1" customWidth="1"/>
    <col min="15632" max="15871" width="9.1796875" style="192"/>
    <col min="15872" max="15872" width="4.7265625" style="192" bestFit="1" customWidth="1"/>
    <col min="15873" max="15873" width="9.7265625" style="192" bestFit="1" customWidth="1"/>
    <col min="15874" max="15874" width="10" style="192" bestFit="1" customWidth="1"/>
    <col min="15875" max="15875" width="8.81640625" style="192" bestFit="1" customWidth="1"/>
    <col min="15876" max="15876" width="22.81640625" style="192" customWidth="1"/>
    <col min="15877" max="15877" width="59.7265625" style="192" bestFit="1" customWidth="1"/>
    <col min="15878" max="15878" width="57.81640625" style="192" bestFit="1" customWidth="1"/>
    <col min="15879" max="15879" width="35.26953125" style="192" bestFit="1" customWidth="1"/>
    <col min="15880" max="15880" width="28.1796875" style="192" bestFit="1" customWidth="1"/>
    <col min="15881" max="15881" width="33.1796875" style="192" bestFit="1" customWidth="1"/>
    <col min="15882" max="15882" width="26" style="192" bestFit="1" customWidth="1"/>
    <col min="15883" max="15883" width="19.1796875" style="192" bestFit="1" customWidth="1"/>
    <col min="15884" max="15884" width="10.453125" style="192" customWidth="1"/>
    <col min="15885" max="15885" width="11.81640625" style="192" customWidth="1"/>
    <col min="15886" max="15886" width="14.7265625" style="192" customWidth="1"/>
    <col min="15887" max="15887" width="9" style="192" bestFit="1" customWidth="1"/>
    <col min="15888" max="16127" width="9.1796875" style="192"/>
    <col min="16128" max="16128" width="4.7265625" style="192" bestFit="1" customWidth="1"/>
    <col min="16129" max="16129" width="9.7265625" style="192" bestFit="1" customWidth="1"/>
    <col min="16130" max="16130" width="10" style="192" bestFit="1" customWidth="1"/>
    <col min="16131" max="16131" width="8.81640625" style="192" bestFit="1" customWidth="1"/>
    <col min="16132" max="16132" width="22.81640625" style="192" customWidth="1"/>
    <col min="16133" max="16133" width="59.7265625" style="192" bestFit="1" customWidth="1"/>
    <col min="16134" max="16134" width="57.81640625" style="192" bestFit="1" customWidth="1"/>
    <col min="16135" max="16135" width="35.26953125" style="192" bestFit="1" customWidth="1"/>
    <col min="16136" max="16136" width="28.1796875" style="192" bestFit="1" customWidth="1"/>
    <col min="16137" max="16137" width="33.1796875" style="192" bestFit="1" customWidth="1"/>
    <col min="16138" max="16138" width="26" style="192" bestFit="1" customWidth="1"/>
    <col min="16139" max="16139" width="19.1796875" style="192" bestFit="1" customWidth="1"/>
    <col min="16140" max="16140" width="10.453125" style="192" customWidth="1"/>
    <col min="16141" max="16141" width="11.81640625" style="192" customWidth="1"/>
    <col min="16142" max="16142" width="14.7265625" style="192" customWidth="1"/>
    <col min="16143" max="16143" width="9" style="192" bestFit="1" customWidth="1"/>
    <col min="16144" max="16384" width="9.1796875" style="192"/>
  </cols>
  <sheetData>
    <row r="2" spans="1:21" x14ac:dyDescent="0.5">
      <c r="A2" s="15" t="s">
        <v>1143</v>
      </c>
      <c r="J2" s="7"/>
    </row>
    <row r="4" spans="1:21" s="3" customFormat="1" ht="59.25" customHeight="1" x14ac:dyDescent="0.25">
      <c r="A4" s="608" t="s">
        <v>0</v>
      </c>
      <c r="B4" s="609" t="s">
        <v>1</v>
      </c>
      <c r="C4" s="609" t="s">
        <v>2</v>
      </c>
      <c r="D4" s="609" t="s">
        <v>3</v>
      </c>
      <c r="E4" s="609" t="s">
        <v>4</v>
      </c>
      <c r="F4" s="610" t="s">
        <v>5</v>
      </c>
      <c r="G4" s="609" t="s">
        <v>6</v>
      </c>
      <c r="H4" s="609" t="s">
        <v>7</v>
      </c>
      <c r="I4" s="609"/>
      <c r="J4" s="610" t="s">
        <v>8</v>
      </c>
      <c r="K4" s="611" t="s">
        <v>59</v>
      </c>
      <c r="L4" s="611"/>
      <c r="M4" s="612" t="s">
        <v>60</v>
      </c>
      <c r="N4" s="612"/>
      <c r="O4" s="612" t="s">
        <v>9</v>
      </c>
      <c r="P4" s="612"/>
      <c r="Q4" s="609" t="s">
        <v>61</v>
      </c>
      <c r="R4" s="609" t="s">
        <v>10</v>
      </c>
      <c r="S4" s="12"/>
      <c r="T4" s="12"/>
      <c r="U4" s="12"/>
    </row>
    <row r="5" spans="1:21" s="3" customFormat="1" ht="35.25" customHeight="1" x14ac:dyDescent="0.25">
      <c r="A5" s="608"/>
      <c r="B5" s="609"/>
      <c r="C5" s="609"/>
      <c r="D5" s="609"/>
      <c r="E5" s="609"/>
      <c r="F5" s="610"/>
      <c r="G5" s="609"/>
      <c r="H5" s="138" t="s">
        <v>11</v>
      </c>
      <c r="I5" s="138" t="s">
        <v>12</v>
      </c>
      <c r="J5" s="610"/>
      <c r="K5" s="138">
        <v>2020</v>
      </c>
      <c r="L5" s="138">
        <v>2021</v>
      </c>
      <c r="M5" s="9">
        <v>2020</v>
      </c>
      <c r="N5" s="9">
        <v>2021</v>
      </c>
      <c r="O5" s="9">
        <v>2020</v>
      </c>
      <c r="P5" s="9">
        <v>2021</v>
      </c>
      <c r="Q5" s="609"/>
      <c r="R5" s="609"/>
      <c r="S5" s="12"/>
      <c r="T5" s="12"/>
      <c r="U5" s="12"/>
    </row>
    <row r="6" spans="1:21" s="3" customFormat="1" ht="23.25" customHeight="1" x14ac:dyDescent="0.25">
      <c r="A6" s="137" t="s">
        <v>13</v>
      </c>
      <c r="B6" s="138" t="s">
        <v>14</v>
      </c>
      <c r="C6" s="138" t="s">
        <v>15</v>
      </c>
      <c r="D6" s="138" t="s">
        <v>16</v>
      </c>
      <c r="E6" s="139" t="s">
        <v>17</v>
      </c>
      <c r="F6" s="139" t="s">
        <v>18</v>
      </c>
      <c r="G6" s="139" t="s">
        <v>19</v>
      </c>
      <c r="H6" s="138" t="s">
        <v>20</v>
      </c>
      <c r="I6" s="138" t="s">
        <v>21</v>
      </c>
      <c r="J6" s="139" t="s">
        <v>22</v>
      </c>
      <c r="K6" s="138" t="s">
        <v>23</v>
      </c>
      <c r="L6" s="138" t="s">
        <v>24</v>
      </c>
      <c r="M6" s="140" t="s">
        <v>25</v>
      </c>
      <c r="N6" s="140" t="s">
        <v>26</v>
      </c>
      <c r="O6" s="140" t="s">
        <v>27</v>
      </c>
      <c r="P6" s="140" t="s">
        <v>28</v>
      </c>
      <c r="Q6" s="139" t="s">
        <v>29</v>
      </c>
      <c r="R6" s="138" t="s">
        <v>30</v>
      </c>
      <c r="S6" s="12"/>
      <c r="T6" s="12"/>
      <c r="U6" s="12"/>
    </row>
    <row r="7" spans="1:21" s="10" customFormat="1" ht="69" customHeight="1" x14ac:dyDescent="0.35">
      <c r="A7" s="602">
        <v>1</v>
      </c>
      <c r="B7" s="602">
        <v>1</v>
      </c>
      <c r="C7" s="602">
        <v>4</v>
      </c>
      <c r="D7" s="585">
        <v>2</v>
      </c>
      <c r="E7" s="585" t="s">
        <v>62</v>
      </c>
      <c r="F7" s="585" t="s">
        <v>1014</v>
      </c>
      <c r="G7" s="585" t="s">
        <v>44</v>
      </c>
      <c r="H7" s="193" t="s">
        <v>46</v>
      </c>
      <c r="I7" s="193">
        <v>4</v>
      </c>
      <c r="J7" s="613" t="s">
        <v>63</v>
      </c>
      <c r="K7" s="613"/>
      <c r="L7" s="613" t="s">
        <v>67</v>
      </c>
      <c r="M7" s="614"/>
      <c r="N7" s="614">
        <v>100000</v>
      </c>
      <c r="O7" s="614"/>
      <c r="P7" s="614">
        <v>100000</v>
      </c>
      <c r="Q7" s="613" t="s">
        <v>64</v>
      </c>
      <c r="R7" s="607" t="s">
        <v>65</v>
      </c>
    </row>
    <row r="8" spans="1:21" s="10" customFormat="1" ht="67.5" customHeight="1" x14ac:dyDescent="0.35">
      <c r="A8" s="602"/>
      <c r="B8" s="602"/>
      <c r="C8" s="602"/>
      <c r="D8" s="585"/>
      <c r="E8" s="585"/>
      <c r="F8" s="585"/>
      <c r="G8" s="585"/>
      <c r="H8" s="193" t="s">
        <v>66</v>
      </c>
      <c r="I8" s="193">
        <v>200</v>
      </c>
      <c r="J8" s="613"/>
      <c r="K8" s="613"/>
      <c r="L8" s="613"/>
      <c r="M8" s="614"/>
      <c r="N8" s="614"/>
      <c r="O8" s="614"/>
      <c r="P8" s="614"/>
      <c r="Q8" s="613"/>
      <c r="R8" s="607"/>
    </row>
    <row r="9" spans="1:21" s="6" customFormat="1" ht="78" customHeight="1" x14ac:dyDescent="0.35">
      <c r="A9" s="602">
        <v>2</v>
      </c>
      <c r="B9" s="602">
        <v>1</v>
      </c>
      <c r="C9" s="602">
        <v>4</v>
      </c>
      <c r="D9" s="585">
        <v>5</v>
      </c>
      <c r="E9" s="585" t="s">
        <v>68</v>
      </c>
      <c r="F9" s="585" t="s">
        <v>69</v>
      </c>
      <c r="G9" s="585" t="s">
        <v>32</v>
      </c>
      <c r="H9" s="193" t="s">
        <v>45</v>
      </c>
      <c r="I9" s="193">
        <v>1</v>
      </c>
      <c r="J9" s="613" t="s">
        <v>1015</v>
      </c>
      <c r="K9" s="613" t="s">
        <v>43</v>
      </c>
      <c r="L9" s="613"/>
      <c r="M9" s="614">
        <v>80000</v>
      </c>
      <c r="N9" s="614"/>
      <c r="O9" s="614">
        <v>80000</v>
      </c>
      <c r="P9" s="614"/>
      <c r="Q9" s="613" t="s">
        <v>64</v>
      </c>
      <c r="R9" s="607" t="s">
        <v>65</v>
      </c>
    </row>
    <row r="10" spans="1:21" s="6" customFormat="1" ht="84.75" customHeight="1" x14ac:dyDescent="0.35">
      <c r="A10" s="602"/>
      <c r="B10" s="602"/>
      <c r="C10" s="602"/>
      <c r="D10" s="585"/>
      <c r="E10" s="585"/>
      <c r="F10" s="585"/>
      <c r="G10" s="585"/>
      <c r="H10" s="193" t="s">
        <v>39</v>
      </c>
      <c r="I10" s="193">
        <v>100</v>
      </c>
      <c r="J10" s="613"/>
      <c r="K10" s="613"/>
      <c r="L10" s="613"/>
      <c r="M10" s="614"/>
      <c r="N10" s="614"/>
      <c r="O10" s="614"/>
      <c r="P10" s="614"/>
      <c r="Q10" s="613"/>
      <c r="R10" s="607"/>
    </row>
    <row r="11" spans="1:21" s="6" customFormat="1" ht="63" customHeight="1" x14ac:dyDescent="0.35">
      <c r="A11" s="587">
        <v>2</v>
      </c>
      <c r="B11" s="587">
        <v>1</v>
      </c>
      <c r="C11" s="587">
        <v>4</v>
      </c>
      <c r="D11" s="588">
        <v>5</v>
      </c>
      <c r="E11" s="588" t="s">
        <v>68</v>
      </c>
      <c r="F11" s="588" t="s">
        <v>69</v>
      </c>
      <c r="G11" s="588" t="s">
        <v>32</v>
      </c>
      <c r="H11" s="194" t="s">
        <v>45</v>
      </c>
      <c r="I11" s="194">
        <v>1</v>
      </c>
      <c r="J11" s="590" t="s">
        <v>1015</v>
      </c>
      <c r="K11" s="590" t="s">
        <v>43</v>
      </c>
      <c r="L11" s="591" t="s">
        <v>31</v>
      </c>
      <c r="M11" s="592">
        <v>5000</v>
      </c>
      <c r="N11" s="592">
        <v>75000</v>
      </c>
      <c r="O11" s="592">
        <v>5000</v>
      </c>
      <c r="P11" s="592">
        <v>75000</v>
      </c>
      <c r="Q11" s="590" t="s">
        <v>64</v>
      </c>
      <c r="R11" s="620" t="s">
        <v>65</v>
      </c>
    </row>
    <row r="12" spans="1:21" s="6" customFormat="1" ht="72" customHeight="1" x14ac:dyDescent="0.35">
      <c r="A12" s="587"/>
      <c r="B12" s="587"/>
      <c r="C12" s="587"/>
      <c r="D12" s="588"/>
      <c r="E12" s="588"/>
      <c r="F12" s="588"/>
      <c r="G12" s="588"/>
      <c r="H12" s="194" t="s">
        <v>39</v>
      </c>
      <c r="I12" s="194">
        <v>100</v>
      </c>
      <c r="J12" s="590"/>
      <c r="K12" s="590"/>
      <c r="L12" s="591"/>
      <c r="M12" s="592"/>
      <c r="N12" s="592"/>
      <c r="O12" s="592"/>
      <c r="P12" s="592"/>
      <c r="Q12" s="590"/>
      <c r="R12" s="620"/>
    </row>
    <row r="13" spans="1:21" s="6" customFormat="1" ht="44.25" customHeight="1" x14ac:dyDescent="0.35">
      <c r="A13" s="604" t="s">
        <v>1475</v>
      </c>
      <c r="B13" s="605"/>
      <c r="C13" s="605"/>
      <c r="D13" s="605"/>
      <c r="E13" s="605"/>
      <c r="F13" s="605"/>
      <c r="G13" s="605"/>
      <c r="H13" s="605"/>
      <c r="I13" s="605"/>
      <c r="J13" s="605"/>
      <c r="K13" s="605"/>
      <c r="L13" s="605"/>
      <c r="M13" s="605"/>
      <c r="N13" s="605"/>
      <c r="O13" s="605"/>
      <c r="P13" s="605"/>
      <c r="Q13" s="605"/>
      <c r="R13" s="606"/>
    </row>
    <row r="14" spans="1:21" s="13" customFormat="1" ht="60" customHeight="1" x14ac:dyDescent="0.35">
      <c r="A14" s="602">
        <v>3</v>
      </c>
      <c r="B14" s="602">
        <v>1</v>
      </c>
      <c r="C14" s="602">
        <v>4</v>
      </c>
      <c r="D14" s="585">
        <v>5</v>
      </c>
      <c r="E14" s="585" t="s">
        <v>70</v>
      </c>
      <c r="F14" s="585" t="s">
        <v>71</v>
      </c>
      <c r="G14" s="585" t="s">
        <v>44</v>
      </c>
      <c r="H14" s="193" t="s">
        <v>46</v>
      </c>
      <c r="I14" s="193">
        <v>2</v>
      </c>
      <c r="J14" s="613" t="s">
        <v>72</v>
      </c>
      <c r="K14" s="613" t="s">
        <v>43</v>
      </c>
      <c r="L14" s="613"/>
      <c r="M14" s="614">
        <v>77000</v>
      </c>
      <c r="N14" s="615"/>
      <c r="O14" s="614">
        <v>77000</v>
      </c>
      <c r="P14" s="614"/>
      <c r="Q14" s="613" t="s">
        <v>64</v>
      </c>
      <c r="R14" s="607" t="s">
        <v>65</v>
      </c>
    </row>
    <row r="15" spans="1:21" s="13" customFormat="1" ht="63.75" customHeight="1" x14ac:dyDescent="0.35">
      <c r="A15" s="602"/>
      <c r="B15" s="602"/>
      <c r="C15" s="602"/>
      <c r="D15" s="585"/>
      <c r="E15" s="585"/>
      <c r="F15" s="585"/>
      <c r="G15" s="585"/>
      <c r="H15" s="193" t="s">
        <v>66</v>
      </c>
      <c r="I15" s="193">
        <v>100</v>
      </c>
      <c r="J15" s="613"/>
      <c r="K15" s="613"/>
      <c r="L15" s="613"/>
      <c r="M15" s="614"/>
      <c r="N15" s="614"/>
      <c r="O15" s="614"/>
      <c r="P15" s="614"/>
      <c r="Q15" s="613"/>
      <c r="R15" s="607"/>
    </row>
    <row r="16" spans="1:21" s="6" customFormat="1" ht="63" customHeight="1" x14ac:dyDescent="0.35">
      <c r="A16" s="602">
        <v>4</v>
      </c>
      <c r="B16" s="602">
        <v>1</v>
      </c>
      <c r="C16" s="602">
        <v>4</v>
      </c>
      <c r="D16" s="585">
        <v>2</v>
      </c>
      <c r="E16" s="585" t="s">
        <v>73</v>
      </c>
      <c r="F16" s="585" t="s">
        <v>1016</v>
      </c>
      <c r="G16" s="585" t="s">
        <v>32</v>
      </c>
      <c r="H16" s="193" t="s">
        <v>45</v>
      </c>
      <c r="I16" s="193">
        <v>1</v>
      </c>
      <c r="J16" s="613" t="s">
        <v>74</v>
      </c>
      <c r="K16" s="613" t="s">
        <v>35</v>
      </c>
      <c r="L16" s="613"/>
      <c r="M16" s="614">
        <v>80000</v>
      </c>
      <c r="N16" s="614"/>
      <c r="O16" s="614">
        <v>80000</v>
      </c>
      <c r="P16" s="614"/>
      <c r="Q16" s="613" t="s">
        <v>64</v>
      </c>
      <c r="R16" s="607" t="s">
        <v>65</v>
      </c>
      <c r="S16" s="4"/>
      <c r="T16" s="4"/>
      <c r="U16" s="4"/>
    </row>
    <row r="17" spans="1:21" s="6" customFormat="1" ht="54" customHeight="1" x14ac:dyDescent="0.35">
      <c r="A17" s="602"/>
      <c r="B17" s="602"/>
      <c r="C17" s="602"/>
      <c r="D17" s="585"/>
      <c r="E17" s="585"/>
      <c r="F17" s="585"/>
      <c r="G17" s="585"/>
      <c r="H17" s="193" t="s">
        <v>39</v>
      </c>
      <c r="I17" s="193">
        <v>100</v>
      </c>
      <c r="J17" s="613"/>
      <c r="K17" s="613"/>
      <c r="L17" s="613"/>
      <c r="M17" s="614"/>
      <c r="N17" s="614"/>
      <c r="O17" s="614"/>
      <c r="P17" s="614"/>
      <c r="Q17" s="613"/>
      <c r="R17" s="607"/>
      <c r="S17" s="4"/>
      <c r="T17" s="4"/>
      <c r="U17" s="4"/>
    </row>
    <row r="18" spans="1:21" s="13" customFormat="1" ht="45" customHeight="1" x14ac:dyDescent="0.35">
      <c r="A18" s="587">
        <v>4</v>
      </c>
      <c r="B18" s="587">
        <v>1</v>
      </c>
      <c r="C18" s="587">
        <v>4</v>
      </c>
      <c r="D18" s="588">
        <v>2</v>
      </c>
      <c r="E18" s="588" t="s">
        <v>73</v>
      </c>
      <c r="F18" s="588" t="s">
        <v>1016</v>
      </c>
      <c r="G18" s="588" t="s">
        <v>32</v>
      </c>
      <c r="H18" s="194" t="s">
        <v>45</v>
      </c>
      <c r="I18" s="194">
        <v>1</v>
      </c>
      <c r="J18" s="590" t="s">
        <v>74</v>
      </c>
      <c r="K18" s="590" t="s">
        <v>35</v>
      </c>
      <c r="L18" s="591" t="s">
        <v>31</v>
      </c>
      <c r="M18" s="592">
        <v>5000</v>
      </c>
      <c r="N18" s="592">
        <v>75000</v>
      </c>
      <c r="O18" s="592">
        <v>5000</v>
      </c>
      <c r="P18" s="592">
        <v>75000</v>
      </c>
      <c r="Q18" s="590" t="s">
        <v>64</v>
      </c>
      <c r="R18" s="620" t="s">
        <v>65</v>
      </c>
      <c r="S18" s="14"/>
      <c r="T18" s="14"/>
    </row>
    <row r="19" spans="1:21" ht="46.5" customHeight="1" x14ac:dyDescent="0.35">
      <c r="A19" s="587"/>
      <c r="B19" s="587"/>
      <c r="C19" s="587"/>
      <c r="D19" s="588"/>
      <c r="E19" s="588"/>
      <c r="F19" s="588"/>
      <c r="G19" s="588"/>
      <c r="H19" s="194" t="s">
        <v>39</v>
      </c>
      <c r="I19" s="194">
        <v>100</v>
      </c>
      <c r="J19" s="590"/>
      <c r="K19" s="590"/>
      <c r="L19" s="591"/>
      <c r="M19" s="592"/>
      <c r="N19" s="592"/>
      <c r="O19" s="592"/>
      <c r="P19" s="592"/>
      <c r="Q19" s="590"/>
      <c r="R19" s="620"/>
      <c r="S19" s="192"/>
      <c r="T19" s="192"/>
      <c r="U19" s="192"/>
    </row>
    <row r="20" spans="1:21" ht="46.5" customHeight="1" x14ac:dyDescent="0.35">
      <c r="A20" s="604" t="s">
        <v>1076</v>
      </c>
      <c r="B20" s="605"/>
      <c r="C20" s="605"/>
      <c r="D20" s="605"/>
      <c r="E20" s="605"/>
      <c r="F20" s="605"/>
      <c r="G20" s="605"/>
      <c r="H20" s="605"/>
      <c r="I20" s="605"/>
      <c r="J20" s="605"/>
      <c r="K20" s="605"/>
      <c r="L20" s="605"/>
      <c r="M20" s="605"/>
      <c r="N20" s="605"/>
      <c r="O20" s="605"/>
      <c r="P20" s="605"/>
      <c r="Q20" s="605"/>
      <c r="R20" s="606"/>
      <c r="S20" s="192"/>
      <c r="T20" s="192"/>
      <c r="U20" s="192"/>
    </row>
    <row r="21" spans="1:21" ht="67.5" customHeight="1" x14ac:dyDescent="0.35">
      <c r="A21" s="602">
        <v>5</v>
      </c>
      <c r="B21" s="602">
        <v>1</v>
      </c>
      <c r="C21" s="602">
        <v>4</v>
      </c>
      <c r="D21" s="585">
        <v>2</v>
      </c>
      <c r="E21" s="585" t="s">
        <v>75</v>
      </c>
      <c r="F21" s="585" t="s">
        <v>1017</v>
      </c>
      <c r="G21" s="585" t="s">
        <v>76</v>
      </c>
      <c r="H21" s="193" t="s">
        <v>53</v>
      </c>
      <c r="I21" s="193">
        <v>3</v>
      </c>
      <c r="J21" s="613" t="s">
        <v>77</v>
      </c>
      <c r="K21" s="613" t="s">
        <v>31</v>
      </c>
      <c r="L21" s="613"/>
      <c r="M21" s="614">
        <v>60000</v>
      </c>
      <c r="N21" s="614"/>
      <c r="O21" s="614">
        <v>60000</v>
      </c>
      <c r="P21" s="614"/>
      <c r="Q21" s="613" t="s">
        <v>64</v>
      </c>
      <c r="R21" s="607" t="s">
        <v>65</v>
      </c>
      <c r="S21" s="192"/>
      <c r="T21" s="192"/>
      <c r="U21" s="192"/>
    </row>
    <row r="22" spans="1:21" ht="74.25" customHeight="1" x14ac:dyDescent="0.35">
      <c r="A22" s="602"/>
      <c r="B22" s="602"/>
      <c r="C22" s="602"/>
      <c r="D22" s="585"/>
      <c r="E22" s="585"/>
      <c r="F22" s="585"/>
      <c r="G22" s="585"/>
      <c r="H22" s="193" t="s">
        <v>66</v>
      </c>
      <c r="I22" s="193">
        <v>160</v>
      </c>
      <c r="J22" s="613"/>
      <c r="K22" s="613"/>
      <c r="L22" s="613"/>
      <c r="M22" s="614"/>
      <c r="N22" s="614"/>
      <c r="O22" s="614"/>
      <c r="P22" s="614"/>
      <c r="Q22" s="613"/>
      <c r="R22" s="607"/>
      <c r="S22" s="192"/>
      <c r="T22" s="192"/>
      <c r="U22" s="192"/>
    </row>
    <row r="23" spans="1:21" ht="55.5" customHeight="1" x14ac:dyDescent="0.35">
      <c r="A23" s="587">
        <v>5</v>
      </c>
      <c r="B23" s="587">
        <v>1</v>
      </c>
      <c r="C23" s="587">
        <v>4</v>
      </c>
      <c r="D23" s="588">
        <v>2</v>
      </c>
      <c r="E23" s="588" t="s">
        <v>75</v>
      </c>
      <c r="F23" s="588" t="s">
        <v>1017</v>
      </c>
      <c r="G23" s="588" t="s">
        <v>76</v>
      </c>
      <c r="H23" s="194" t="s">
        <v>53</v>
      </c>
      <c r="I23" s="195">
        <v>4</v>
      </c>
      <c r="J23" s="590" t="s">
        <v>77</v>
      </c>
      <c r="K23" s="590" t="s">
        <v>31</v>
      </c>
      <c r="L23" s="591" t="s">
        <v>31</v>
      </c>
      <c r="M23" s="592">
        <v>33000</v>
      </c>
      <c r="N23" s="592">
        <v>40000</v>
      </c>
      <c r="O23" s="592">
        <v>33000</v>
      </c>
      <c r="P23" s="592">
        <v>40000</v>
      </c>
      <c r="Q23" s="590" t="s">
        <v>64</v>
      </c>
      <c r="R23" s="620" t="s">
        <v>65</v>
      </c>
      <c r="S23" s="192"/>
      <c r="T23" s="192"/>
      <c r="U23" s="192"/>
    </row>
    <row r="24" spans="1:21" ht="73.5" customHeight="1" x14ac:dyDescent="0.35">
      <c r="A24" s="587"/>
      <c r="B24" s="587"/>
      <c r="C24" s="587"/>
      <c r="D24" s="588"/>
      <c r="E24" s="588"/>
      <c r="F24" s="588"/>
      <c r="G24" s="588"/>
      <c r="H24" s="194" t="s">
        <v>66</v>
      </c>
      <c r="I24" s="195">
        <v>200</v>
      </c>
      <c r="J24" s="590"/>
      <c r="K24" s="590"/>
      <c r="L24" s="591"/>
      <c r="M24" s="592"/>
      <c r="N24" s="592"/>
      <c r="O24" s="592"/>
      <c r="P24" s="592"/>
      <c r="Q24" s="590"/>
      <c r="R24" s="620"/>
      <c r="S24" s="192"/>
      <c r="T24" s="192"/>
      <c r="U24" s="192"/>
    </row>
    <row r="25" spans="1:21" ht="50.25" customHeight="1" x14ac:dyDescent="0.35">
      <c r="A25" s="604" t="s">
        <v>1476</v>
      </c>
      <c r="B25" s="605"/>
      <c r="C25" s="605"/>
      <c r="D25" s="605"/>
      <c r="E25" s="605"/>
      <c r="F25" s="605"/>
      <c r="G25" s="605"/>
      <c r="H25" s="605"/>
      <c r="I25" s="605"/>
      <c r="J25" s="605"/>
      <c r="K25" s="605"/>
      <c r="L25" s="605"/>
      <c r="M25" s="605"/>
      <c r="N25" s="605"/>
      <c r="O25" s="605"/>
      <c r="P25" s="605"/>
      <c r="Q25" s="605"/>
      <c r="R25" s="606"/>
      <c r="S25" s="192"/>
      <c r="T25" s="192"/>
      <c r="U25" s="192"/>
    </row>
    <row r="26" spans="1:21" ht="54.75" customHeight="1" x14ac:dyDescent="0.35">
      <c r="A26" s="602">
        <v>6</v>
      </c>
      <c r="B26" s="602">
        <v>1</v>
      </c>
      <c r="C26" s="602">
        <v>4</v>
      </c>
      <c r="D26" s="585">
        <v>5</v>
      </c>
      <c r="E26" s="585" t="s">
        <v>78</v>
      </c>
      <c r="F26" s="585" t="s">
        <v>1019</v>
      </c>
      <c r="G26" s="585" t="s">
        <v>168</v>
      </c>
      <c r="H26" s="193" t="s">
        <v>169</v>
      </c>
      <c r="I26" s="193">
        <v>2</v>
      </c>
      <c r="J26" s="613" t="s">
        <v>79</v>
      </c>
      <c r="K26" s="613"/>
      <c r="L26" s="613" t="s">
        <v>67</v>
      </c>
      <c r="M26" s="614"/>
      <c r="N26" s="614">
        <v>220000</v>
      </c>
      <c r="O26" s="614"/>
      <c r="P26" s="614">
        <v>220000</v>
      </c>
      <c r="Q26" s="613" t="s">
        <v>1018</v>
      </c>
      <c r="R26" s="585" t="s">
        <v>65</v>
      </c>
    </row>
    <row r="27" spans="1:21" ht="51" customHeight="1" x14ac:dyDescent="0.35">
      <c r="A27" s="602"/>
      <c r="B27" s="602"/>
      <c r="C27" s="602"/>
      <c r="D27" s="585"/>
      <c r="E27" s="585"/>
      <c r="F27" s="585"/>
      <c r="G27" s="585"/>
      <c r="H27" s="193" t="s">
        <v>170</v>
      </c>
      <c r="I27" s="193">
        <v>15</v>
      </c>
      <c r="J27" s="613"/>
      <c r="K27" s="613"/>
      <c r="L27" s="613"/>
      <c r="M27" s="614"/>
      <c r="N27" s="614"/>
      <c r="O27" s="614"/>
      <c r="P27" s="614"/>
      <c r="Q27" s="613"/>
      <c r="R27" s="602"/>
    </row>
    <row r="28" spans="1:21" ht="36" customHeight="1" x14ac:dyDescent="0.35">
      <c r="A28" s="602"/>
      <c r="B28" s="602"/>
      <c r="C28" s="602"/>
      <c r="D28" s="585"/>
      <c r="E28" s="585"/>
      <c r="F28" s="585"/>
      <c r="G28" s="585" t="s">
        <v>80</v>
      </c>
      <c r="H28" s="196" t="s">
        <v>52</v>
      </c>
      <c r="I28" s="196">
        <v>1</v>
      </c>
      <c r="J28" s="613"/>
      <c r="K28" s="613"/>
      <c r="L28" s="613"/>
      <c r="M28" s="614"/>
      <c r="N28" s="614"/>
      <c r="O28" s="614"/>
      <c r="P28" s="614"/>
      <c r="Q28" s="613"/>
      <c r="R28" s="602"/>
    </row>
    <row r="29" spans="1:21" ht="43.5" customHeight="1" x14ac:dyDescent="0.35">
      <c r="A29" s="602"/>
      <c r="B29" s="602"/>
      <c r="C29" s="602"/>
      <c r="D29" s="585"/>
      <c r="E29" s="585"/>
      <c r="F29" s="585"/>
      <c r="G29" s="585"/>
      <c r="H29" s="196" t="s">
        <v>39</v>
      </c>
      <c r="I29" s="196">
        <v>30</v>
      </c>
      <c r="J29" s="613"/>
      <c r="K29" s="613"/>
      <c r="L29" s="613"/>
      <c r="M29" s="614"/>
      <c r="N29" s="614"/>
      <c r="O29" s="614"/>
      <c r="P29" s="614"/>
      <c r="Q29" s="613"/>
      <c r="R29" s="602"/>
    </row>
    <row r="30" spans="1:21" ht="48" customHeight="1" x14ac:dyDescent="0.35">
      <c r="A30" s="602"/>
      <c r="B30" s="602"/>
      <c r="C30" s="602"/>
      <c r="D30" s="585"/>
      <c r="E30" s="585"/>
      <c r="F30" s="585"/>
      <c r="G30" s="585" t="s">
        <v>81</v>
      </c>
      <c r="H30" s="196" t="s">
        <v>45</v>
      </c>
      <c r="I30" s="196">
        <v>1</v>
      </c>
      <c r="J30" s="613"/>
      <c r="K30" s="613"/>
      <c r="L30" s="613"/>
      <c r="M30" s="614"/>
      <c r="N30" s="614"/>
      <c r="O30" s="614"/>
      <c r="P30" s="614"/>
      <c r="Q30" s="613"/>
      <c r="R30" s="602"/>
    </row>
    <row r="31" spans="1:21" ht="45.75" customHeight="1" x14ac:dyDescent="0.35">
      <c r="A31" s="602"/>
      <c r="B31" s="602"/>
      <c r="C31" s="602"/>
      <c r="D31" s="585"/>
      <c r="E31" s="585"/>
      <c r="F31" s="585"/>
      <c r="G31" s="585"/>
      <c r="H31" s="196" t="s">
        <v>39</v>
      </c>
      <c r="I31" s="196">
        <v>100</v>
      </c>
      <c r="J31" s="613"/>
      <c r="K31" s="613"/>
      <c r="L31" s="613"/>
      <c r="M31" s="614"/>
      <c r="N31" s="614"/>
      <c r="O31" s="614"/>
      <c r="P31" s="614"/>
      <c r="Q31" s="613"/>
      <c r="R31" s="602"/>
      <c r="S31" s="192"/>
      <c r="T31" s="192"/>
      <c r="U31" s="192"/>
    </row>
    <row r="32" spans="1:21" ht="73.5" customHeight="1" x14ac:dyDescent="0.35">
      <c r="A32" s="602">
        <v>7</v>
      </c>
      <c r="B32" s="602">
        <v>1</v>
      </c>
      <c r="C32" s="602">
        <v>4</v>
      </c>
      <c r="D32" s="585">
        <v>2</v>
      </c>
      <c r="E32" s="585" t="s">
        <v>82</v>
      </c>
      <c r="F32" s="585" t="s">
        <v>83</v>
      </c>
      <c r="G32" s="585" t="s">
        <v>37</v>
      </c>
      <c r="H32" s="196" t="s">
        <v>38</v>
      </c>
      <c r="I32" s="196">
        <v>1</v>
      </c>
      <c r="J32" s="585" t="s">
        <v>1020</v>
      </c>
      <c r="K32" s="585" t="s">
        <v>1005</v>
      </c>
      <c r="L32" s="585"/>
      <c r="M32" s="631">
        <v>170000</v>
      </c>
      <c r="N32" s="615"/>
      <c r="O32" s="615">
        <v>170000</v>
      </c>
      <c r="P32" s="615"/>
      <c r="Q32" s="585" t="s">
        <v>84</v>
      </c>
      <c r="R32" s="607" t="s">
        <v>85</v>
      </c>
      <c r="S32" s="192"/>
      <c r="T32" s="192"/>
      <c r="U32" s="192"/>
    </row>
    <row r="33" spans="1:21" ht="74.25" customHeight="1" x14ac:dyDescent="0.35">
      <c r="A33" s="602"/>
      <c r="B33" s="602"/>
      <c r="C33" s="602"/>
      <c r="D33" s="585"/>
      <c r="E33" s="585"/>
      <c r="F33" s="585"/>
      <c r="G33" s="585"/>
      <c r="H33" s="196" t="s">
        <v>86</v>
      </c>
      <c r="I33" s="196">
        <v>150</v>
      </c>
      <c r="J33" s="585"/>
      <c r="K33" s="585"/>
      <c r="L33" s="585"/>
      <c r="M33" s="631"/>
      <c r="N33" s="615"/>
      <c r="O33" s="615"/>
      <c r="P33" s="615"/>
      <c r="Q33" s="585"/>
      <c r="R33" s="607"/>
      <c r="S33" s="192"/>
      <c r="T33" s="192"/>
      <c r="U33" s="192"/>
    </row>
    <row r="34" spans="1:21" s="12" customFormat="1" ht="69" customHeight="1" x14ac:dyDescent="0.25">
      <c r="A34" s="587">
        <v>7</v>
      </c>
      <c r="B34" s="587">
        <v>1</v>
      </c>
      <c r="C34" s="587">
        <v>4</v>
      </c>
      <c r="D34" s="588">
        <v>2</v>
      </c>
      <c r="E34" s="588" t="s">
        <v>82</v>
      </c>
      <c r="F34" s="588" t="s">
        <v>83</v>
      </c>
      <c r="G34" s="627" t="s">
        <v>1077</v>
      </c>
      <c r="H34" s="153" t="s">
        <v>38</v>
      </c>
      <c r="I34" s="153">
        <v>1</v>
      </c>
      <c r="J34" s="588" t="s">
        <v>1020</v>
      </c>
      <c r="K34" s="588" t="s">
        <v>1005</v>
      </c>
      <c r="L34" s="588"/>
      <c r="M34" s="632">
        <v>30000</v>
      </c>
      <c r="N34" s="633"/>
      <c r="O34" s="634">
        <v>30000</v>
      </c>
      <c r="P34" s="633"/>
      <c r="Q34" s="588" t="s">
        <v>84</v>
      </c>
      <c r="R34" s="620" t="s">
        <v>85</v>
      </c>
      <c r="S34" s="11"/>
    </row>
    <row r="35" spans="1:21" s="12" customFormat="1" ht="56.25" customHeight="1" x14ac:dyDescent="0.25">
      <c r="A35" s="587"/>
      <c r="B35" s="587"/>
      <c r="C35" s="587"/>
      <c r="D35" s="588"/>
      <c r="E35" s="588"/>
      <c r="F35" s="588"/>
      <c r="G35" s="627"/>
      <c r="H35" s="153" t="s">
        <v>86</v>
      </c>
      <c r="I35" s="153">
        <v>150</v>
      </c>
      <c r="J35" s="588"/>
      <c r="K35" s="588"/>
      <c r="L35" s="588"/>
      <c r="M35" s="632"/>
      <c r="N35" s="633"/>
      <c r="O35" s="634"/>
      <c r="P35" s="633"/>
      <c r="Q35" s="588"/>
      <c r="R35" s="620"/>
      <c r="S35" s="11"/>
    </row>
    <row r="36" spans="1:21" s="12" customFormat="1" ht="42.75" customHeight="1" x14ac:dyDescent="0.25">
      <c r="A36" s="628" t="s">
        <v>1078</v>
      </c>
      <c r="B36" s="629"/>
      <c r="C36" s="629"/>
      <c r="D36" s="629"/>
      <c r="E36" s="629"/>
      <c r="F36" s="629"/>
      <c r="G36" s="629"/>
      <c r="H36" s="629"/>
      <c r="I36" s="629"/>
      <c r="J36" s="629"/>
      <c r="K36" s="629"/>
      <c r="L36" s="629"/>
      <c r="M36" s="629"/>
      <c r="N36" s="629"/>
      <c r="O36" s="629"/>
      <c r="P36" s="629"/>
      <c r="Q36" s="629"/>
      <c r="R36" s="630"/>
      <c r="S36" s="11"/>
    </row>
    <row r="37" spans="1:21" ht="36.75" customHeight="1" x14ac:dyDescent="0.35">
      <c r="A37" s="602">
        <v>8</v>
      </c>
      <c r="B37" s="602">
        <v>1</v>
      </c>
      <c r="C37" s="602">
        <v>4</v>
      </c>
      <c r="D37" s="585">
        <v>2</v>
      </c>
      <c r="E37" s="585" t="s">
        <v>87</v>
      </c>
      <c r="F37" s="585" t="s">
        <v>1049</v>
      </c>
      <c r="G37" s="585" t="s">
        <v>173</v>
      </c>
      <c r="H37" s="196" t="s">
        <v>174</v>
      </c>
      <c r="I37" s="196">
        <v>1</v>
      </c>
      <c r="J37" s="585" t="s">
        <v>88</v>
      </c>
      <c r="K37" s="585" t="s">
        <v>145</v>
      </c>
      <c r="L37" s="585"/>
      <c r="M37" s="615">
        <v>370000</v>
      </c>
      <c r="N37" s="615"/>
      <c r="O37" s="615">
        <v>370000</v>
      </c>
      <c r="P37" s="615"/>
      <c r="Q37" s="585" t="s">
        <v>84</v>
      </c>
      <c r="R37" s="607" t="s">
        <v>85</v>
      </c>
    </row>
    <row r="38" spans="1:21" ht="42" customHeight="1" x14ac:dyDescent="0.35">
      <c r="A38" s="602"/>
      <c r="B38" s="602"/>
      <c r="C38" s="602"/>
      <c r="D38" s="585"/>
      <c r="E38" s="585"/>
      <c r="F38" s="585"/>
      <c r="G38" s="585"/>
      <c r="H38" s="196" t="s">
        <v>54</v>
      </c>
      <c r="I38" s="196">
        <v>150</v>
      </c>
      <c r="J38" s="585"/>
      <c r="K38" s="585"/>
      <c r="L38" s="585"/>
      <c r="M38" s="615"/>
      <c r="N38" s="615"/>
      <c r="O38" s="615"/>
      <c r="P38" s="615"/>
      <c r="Q38" s="585"/>
      <c r="R38" s="607"/>
    </row>
    <row r="39" spans="1:21" ht="88.5" customHeight="1" x14ac:dyDescent="0.35">
      <c r="A39" s="602"/>
      <c r="B39" s="602"/>
      <c r="C39" s="602"/>
      <c r="D39" s="585"/>
      <c r="E39" s="585"/>
      <c r="F39" s="585"/>
      <c r="G39" s="196" t="s">
        <v>175</v>
      </c>
      <c r="H39" s="196" t="s">
        <v>50</v>
      </c>
      <c r="I39" s="197" t="s">
        <v>176</v>
      </c>
      <c r="J39" s="585"/>
      <c r="K39" s="585"/>
      <c r="L39" s="585"/>
      <c r="M39" s="615"/>
      <c r="N39" s="615"/>
      <c r="O39" s="615"/>
      <c r="P39" s="615"/>
      <c r="Q39" s="585"/>
      <c r="R39" s="607"/>
    </row>
    <row r="40" spans="1:21" ht="52.5" customHeight="1" x14ac:dyDescent="0.35">
      <c r="A40" s="602"/>
      <c r="B40" s="602"/>
      <c r="C40" s="602"/>
      <c r="D40" s="585"/>
      <c r="E40" s="585"/>
      <c r="F40" s="585"/>
      <c r="G40" s="196" t="s">
        <v>161</v>
      </c>
      <c r="H40" s="196" t="s">
        <v>123</v>
      </c>
      <c r="I40" s="197" t="s">
        <v>160</v>
      </c>
      <c r="J40" s="585"/>
      <c r="K40" s="585"/>
      <c r="L40" s="585"/>
      <c r="M40" s="615"/>
      <c r="N40" s="615"/>
      <c r="O40" s="615"/>
      <c r="P40" s="615"/>
      <c r="Q40" s="585"/>
      <c r="R40" s="607"/>
    </row>
    <row r="41" spans="1:21" ht="59.25" customHeight="1" x14ac:dyDescent="0.35">
      <c r="A41" s="602"/>
      <c r="B41" s="602"/>
      <c r="C41" s="602"/>
      <c r="D41" s="585"/>
      <c r="E41" s="585"/>
      <c r="F41" s="585"/>
      <c r="G41" s="196" t="s">
        <v>91</v>
      </c>
      <c r="H41" s="196" t="s">
        <v>92</v>
      </c>
      <c r="I41" s="196">
        <v>1</v>
      </c>
      <c r="J41" s="585"/>
      <c r="K41" s="585"/>
      <c r="L41" s="585"/>
      <c r="M41" s="615"/>
      <c r="N41" s="615"/>
      <c r="O41" s="615"/>
      <c r="P41" s="615"/>
      <c r="Q41" s="585"/>
      <c r="R41" s="607"/>
    </row>
    <row r="42" spans="1:21" s="8" customFormat="1" ht="56.25" customHeight="1" x14ac:dyDescent="0.35">
      <c r="A42" s="602"/>
      <c r="B42" s="602"/>
      <c r="C42" s="602"/>
      <c r="D42" s="585"/>
      <c r="E42" s="585"/>
      <c r="F42" s="585"/>
      <c r="G42" s="196" t="s">
        <v>177</v>
      </c>
      <c r="H42" s="196" t="s">
        <v>95</v>
      </c>
      <c r="I42" s="198">
        <v>1</v>
      </c>
      <c r="J42" s="585"/>
      <c r="K42" s="585"/>
      <c r="L42" s="585"/>
      <c r="M42" s="615"/>
      <c r="N42" s="615"/>
      <c r="O42" s="615"/>
      <c r="P42" s="615"/>
      <c r="Q42" s="585"/>
      <c r="R42" s="607"/>
      <c r="S42" s="5"/>
      <c r="T42" s="5"/>
      <c r="U42" s="5"/>
    </row>
    <row r="43" spans="1:21" s="8" customFormat="1" ht="44.25" customHeight="1" x14ac:dyDescent="0.35">
      <c r="A43" s="587">
        <v>8</v>
      </c>
      <c r="B43" s="587">
        <v>1</v>
      </c>
      <c r="C43" s="587">
        <v>4</v>
      </c>
      <c r="D43" s="588">
        <v>2</v>
      </c>
      <c r="E43" s="588" t="s">
        <v>87</v>
      </c>
      <c r="F43" s="588" t="s">
        <v>1079</v>
      </c>
      <c r="G43" s="627" t="s">
        <v>1080</v>
      </c>
      <c r="H43" s="168" t="s">
        <v>45</v>
      </c>
      <c r="I43" s="153">
        <v>1</v>
      </c>
      <c r="J43" s="588" t="s">
        <v>1081</v>
      </c>
      <c r="K43" s="588" t="s">
        <v>145</v>
      </c>
      <c r="L43" s="588"/>
      <c r="M43" s="634">
        <v>160000</v>
      </c>
      <c r="N43" s="633"/>
      <c r="O43" s="634">
        <v>160000</v>
      </c>
      <c r="P43" s="633"/>
      <c r="Q43" s="588" t="s">
        <v>84</v>
      </c>
      <c r="R43" s="620" t="s">
        <v>85</v>
      </c>
      <c r="S43" s="5"/>
      <c r="T43" s="5"/>
      <c r="U43" s="5"/>
    </row>
    <row r="44" spans="1:21" s="8" customFormat="1" ht="42.75" customHeight="1" x14ac:dyDescent="0.35">
      <c r="A44" s="587"/>
      <c r="B44" s="587"/>
      <c r="C44" s="587"/>
      <c r="D44" s="588"/>
      <c r="E44" s="588"/>
      <c r="F44" s="588"/>
      <c r="G44" s="588"/>
      <c r="H44" s="153" t="s">
        <v>54</v>
      </c>
      <c r="I44" s="168">
        <v>74</v>
      </c>
      <c r="J44" s="588"/>
      <c r="K44" s="588"/>
      <c r="L44" s="588"/>
      <c r="M44" s="627"/>
      <c r="N44" s="633"/>
      <c r="O44" s="634"/>
      <c r="P44" s="633"/>
      <c r="Q44" s="588"/>
      <c r="R44" s="620"/>
      <c r="S44" s="5"/>
      <c r="T44" s="5"/>
      <c r="U44" s="5"/>
    </row>
    <row r="45" spans="1:21" s="8" customFormat="1" ht="42.75" customHeight="1" x14ac:dyDescent="0.35">
      <c r="A45" s="587"/>
      <c r="B45" s="587"/>
      <c r="C45" s="587"/>
      <c r="D45" s="588"/>
      <c r="E45" s="588"/>
      <c r="F45" s="588"/>
      <c r="G45" s="595" t="s">
        <v>1082</v>
      </c>
      <c r="H45" s="168" t="s">
        <v>1083</v>
      </c>
      <c r="I45" s="168">
        <v>13</v>
      </c>
      <c r="J45" s="588"/>
      <c r="K45" s="588"/>
      <c r="L45" s="588"/>
      <c r="M45" s="627"/>
      <c r="N45" s="633"/>
      <c r="O45" s="634"/>
      <c r="P45" s="633"/>
      <c r="Q45" s="588"/>
      <c r="R45" s="620"/>
      <c r="S45" s="5"/>
      <c r="T45" s="5"/>
      <c r="U45" s="5"/>
    </row>
    <row r="46" spans="1:21" ht="39.75" customHeight="1" x14ac:dyDescent="0.35">
      <c r="A46" s="587"/>
      <c r="B46" s="587"/>
      <c r="C46" s="587"/>
      <c r="D46" s="588"/>
      <c r="E46" s="588"/>
      <c r="F46" s="588"/>
      <c r="G46" s="597"/>
      <c r="H46" s="168" t="s">
        <v>1084</v>
      </c>
      <c r="I46" s="72" t="s">
        <v>1085</v>
      </c>
      <c r="J46" s="588"/>
      <c r="K46" s="588"/>
      <c r="L46" s="588"/>
      <c r="M46" s="627"/>
      <c r="N46" s="633"/>
      <c r="O46" s="634"/>
      <c r="P46" s="633"/>
      <c r="Q46" s="588"/>
      <c r="R46" s="620"/>
    </row>
    <row r="47" spans="1:21" ht="33.75" customHeight="1" x14ac:dyDescent="0.35">
      <c r="A47" s="587"/>
      <c r="B47" s="587"/>
      <c r="C47" s="587"/>
      <c r="D47" s="588"/>
      <c r="E47" s="588"/>
      <c r="F47" s="588"/>
      <c r="G47" s="622" t="s">
        <v>1086</v>
      </c>
      <c r="H47" s="168" t="s">
        <v>123</v>
      </c>
      <c r="I47" s="72" t="s">
        <v>849</v>
      </c>
      <c r="J47" s="588"/>
      <c r="K47" s="588"/>
      <c r="L47" s="588"/>
      <c r="M47" s="627"/>
      <c r="N47" s="633"/>
      <c r="O47" s="634"/>
      <c r="P47" s="633"/>
      <c r="Q47" s="588"/>
      <c r="R47" s="620"/>
    </row>
    <row r="48" spans="1:21" ht="40.5" customHeight="1" x14ac:dyDescent="0.35">
      <c r="A48" s="587"/>
      <c r="B48" s="587"/>
      <c r="C48" s="587"/>
      <c r="D48" s="588"/>
      <c r="E48" s="588"/>
      <c r="F48" s="588"/>
      <c r="G48" s="636"/>
      <c r="H48" s="168" t="s">
        <v>1087</v>
      </c>
      <c r="I48" s="168">
        <v>83</v>
      </c>
      <c r="J48" s="588"/>
      <c r="K48" s="588"/>
      <c r="L48" s="588"/>
      <c r="M48" s="627"/>
      <c r="N48" s="633"/>
      <c r="O48" s="634"/>
      <c r="P48" s="633"/>
      <c r="Q48" s="588"/>
      <c r="R48" s="620"/>
    </row>
    <row r="49" spans="1:21" ht="53.25" customHeight="1" x14ac:dyDescent="0.35">
      <c r="A49" s="587"/>
      <c r="B49" s="587"/>
      <c r="C49" s="587"/>
      <c r="D49" s="588"/>
      <c r="E49" s="588"/>
      <c r="F49" s="588"/>
      <c r="G49" s="153" t="s">
        <v>177</v>
      </c>
      <c r="H49" s="153" t="s">
        <v>95</v>
      </c>
      <c r="I49" s="155">
        <v>1</v>
      </c>
      <c r="J49" s="588"/>
      <c r="K49" s="588"/>
      <c r="L49" s="588"/>
      <c r="M49" s="627"/>
      <c r="N49" s="633"/>
      <c r="O49" s="634"/>
      <c r="P49" s="633"/>
      <c r="Q49" s="588"/>
      <c r="R49" s="620"/>
    </row>
    <row r="50" spans="1:21" ht="53.25" customHeight="1" x14ac:dyDescent="0.35">
      <c r="A50" s="604" t="s">
        <v>1088</v>
      </c>
      <c r="B50" s="605"/>
      <c r="C50" s="605"/>
      <c r="D50" s="605"/>
      <c r="E50" s="605"/>
      <c r="F50" s="605"/>
      <c r="G50" s="605"/>
      <c r="H50" s="605"/>
      <c r="I50" s="605"/>
      <c r="J50" s="605"/>
      <c r="K50" s="605"/>
      <c r="L50" s="605"/>
      <c r="M50" s="605"/>
      <c r="N50" s="605"/>
      <c r="O50" s="605"/>
      <c r="P50" s="605"/>
      <c r="Q50" s="605"/>
      <c r="R50" s="606"/>
    </row>
    <row r="51" spans="1:21" ht="57" customHeight="1" x14ac:dyDescent="0.35">
      <c r="A51" s="602">
        <v>9</v>
      </c>
      <c r="B51" s="602">
        <v>1</v>
      </c>
      <c r="C51" s="602">
        <v>4</v>
      </c>
      <c r="D51" s="585">
        <v>2</v>
      </c>
      <c r="E51" s="585" t="s">
        <v>93</v>
      </c>
      <c r="F51" s="585" t="s">
        <v>1021</v>
      </c>
      <c r="G51" s="196" t="s">
        <v>94</v>
      </c>
      <c r="H51" s="196" t="s">
        <v>95</v>
      </c>
      <c r="I51" s="198">
        <v>12</v>
      </c>
      <c r="J51" s="198" t="s">
        <v>96</v>
      </c>
      <c r="K51" s="602" t="s">
        <v>97</v>
      </c>
      <c r="L51" s="602"/>
      <c r="M51" s="619">
        <v>280000</v>
      </c>
      <c r="N51" s="637"/>
      <c r="O51" s="619">
        <v>280000</v>
      </c>
      <c r="P51" s="637"/>
      <c r="Q51" s="617" t="s">
        <v>84</v>
      </c>
      <c r="R51" s="585" t="s">
        <v>85</v>
      </c>
    </row>
    <row r="52" spans="1:21" ht="46.5" customHeight="1" x14ac:dyDescent="0.35">
      <c r="A52" s="602"/>
      <c r="B52" s="602"/>
      <c r="C52" s="602"/>
      <c r="D52" s="585"/>
      <c r="E52" s="585"/>
      <c r="F52" s="585"/>
      <c r="G52" s="585" t="s">
        <v>98</v>
      </c>
      <c r="H52" s="196" t="s">
        <v>38</v>
      </c>
      <c r="I52" s="196">
        <v>2</v>
      </c>
      <c r="J52" s="585" t="s">
        <v>99</v>
      </c>
      <c r="K52" s="602"/>
      <c r="L52" s="602"/>
      <c r="M52" s="619"/>
      <c r="N52" s="637"/>
      <c r="O52" s="619"/>
      <c r="P52" s="637"/>
      <c r="Q52" s="617"/>
      <c r="R52" s="602"/>
    </row>
    <row r="53" spans="1:21" ht="47.25" customHeight="1" x14ac:dyDescent="0.35">
      <c r="A53" s="602"/>
      <c r="B53" s="602"/>
      <c r="C53" s="602"/>
      <c r="D53" s="585"/>
      <c r="E53" s="585"/>
      <c r="F53" s="585"/>
      <c r="G53" s="585"/>
      <c r="H53" s="196" t="s">
        <v>100</v>
      </c>
      <c r="I53" s="196">
        <v>100</v>
      </c>
      <c r="J53" s="585"/>
      <c r="K53" s="602"/>
      <c r="L53" s="602"/>
      <c r="M53" s="619"/>
      <c r="N53" s="637"/>
      <c r="O53" s="619"/>
      <c r="P53" s="637"/>
      <c r="Q53" s="617"/>
      <c r="R53" s="602"/>
    </row>
    <row r="54" spans="1:21" ht="68.25" customHeight="1" x14ac:dyDescent="0.35">
      <c r="A54" s="602"/>
      <c r="B54" s="602"/>
      <c r="C54" s="602"/>
      <c r="D54" s="585"/>
      <c r="E54" s="585"/>
      <c r="F54" s="585"/>
      <c r="G54" s="621" t="s">
        <v>1022</v>
      </c>
      <c r="H54" s="196" t="s">
        <v>38</v>
      </c>
      <c r="I54" s="196">
        <v>1</v>
      </c>
      <c r="J54" s="585"/>
      <c r="K54" s="602"/>
      <c r="L54" s="602"/>
      <c r="M54" s="619"/>
      <c r="N54" s="637"/>
      <c r="O54" s="619"/>
      <c r="P54" s="637"/>
      <c r="Q54" s="617"/>
      <c r="R54" s="602"/>
    </row>
    <row r="55" spans="1:21" ht="88.5" customHeight="1" x14ac:dyDescent="0.35">
      <c r="A55" s="602"/>
      <c r="B55" s="602"/>
      <c r="C55" s="602"/>
      <c r="D55" s="585"/>
      <c r="E55" s="585"/>
      <c r="F55" s="585"/>
      <c r="G55" s="621"/>
      <c r="H55" s="196" t="s">
        <v>54</v>
      </c>
      <c r="I55" s="196">
        <v>40</v>
      </c>
      <c r="J55" s="585"/>
      <c r="K55" s="602"/>
      <c r="L55" s="602"/>
      <c r="M55" s="619"/>
      <c r="N55" s="637"/>
      <c r="O55" s="619"/>
      <c r="P55" s="637"/>
      <c r="Q55" s="617"/>
      <c r="R55" s="602"/>
    </row>
    <row r="56" spans="1:21" ht="64.5" customHeight="1" x14ac:dyDescent="0.35">
      <c r="A56" s="587">
        <v>9</v>
      </c>
      <c r="B56" s="587">
        <v>1</v>
      </c>
      <c r="C56" s="587">
        <v>4</v>
      </c>
      <c r="D56" s="588">
        <v>2</v>
      </c>
      <c r="E56" s="588" t="s">
        <v>93</v>
      </c>
      <c r="F56" s="588" t="s">
        <v>1021</v>
      </c>
      <c r="G56" s="622" t="s">
        <v>1089</v>
      </c>
      <c r="H56" s="163" t="s">
        <v>38</v>
      </c>
      <c r="I56" s="163">
        <v>3</v>
      </c>
      <c r="J56" s="595" t="s">
        <v>99</v>
      </c>
      <c r="K56" s="587" t="s">
        <v>97</v>
      </c>
      <c r="L56" s="587"/>
      <c r="M56" s="594">
        <v>10000</v>
      </c>
      <c r="N56" s="635"/>
      <c r="O56" s="594">
        <v>10000</v>
      </c>
      <c r="P56" s="635"/>
      <c r="Q56" s="625" t="s">
        <v>84</v>
      </c>
      <c r="R56" s="588" t="s">
        <v>85</v>
      </c>
    </row>
    <row r="57" spans="1:21" s="5" customFormat="1" ht="64.5" customHeight="1" x14ac:dyDescent="0.35">
      <c r="A57" s="587"/>
      <c r="B57" s="587"/>
      <c r="C57" s="587"/>
      <c r="D57" s="588"/>
      <c r="E57" s="588"/>
      <c r="F57" s="588"/>
      <c r="G57" s="623"/>
      <c r="H57" s="168" t="s">
        <v>100</v>
      </c>
      <c r="I57" s="168">
        <v>310</v>
      </c>
      <c r="J57" s="596"/>
      <c r="K57" s="587"/>
      <c r="L57" s="587"/>
      <c r="M57" s="594"/>
      <c r="N57" s="635"/>
      <c r="O57" s="594"/>
      <c r="P57" s="635"/>
      <c r="Q57" s="625"/>
      <c r="R57" s="587"/>
    </row>
    <row r="58" spans="1:21" ht="56.25" customHeight="1" x14ac:dyDescent="0.35">
      <c r="A58" s="604" t="s">
        <v>1477</v>
      </c>
      <c r="B58" s="605"/>
      <c r="C58" s="605"/>
      <c r="D58" s="605"/>
      <c r="E58" s="605"/>
      <c r="F58" s="605"/>
      <c r="G58" s="605"/>
      <c r="H58" s="605"/>
      <c r="I58" s="605"/>
      <c r="J58" s="605"/>
      <c r="K58" s="605"/>
      <c r="L58" s="605"/>
      <c r="M58" s="605"/>
      <c r="N58" s="605"/>
      <c r="O58" s="605"/>
      <c r="P58" s="605"/>
      <c r="Q58" s="605"/>
      <c r="R58" s="606"/>
      <c r="S58" s="192"/>
      <c r="T58" s="192"/>
      <c r="U58" s="192"/>
    </row>
    <row r="59" spans="1:21" ht="100.5" customHeight="1" x14ac:dyDescent="0.35">
      <c r="A59" s="602">
        <v>10</v>
      </c>
      <c r="B59" s="602">
        <v>1</v>
      </c>
      <c r="C59" s="602">
        <v>4</v>
      </c>
      <c r="D59" s="585">
        <v>2</v>
      </c>
      <c r="E59" s="585" t="s">
        <v>101</v>
      </c>
      <c r="F59" s="585" t="s">
        <v>1090</v>
      </c>
      <c r="G59" s="196" t="s">
        <v>102</v>
      </c>
      <c r="H59" s="193" t="s">
        <v>103</v>
      </c>
      <c r="I59" s="193">
        <v>3</v>
      </c>
      <c r="J59" s="613" t="s">
        <v>1091</v>
      </c>
      <c r="K59" s="613" t="s">
        <v>35</v>
      </c>
      <c r="L59" s="613" t="s">
        <v>36</v>
      </c>
      <c r="M59" s="614">
        <v>130000</v>
      </c>
      <c r="N59" s="614">
        <v>35000</v>
      </c>
      <c r="O59" s="614">
        <v>130000</v>
      </c>
      <c r="P59" s="614">
        <v>35000</v>
      </c>
      <c r="Q59" s="613" t="s">
        <v>104</v>
      </c>
      <c r="R59" s="607" t="s">
        <v>105</v>
      </c>
    </row>
    <row r="60" spans="1:21" ht="91.5" customHeight="1" x14ac:dyDescent="0.35">
      <c r="A60" s="602"/>
      <c r="B60" s="602"/>
      <c r="C60" s="602"/>
      <c r="D60" s="585"/>
      <c r="E60" s="585"/>
      <c r="F60" s="585"/>
      <c r="G60" s="196" t="s">
        <v>106</v>
      </c>
      <c r="H60" s="196" t="s">
        <v>1023</v>
      </c>
      <c r="I60" s="196">
        <v>3</v>
      </c>
      <c r="J60" s="613"/>
      <c r="K60" s="613"/>
      <c r="L60" s="613"/>
      <c r="M60" s="614"/>
      <c r="N60" s="614"/>
      <c r="O60" s="614"/>
      <c r="P60" s="614"/>
      <c r="Q60" s="613"/>
      <c r="R60" s="607"/>
    </row>
    <row r="61" spans="1:21" ht="93" customHeight="1" x14ac:dyDescent="0.35">
      <c r="A61" s="602"/>
      <c r="B61" s="602"/>
      <c r="C61" s="602"/>
      <c r="D61" s="585"/>
      <c r="E61" s="585"/>
      <c r="F61" s="585"/>
      <c r="G61" s="196" t="s">
        <v>57</v>
      </c>
      <c r="H61" s="196" t="s">
        <v>66</v>
      </c>
      <c r="I61" s="196">
        <v>300</v>
      </c>
      <c r="J61" s="613"/>
      <c r="K61" s="613"/>
      <c r="L61" s="613"/>
      <c r="M61" s="614"/>
      <c r="N61" s="614"/>
      <c r="O61" s="614"/>
      <c r="P61" s="614"/>
      <c r="Q61" s="613"/>
      <c r="R61" s="607"/>
    </row>
    <row r="62" spans="1:21" ht="58.5" customHeight="1" x14ac:dyDescent="0.35">
      <c r="A62" s="587">
        <v>10</v>
      </c>
      <c r="B62" s="587">
        <v>1</v>
      </c>
      <c r="C62" s="587">
        <v>4</v>
      </c>
      <c r="D62" s="588">
        <v>2</v>
      </c>
      <c r="E62" s="627" t="s">
        <v>1092</v>
      </c>
      <c r="F62" s="627" t="s">
        <v>1093</v>
      </c>
      <c r="G62" s="153" t="s">
        <v>102</v>
      </c>
      <c r="H62" s="194" t="s">
        <v>103</v>
      </c>
      <c r="I62" s="194">
        <v>3</v>
      </c>
      <c r="J62" s="590" t="s">
        <v>1091</v>
      </c>
      <c r="K62" s="590" t="s">
        <v>35</v>
      </c>
      <c r="L62" s="591" t="s">
        <v>158</v>
      </c>
      <c r="M62" s="592">
        <v>43713</v>
      </c>
      <c r="N62" s="638">
        <v>35000</v>
      </c>
      <c r="O62" s="592">
        <v>43713</v>
      </c>
      <c r="P62" s="638">
        <v>35000</v>
      </c>
      <c r="Q62" s="590" t="s">
        <v>104</v>
      </c>
      <c r="R62" s="620" t="s">
        <v>1094</v>
      </c>
    </row>
    <row r="63" spans="1:21" ht="53.25" customHeight="1" x14ac:dyDescent="0.35">
      <c r="A63" s="587"/>
      <c r="B63" s="587"/>
      <c r="C63" s="587"/>
      <c r="D63" s="588"/>
      <c r="E63" s="627"/>
      <c r="F63" s="588"/>
      <c r="G63" s="153" t="s">
        <v>106</v>
      </c>
      <c r="H63" s="153" t="s">
        <v>1023</v>
      </c>
      <c r="I63" s="153">
        <v>3</v>
      </c>
      <c r="J63" s="590"/>
      <c r="K63" s="590"/>
      <c r="L63" s="591"/>
      <c r="M63" s="592"/>
      <c r="N63" s="638"/>
      <c r="O63" s="592"/>
      <c r="P63" s="638"/>
      <c r="Q63" s="590"/>
      <c r="R63" s="620"/>
    </row>
    <row r="64" spans="1:21" ht="85.5" customHeight="1" x14ac:dyDescent="0.35">
      <c r="A64" s="587"/>
      <c r="B64" s="587"/>
      <c r="C64" s="587"/>
      <c r="D64" s="588"/>
      <c r="E64" s="627"/>
      <c r="F64" s="588"/>
      <c r="G64" s="153" t="s">
        <v>57</v>
      </c>
      <c r="H64" s="153" t="s">
        <v>66</v>
      </c>
      <c r="I64" s="153">
        <v>300</v>
      </c>
      <c r="J64" s="590"/>
      <c r="K64" s="590"/>
      <c r="L64" s="591"/>
      <c r="M64" s="592"/>
      <c r="N64" s="638"/>
      <c r="O64" s="592"/>
      <c r="P64" s="638"/>
      <c r="Q64" s="590"/>
      <c r="R64" s="620"/>
    </row>
    <row r="65" spans="1:21" ht="78.75" customHeight="1" x14ac:dyDescent="0.35">
      <c r="A65" s="587"/>
      <c r="B65" s="587"/>
      <c r="C65" s="587"/>
      <c r="D65" s="588"/>
      <c r="E65" s="627"/>
      <c r="F65" s="588"/>
      <c r="G65" s="627" t="s">
        <v>1095</v>
      </c>
      <c r="H65" s="195" t="s">
        <v>1096</v>
      </c>
      <c r="I65" s="195">
        <v>3</v>
      </c>
      <c r="J65" s="590"/>
      <c r="K65" s="590"/>
      <c r="L65" s="591"/>
      <c r="M65" s="592"/>
      <c r="N65" s="638"/>
      <c r="O65" s="592"/>
      <c r="P65" s="638"/>
      <c r="Q65" s="590"/>
      <c r="R65" s="620"/>
    </row>
    <row r="66" spans="1:21" ht="57.75" customHeight="1" x14ac:dyDescent="0.35">
      <c r="A66" s="587"/>
      <c r="B66" s="587"/>
      <c r="C66" s="587"/>
      <c r="D66" s="588"/>
      <c r="E66" s="627"/>
      <c r="F66" s="588"/>
      <c r="G66" s="627"/>
      <c r="H66" s="168" t="s">
        <v>1084</v>
      </c>
      <c r="I66" s="51">
        <v>150</v>
      </c>
      <c r="J66" s="590"/>
      <c r="K66" s="590"/>
      <c r="L66" s="591"/>
      <c r="M66" s="592"/>
      <c r="N66" s="638"/>
      <c r="O66" s="592"/>
      <c r="P66" s="638"/>
      <c r="Q66" s="590"/>
      <c r="R66" s="620"/>
    </row>
    <row r="67" spans="1:21" ht="62.25" customHeight="1" x14ac:dyDescent="0.35">
      <c r="A67" s="639" t="s">
        <v>1097</v>
      </c>
      <c r="B67" s="640"/>
      <c r="C67" s="640"/>
      <c r="D67" s="640"/>
      <c r="E67" s="640"/>
      <c r="F67" s="640"/>
      <c r="G67" s="640"/>
      <c r="H67" s="640"/>
      <c r="I67" s="640"/>
      <c r="J67" s="640"/>
      <c r="K67" s="640"/>
      <c r="L67" s="640"/>
      <c r="M67" s="640"/>
      <c r="N67" s="640"/>
      <c r="O67" s="640"/>
      <c r="P67" s="640"/>
      <c r="Q67" s="640"/>
      <c r="R67" s="641"/>
    </row>
    <row r="68" spans="1:21" ht="76.5" customHeight="1" x14ac:dyDescent="0.35">
      <c r="A68" s="602">
        <v>11</v>
      </c>
      <c r="B68" s="602">
        <v>1</v>
      </c>
      <c r="C68" s="602">
        <v>4</v>
      </c>
      <c r="D68" s="585">
        <v>2</v>
      </c>
      <c r="E68" s="585" t="s">
        <v>107</v>
      </c>
      <c r="F68" s="642" t="s">
        <v>108</v>
      </c>
      <c r="G68" s="585" t="s">
        <v>109</v>
      </c>
      <c r="H68" s="193" t="s">
        <v>110</v>
      </c>
      <c r="I68" s="193">
        <v>2</v>
      </c>
      <c r="J68" s="613" t="s">
        <v>111</v>
      </c>
      <c r="K68" s="613"/>
      <c r="L68" s="613" t="s">
        <v>67</v>
      </c>
      <c r="M68" s="614"/>
      <c r="N68" s="614">
        <v>24000</v>
      </c>
      <c r="O68" s="614"/>
      <c r="P68" s="614">
        <v>24000</v>
      </c>
      <c r="Q68" s="613" t="s">
        <v>112</v>
      </c>
      <c r="R68" s="607" t="s">
        <v>113</v>
      </c>
    </row>
    <row r="69" spans="1:21" ht="55.5" customHeight="1" x14ac:dyDescent="0.35">
      <c r="A69" s="602"/>
      <c r="B69" s="602"/>
      <c r="C69" s="602"/>
      <c r="D69" s="585"/>
      <c r="E69" s="585"/>
      <c r="F69" s="642"/>
      <c r="G69" s="585"/>
      <c r="H69" s="193" t="s">
        <v>66</v>
      </c>
      <c r="I69" s="193">
        <v>50</v>
      </c>
      <c r="J69" s="613"/>
      <c r="K69" s="613"/>
      <c r="L69" s="613"/>
      <c r="M69" s="614"/>
      <c r="N69" s="614"/>
      <c r="O69" s="614"/>
      <c r="P69" s="614"/>
      <c r="Q69" s="613"/>
      <c r="R69" s="607"/>
    </row>
    <row r="70" spans="1:21" ht="64.5" customHeight="1" x14ac:dyDescent="0.35">
      <c r="A70" s="602">
        <v>12</v>
      </c>
      <c r="B70" s="602">
        <v>1</v>
      </c>
      <c r="C70" s="600">
        <v>4</v>
      </c>
      <c r="D70" s="580">
        <v>2</v>
      </c>
      <c r="E70" s="580" t="s">
        <v>114</v>
      </c>
      <c r="F70" s="580" t="s">
        <v>1098</v>
      </c>
      <c r="G70" s="585" t="s">
        <v>32</v>
      </c>
      <c r="H70" s="193" t="s">
        <v>45</v>
      </c>
      <c r="I70" s="193">
        <v>1</v>
      </c>
      <c r="J70" s="582" t="s">
        <v>47</v>
      </c>
      <c r="K70" s="582" t="s">
        <v>89</v>
      </c>
      <c r="L70" s="582"/>
      <c r="M70" s="665">
        <v>100000</v>
      </c>
      <c r="N70" s="665"/>
      <c r="O70" s="665">
        <v>100000</v>
      </c>
      <c r="P70" s="665"/>
      <c r="Q70" s="582" t="s">
        <v>112</v>
      </c>
      <c r="R70" s="643" t="s">
        <v>113</v>
      </c>
    </row>
    <row r="71" spans="1:21" ht="58.5" customHeight="1" x14ac:dyDescent="0.35">
      <c r="A71" s="602"/>
      <c r="B71" s="602"/>
      <c r="C71" s="601"/>
      <c r="D71" s="581"/>
      <c r="E71" s="581"/>
      <c r="F71" s="581"/>
      <c r="G71" s="585"/>
      <c r="H71" s="193" t="s">
        <v>39</v>
      </c>
      <c r="I71" s="193">
        <v>100</v>
      </c>
      <c r="J71" s="583"/>
      <c r="K71" s="583"/>
      <c r="L71" s="583"/>
      <c r="M71" s="666"/>
      <c r="N71" s="666"/>
      <c r="O71" s="666"/>
      <c r="P71" s="666"/>
      <c r="Q71" s="583"/>
      <c r="R71" s="644"/>
    </row>
    <row r="72" spans="1:21" ht="48" customHeight="1" x14ac:dyDescent="0.35">
      <c r="A72" s="602"/>
      <c r="B72" s="602"/>
      <c r="C72" s="601"/>
      <c r="D72" s="581"/>
      <c r="E72" s="581"/>
      <c r="F72" s="581"/>
      <c r="G72" s="585"/>
      <c r="H72" s="193" t="s">
        <v>115</v>
      </c>
      <c r="I72" s="193">
        <v>300</v>
      </c>
      <c r="J72" s="583"/>
      <c r="K72" s="583"/>
      <c r="L72" s="583"/>
      <c r="M72" s="666"/>
      <c r="N72" s="666"/>
      <c r="O72" s="666"/>
      <c r="P72" s="666"/>
      <c r="Q72" s="583"/>
      <c r="R72" s="644"/>
    </row>
    <row r="73" spans="1:21" ht="55.5" customHeight="1" x14ac:dyDescent="0.35">
      <c r="A73" s="602"/>
      <c r="B73" s="602"/>
      <c r="C73" s="603"/>
      <c r="D73" s="584"/>
      <c r="E73" s="584"/>
      <c r="F73" s="584"/>
      <c r="G73" s="196" t="s">
        <v>194</v>
      </c>
      <c r="H73" s="193" t="s">
        <v>123</v>
      </c>
      <c r="I73" s="193">
        <v>1</v>
      </c>
      <c r="J73" s="664"/>
      <c r="K73" s="664"/>
      <c r="L73" s="664"/>
      <c r="M73" s="667"/>
      <c r="N73" s="667"/>
      <c r="O73" s="667"/>
      <c r="P73" s="667"/>
      <c r="Q73" s="664"/>
      <c r="R73" s="645"/>
    </row>
    <row r="74" spans="1:21" s="18" customFormat="1" ht="43.5" customHeight="1" x14ac:dyDescent="0.35">
      <c r="A74" s="646">
        <v>12</v>
      </c>
      <c r="B74" s="646">
        <v>1</v>
      </c>
      <c r="C74" s="646">
        <v>4</v>
      </c>
      <c r="D74" s="649">
        <v>2</v>
      </c>
      <c r="E74" s="649" t="s">
        <v>114</v>
      </c>
      <c r="F74" s="649" t="s">
        <v>1098</v>
      </c>
      <c r="G74" s="652" t="s">
        <v>1099</v>
      </c>
      <c r="H74" s="199" t="s">
        <v>45</v>
      </c>
      <c r="I74" s="199">
        <v>1</v>
      </c>
      <c r="J74" s="649" t="s">
        <v>1100</v>
      </c>
      <c r="K74" s="649" t="s">
        <v>89</v>
      </c>
      <c r="L74" s="655"/>
      <c r="M74" s="658">
        <v>80000</v>
      </c>
      <c r="N74" s="661"/>
      <c r="O74" s="658">
        <v>80000</v>
      </c>
      <c r="P74" s="661"/>
      <c r="Q74" s="649" t="s">
        <v>112</v>
      </c>
      <c r="R74" s="649" t="s">
        <v>113</v>
      </c>
      <c r="S74" s="17"/>
      <c r="T74" s="17"/>
      <c r="U74" s="17"/>
    </row>
    <row r="75" spans="1:21" s="18" customFormat="1" ht="45.75" customHeight="1" x14ac:dyDescent="0.35">
      <c r="A75" s="647"/>
      <c r="B75" s="647"/>
      <c r="C75" s="647"/>
      <c r="D75" s="650"/>
      <c r="E75" s="650"/>
      <c r="F75" s="650"/>
      <c r="G75" s="653"/>
      <c r="H75" s="199" t="s">
        <v>39</v>
      </c>
      <c r="I75" s="200">
        <v>300</v>
      </c>
      <c r="J75" s="650"/>
      <c r="K75" s="650"/>
      <c r="L75" s="656"/>
      <c r="M75" s="659"/>
      <c r="N75" s="662"/>
      <c r="O75" s="659"/>
      <c r="P75" s="662"/>
      <c r="Q75" s="650"/>
      <c r="R75" s="650"/>
      <c r="S75" s="17"/>
      <c r="T75" s="17"/>
      <c r="U75" s="17"/>
    </row>
    <row r="76" spans="1:21" s="18" customFormat="1" ht="48.75" customHeight="1" x14ac:dyDescent="0.35">
      <c r="A76" s="647"/>
      <c r="B76" s="647"/>
      <c r="C76" s="647"/>
      <c r="D76" s="650"/>
      <c r="E76" s="650"/>
      <c r="F76" s="650"/>
      <c r="G76" s="654"/>
      <c r="H76" s="199" t="s">
        <v>115</v>
      </c>
      <c r="I76" s="199">
        <v>300</v>
      </c>
      <c r="J76" s="650"/>
      <c r="K76" s="650"/>
      <c r="L76" s="656"/>
      <c r="M76" s="659"/>
      <c r="N76" s="662"/>
      <c r="O76" s="659"/>
      <c r="P76" s="662"/>
      <c r="Q76" s="650"/>
      <c r="R76" s="650"/>
      <c r="S76" s="17"/>
      <c r="T76" s="17"/>
      <c r="U76" s="17"/>
    </row>
    <row r="77" spans="1:21" s="18" customFormat="1" ht="68.25" customHeight="1" x14ac:dyDescent="0.35">
      <c r="A77" s="648"/>
      <c r="B77" s="648"/>
      <c r="C77" s="648"/>
      <c r="D77" s="651"/>
      <c r="E77" s="651"/>
      <c r="F77" s="651"/>
      <c r="G77" s="199" t="s">
        <v>194</v>
      </c>
      <c r="H77" s="199" t="s">
        <v>123</v>
      </c>
      <c r="I77" s="199">
        <v>1</v>
      </c>
      <c r="J77" s="651"/>
      <c r="K77" s="651"/>
      <c r="L77" s="657"/>
      <c r="M77" s="660"/>
      <c r="N77" s="663"/>
      <c r="O77" s="660"/>
      <c r="P77" s="663"/>
      <c r="Q77" s="651"/>
      <c r="R77" s="651"/>
      <c r="S77" s="17"/>
      <c r="T77" s="17"/>
      <c r="U77" s="17"/>
    </row>
    <row r="78" spans="1:21" s="18" customFormat="1" ht="43.5" customHeight="1" x14ac:dyDescent="0.35">
      <c r="A78" s="668" t="s">
        <v>1101</v>
      </c>
      <c r="B78" s="669"/>
      <c r="C78" s="669"/>
      <c r="D78" s="669"/>
      <c r="E78" s="669"/>
      <c r="F78" s="669"/>
      <c r="G78" s="669"/>
      <c r="H78" s="669"/>
      <c r="I78" s="669"/>
      <c r="J78" s="669"/>
      <c r="K78" s="669"/>
      <c r="L78" s="669"/>
      <c r="M78" s="669"/>
      <c r="N78" s="669"/>
      <c r="O78" s="669"/>
      <c r="P78" s="669"/>
      <c r="Q78" s="669"/>
      <c r="R78" s="670"/>
      <c r="S78" s="17"/>
      <c r="T78" s="17"/>
      <c r="U78" s="17"/>
    </row>
    <row r="79" spans="1:21" s="18" customFormat="1" ht="102" customHeight="1" x14ac:dyDescent="0.35">
      <c r="A79" s="602">
        <v>13</v>
      </c>
      <c r="B79" s="613">
        <v>1</v>
      </c>
      <c r="C79" s="613">
        <v>4</v>
      </c>
      <c r="D79" s="613">
        <v>2</v>
      </c>
      <c r="E79" s="613" t="s">
        <v>116</v>
      </c>
      <c r="F79" s="613" t="s">
        <v>1024</v>
      </c>
      <c r="G79" s="613" t="s">
        <v>117</v>
      </c>
      <c r="H79" s="193" t="s">
        <v>51</v>
      </c>
      <c r="I79" s="193">
        <v>5</v>
      </c>
      <c r="J79" s="617" t="s">
        <v>1025</v>
      </c>
      <c r="K79" s="618" t="s">
        <v>43</v>
      </c>
      <c r="L79" s="613"/>
      <c r="M79" s="619">
        <v>44000</v>
      </c>
      <c r="N79" s="614"/>
      <c r="O79" s="619">
        <v>44000</v>
      </c>
      <c r="P79" s="614"/>
      <c r="Q79" s="585" t="s">
        <v>64</v>
      </c>
      <c r="R79" s="585" t="s">
        <v>118</v>
      </c>
      <c r="S79" s="17"/>
      <c r="T79" s="17"/>
      <c r="U79" s="17"/>
    </row>
    <row r="80" spans="1:21" s="18" customFormat="1" ht="120.75" customHeight="1" x14ac:dyDescent="0.35">
      <c r="A80" s="602"/>
      <c r="B80" s="613"/>
      <c r="C80" s="613"/>
      <c r="D80" s="613"/>
      <c r="E80" s="613"/>
      <c r="F80" s="613"/>
      <c r="G80" s="613"/>
      <c r="H80" s="193" t="s">
        <v>119</v>
      </c>
      <c r="I80" s="193">
        <v>500</v>
      </c>
      <c r="J80" s="617"/>
      <c r="K80" s="618"/>
      <c r="L80" s="613"/>
      <c r="M80" s="619"/>
      <c r="N80" s="614"/>
      <c r="O80" s="619"/>
      <c r="P80" s="614"/>
      <c r="Q80" s="585"/>
      <c r="R80" s="585"/>
      <c r="S80" s="17"/>
      <c r="T80" s="17"/>
      <c r="U80" s="17"/>
    </row>
    <row r="81" spans="1:21" s="18" customFormat="1" ht="109.5" customHeight="1" x14ac:dyDescent="0.35">
      <c r="A81" s="587">
        <v>13</v>
      </c>
      <c r="B81" s="590">
        <v>1</v>
      </c>
      <c r="C81" s="590">
        <v>4</v>
      </c>
      <c r="D81" s="590">
        <v>2</v>
      </c>
      <c r="E81" s="590" t="s">
        <v>116</v>
      </c>
      <c r="F81" s="624" t="s">
        <v>1102</v>
      </c>
      <c r="G81" s="590" t="s">
        <v>117</v>
      </c>
      <c r="H81" s="194" t="s">
        <v>51</v>
      </c>
      <c r="I81" s="194">
        <v>5</v>
      </c>
      <c r="J81" s="625" t="s">
        <v>1025</v>
      </c>
      <c r="K81" s="626" t="s">
        <v>43</v>
      </c>
      <c r="L81" s="591" t="s">
        <v>31</v>
      </c>
      <c r="M81" s="594">
        <v>45000</v>
      </c>
      <c r="N81" s="592">
        <v>25000</v>
      </c>
      <c r="O81" s="594">
        <v>45000</v>
      </c>
      <c r="P81" s="592">
        <v>25000</v>
      </c>
      <c r="Q81" s="588" t="s">
        <v>64</v>
      </c>
      <c r="R81" s="588" t="s">
        <v>118</v>
      </c>
      <c r="S81" s="17"/>
      <c r="T81" s="17"/>
      <c r="U81" s="17"/>
    </row>
    <row r="82" spans="1:21" s="18" customFormat="1" ht="97.5" customHeight="1" x14ac:dyDescent="0.35">
      <c r="A82" s="587"/>
      <c r="B82" s="590"/>
      <c r="C82" s="590"/>
      <c r="D82" s="590"/>
      <c r="E82" s="590"/>
      <c r="F82" s="624"/>
      <c r="G82" s="590"/>
      <c r="H82" s="195" t="s">
        <v>1103</v>
      </c>
      <c r="I82" s="194">
        <v>500</v>
      </c>
      <c r="J82" s="625"/>
      <c r="K82" s="626"/>
      <c r="L82" s="591"/>
      <c r="M82" s="594"/>
      <c r="N82" s="592"/>
      <c r="O82" s="594"/>
      <c r="P82" s="592"/>
      <c r="Q82" s="588"/>
      <c r="R82" s="588"/>
      <c r="S82" s="17"/>
      <c r="T82" s="17"/>
      <c r="U82" s="17"/>
    </row>
    <row r="83" spans="1:21" ht="69.75" customHeight="1" x14ac:dyDescent="0.35">
      <c r="A83" s="604" t="s">
        <v>1104</v>
      </c>
      <c r="B83" s="605"/>
      <c r="C83" s="605"/>
      <c r="D83" s="605"/>
      <c r="E83" s="605"/>
      <c r="F83" s="605"/>
      <c r="G83" s="605"/>
      <c r="H83" s="605"/>
      <c r="I83" s="605"/>
      <c r="J83" s="605"/>
      <c r="K83" s="605"/>
      <c r="L83" s="605"/>
      <c r="M83" s="605"/>
      <c r="N83" s="605"/>
      <c r="O83" s="605"/>
      <c r="P83" s="605"/>
      <c r="Q83" s="605"/>
      <c r="R83" s="606"/>
    </row>
    <row r="84" spans="1:21" ht="138" customHeight="1" x14ac:dyDescent="0.35">
      <c r="A84" s="585">
        <v>14</v>
      </c>
      <c r="B84" s="585">
        <v>1</v>
      </c>
      <c r="C84" s="585">
        <v>4</v>
      </c>
      <c r="D84" s="585">
        <v>2</v>
      </c>
      <c r="E84" s="585" t="s">
        <v>120</v>
      </c>
      <c r="F84" s="672" t="s">
        <v>121</v>
      </c>
      <c r="G84" s="585" t="s">
        <v>122</v>
      </c>
      <c r="H84" s="197" t="s">
        <v>123</v>
      </c>
      <c r="I84" s="196">
        <v>1</v>
      </c>
      <c r="J84" s="585" t="s">
        <v>124</v>
      </c>
      <c r="K84" s="585" t="s">
        <v>43</v>
      </c>
      <c r="L84" s="585"/>
      <c r="M84" s="616">
        <v>50000</v>
      </c>
      <c r="N84" s="616"/>
      <c r="O84" s="616">
        <v>50000</v>
      </c>
      <c r="P84" s="615"/>
      <c r="Q84" s="615" t="s">
        <v>64</v>
      </c>
      <c r="R84" s="615" t="s">
        <v>65</v>
      </c>
    </row>
    <row r="85" spans="1:21" ht="126" customHeight="1" x14ac:dyDescent="0.35">
      <c r="A85" s="585"/>
      <c r="B85" s="585"/>
      <c r="C85" s="585"/>
      <c r="D85" s="585"/>
      <c r="E85" s="585"/>
      <c r="F85" s="672"/>
      <c r="G85" s="585"/>
      <c r="H85" s="197" t="s">
        <v>125</v>
      </c>
      <c r="I85" s="196">
        <v>9</v>
      </c>
      <c r="J85" s="585"/>
      <c r="K85" s="585"/>
      <c r="L85" s="585"/>
      <c r="M85" s="616"/>
      <c r="N85" s="616"/>
      <c r="O85" s="616"/>
      <c r="P85" s="615"/>
      <c r="Q85" s="615"/>
      <c r="R85" s="615"/>
    </row>
    <row r="86" spans="1:21" ht="125.25" customHeight="1" x14ac:dyDescent="0.35">
      <c r="A86" s="588">
        <v>14</v>
      </c>
      <c r="B86" s="588">
        <v>1</v>
      </c>
      <c r="C86" s="588">
        <v>4</v>
      </c>
      <c r="D86" s="588">
        <v>2</v>
      </c>
      <c r="E86" s="588" t="s">
        <v>120</v>
      </c>
      <c r="F86" s="671" t="s">
        <v>121</v>
      </c>
      <c r="G86" s="588" t="s">
        <v>122</v>
      </c>
      <c r="H86" s="50" t="s">
        <v>123</v>
      </c>
      <c r="I86" s="153">
        <v>1</v>
      </c>
      <c r="J86" s="588" t="s">
        <v>124</v>
      </c>
      <c r="K86" s="588" t="s">
        <v>43</v>
      </c>
      <c r="L86" s="627" t="s">
        <v>31</v>
      </c>
      <c r="M86" s="673"/>
      <c r="N86" s="674">
        <v>60000</v>
      </c>
      <c r="O86" s="673"/>
      <c r="P86" s="634">
        <v>60000</v>
      </c>
      <c r="Q86" s="633" t="s">
        <v>64</v>
      </c>
      <c r="R86" s="633" t="s">
        <v>65</v>
      </c>
    </row>
    <row r="87" spans="1:21" ht="133.5" customHeight="1" x14ac:dyDescent="0.35">
      <c r="A87" s="588"/>
      <c r="B87" s="588"/>
      <c r="C87" s="588"/>
      <c r="D87" s="588"/>
      <c r="E87" s="588"/>
      <c r="F87" s="671"/>
      <c r="G87" s="588"/>
      <c r="H87" s="50" t="s">
        <v>125</v>
      </c>
      <c r="I87" s="153">
        <v>9</v>
      </c>
      <c r="J87" s="588"/>
      <c r="K87" s="588"/>
      <c r="L87" s="627"/>
      <c r="M87" s="673"/>
      <c r="N87" s="674"/>
      <c r="O87" s="673"/>
      <c r="P87" s="634"/>
      <c r="Q87" s="633"/>
      <c r="R87" s="633"/>
    </row>
    <row r="88" spans="1:21" ht="67.5" customHeight="1" x14ac:dyDescent="0.35">
      <c r="A88" s="604" t="s">
        <v>1478</v>
      </c>
      <c r="B88" s="605"/>
      <c r="C88" s="605"/>
      <c r="D88" s="605"/>
      <c r="E88" s="605"/>
      <c r="F88" s="605"/>
      <c r="G88" s="605"/>
      <c r="H88" s="605"/>
      <c r="I88" s="605"/>
      <c r="J88" s="605"/>
      <c r="K88" s="605"/>
      <c r="L88" s="605"/>
      <c r="M88" s="605"/>
      <c r="N88" s="605"/>
      <c r="O88" s="605"/>
      <c r="P88" s="605"/>
      <c r="Q88" s="605"/>
      <c r="R88" s="606"/>
    </row>
    <row r="89" spans="1:21" ht="45.75" customHeight="1" x14ac:dyDescent="0.35">
      <c r="A89" s="602">
        <v>15</v>
      </c>
      <c r="B89" s="602">
        <v>1</v>
      </c>
      <c r="C89" s="602">
        <v>4</v>
      </c>
      <c r="D89" s="585">
        <v>2</v>
      </c>
      <c r="E89" s="585" t="s">
        <v>126</v>
      </c>
      <c r="F89" s="585" t="s">
        <v>1026</v>
      </c>
      <c r="G89" s="585" t="s">
        <v>127</v>
      </c>
      <c r="H89" s="193" t="s">
        <v>128</v>
      </c>
      <c r="I89" s="193">
        <v>2000</v>
      </c>
      <c r="J89" s="613" t="s">
        <v>129</v>
      </c>
      <c r="K89" s="613" t="s">
        <v>130</v>
      </c>
      <c r="L89" s="613" t="s">
        <v>131</v>
      </c>
      <c r="M89" s="614">
        <v>18000</v>
      </c>
      <c r="N89" s="614"/>
      <c r="O89" s="614">
        <v>18000</v>
      </c>
      <c r="P89" s="614"/>
      <c r="Q89" s="613" t="s">
        <v>64</v>
      </c>
      <c r="R89" s="607" t="s">
        <v>132</v>
      </c>
    </row>
    <row r="90" spans="1:21" ht="60" customHeight="1" x14ac:dyDescent="0.35">
      <c r="A90" s="602"/>
      <c r="B90" s="602"/>
      <c r="C90" s="602"/>
      <c r="D90" s="585"/>
      <c r="E90" s="585"/>
      <c r="F90" s="585"/>
      <c r="G90" s="585"/>
      <c r="H90" s="193" t="s">
        <v>133</v>
      </c>
      <c r="I90" s="193">
        <v>1000</v>
      </c>
      <c r="J90" s="613"/>
      <c r="K90" s="613"/>
      <c r="L90" s="613"/>
      <c r="M90" s="614"/>
      <c r="N90" s="614"/>
      <c r="O90" s="614"/>
      <c r="P90" s="614"/>
      <c r="Q90" s="613"/>
      <c r="R90" s="607"/>
    </row>
    <row r="91" spans="1:21" ht="45.75" customHeight="1" x14ac:dyDescent="0.35">
      <c r="A91" s="602"/>
      <c r="B91" s="602"/>
      <c r="C91" s="602"/>
      <c r="D91" s="585"/>
      <c r="E91" s="585"/>
      <c r="F91" s="585"/>
      <c r="G91" s="585"/>
      <c r="H91" s="193" t="s">
        <v>134</v>
      </c>
      <c r="I91" s="193">
        <v>1000</v>
      </c>
      <c r="J91" s="613"/>
      <c r="K91" s="613"/>
      <c r="L91" s="613"/>
      <c r="M91" s="614"/>
      <c r="N91" s="614"/>
      <c r="O91" s="614"/>
      <c r="P91" s="614"/>
      <c r="Q91" s="613"/>
      <c r="R91" s="607"/>
    </row>
    <row r="92" spans="1:21" ht="90.75" customHeight="1" x14ac:dyDescent="0.35">
      <c r="A92" s="602"/>
      <c r="B92" s="602"/>
      <c r="C92" s="602"/>
      <c r="D92" s="585"/>
      <c r="E92" s="585"/>
      <c r="F92" s="585"/>
      <c r="G92" s="585"/>
      <c r="H92" s="193" t="s">
        <v>135</v>
      </c>
      <c r="I92" s="193">
        <v>1000</v>
      </c>
      <c r="J92" s="613"/>
      <c r="K92" s="613"/>
      <c r="L92" s="613"/>
      <c r="M92" s="614"/>
      <c r="N92" s="614"/>
      <c r="O92" s="614"/>
      <c r="P92" s="614"/>
      <c r="Q92" s="613"/>
      <c r="R92" s="607"/>
    </row>
    <row r="93" spans="1:21" ht="66.75" customHeight="1" x14ac:dyDescent="0.35">
      <c r="A93" s="602"/>
      <c r="B93" s="602"/>
      <c r="C93" s="602"/>
      <c r="D93" s="585"/>
      <c r="E93" s="585"/>
      <c r="F93" s="585"/>
      <c r="G93" s="585"/>
      <c r="H93" s="193" t="s">
        <v>136</v>
      </c>
      <c r="I93" s="193">
        <v>2</v>
      </c>
      <c r="J93" s="613"/>
      <c r="K93" s="613"/>
      <c r="L93" s="613"/>
      <c r="M93" s="614"/>
      <c r="N93" s="614"/>
      <c r="O93" s="614"/>
      <c r="P93" s="614"/>
      <c r="Q93" s="613"/>
      <c r="R93" s="607"/>
    </row>
    <row r="94" spans="1:21" ht="141.75" customHeight="1" x14ac:dyDescent="0.35">
      <c r="A94" s="587">
        <v>15</v>
      </c>
      <c r="B94" s="587">
        <v>1</v>
      </c>
      <c r="C94" s="587">
        <v>4</v>
      </c>
      <c r="D94" s="588">
        <v>2</v>
      </c>
      <c r="E94" s="588" t="s">
        <v>126</v>
      </c>
      <c r="F94" s="627" t="s">
        <v>1105</v>
      </c>
      <c r="G94" s="627" t="s">
        <v>1106</v>
      </c>
      <c r="H94" s="195" t="s">
        <v>128</v>
      </c>
      <c r="I94" s="194">
        <v>2000</v>
      </c>
      <c r="J94" s="590" t="s">
        <v>129</v>
      </c>
      <c r="K94" s="590" t="s">
        <v>130</v>
      </c>
      <c r="L94" s="590" t="s">
        <v>131</v>
      </c>
      <c r="M94" s="638">
        <v>18000</v>
      </c>
      <c r="N94" s="638"/>
      <c r="O94" s="638">
        <v>18000</v>
      </c>
      <c r="P94" s="638"/>
      <c r="Q94" s="590" t="s">
        <v>64</v>
      </c>
      <c r="R94" s="620" t="s">
        <v>132</v>
      </c>
    </row>
    <row r="95" spans="1:21" ht="51" customHeight="1" x14ac:dyDescent="0.35">
      <c r="A95" s="587"/>
      <c r="B95" s="587"/>
      <c r="C95" s="587"/>
      <c r="D95" s="588"/>
      <c r="E95" s="588"/>
      <c r="F95" s="627"/>
      <c r="G95" s="627"/>
      <c r="H95" s="195" t="s">
        <v>133</v>
      </c>
      <c r="I95" s="194">
        <v>1000</v>
      </c>
      <c r="J95" s="590"/>
      <c r="K95" s="590"/>
      <c r="L95" s="590"/>
      <c r="M95" s="638"/>
      <c r="N95" s="638"/>
      <c r="O95" s="638"/>
      <c r="P95" s="638"/>
      <c r="Q95" s="590"/>
      <c r="R95" s="620"/>
    </row>
    <row r="96" spans="1:21" ht="48" customHeight="1" x14ac:dyDescent="0.35">
      <c r="A96" s="587"/>
      <c r="B96" s="587"/>
      <c r="C96" s="587"/>
      <c r="D96" s="588"/>
      <c r="E96" s="588"/>
      <c r="F96" s="627"/>
      <c r="G96" s="627"/>
      <c r="H96" s="195" t="s">
        <v>134</v>
      </c>
      <c r="I96" s="194">
        <v>1000</v>
      </c>
      <c r="J96" s="590"/>
      <c r="K96" s="590"/>
      <c r="L96" s="590"/>
      <c r="M96" s="638"/>
      <c r="N96" s="638"/>
      <c r="O96" s="638"/>
      <c r="P96" s="638"/>
      <c r="Q96" s="590"/>
      <c r="R96" s="620"/>
    </row>
    <row r="97" spans="1:18" ht="42.75" customHeight="1" x14ac:dyDescent="0.35">
      <c r="A97" s="604" t="s">
        <v>1107</v>
      </c>
      <c r="B97" s="605"/>
      <c r="C97" s="605"/>
      <c r="D97" s="605"/>
      <c r="E97" s="605"/>
      <c r="F97" s="605"/>
      <c r="G97" s="605"/>
      <c r="H97" s="605"/>
      <c r="I97" s="605"/>
      <c r="J97" s="605"/>
      <c r="K97" s="605"/>
      <c r="L97" s="605"/>
      <c r="M97" s="605"/>
      <c r="N97" s="605"/>
      <c r="O97" s="605"/>
      <c r="P97" s="605"/>
      <c r="Q97" s="605"/>
      <c r="R97" s="606"/>
    </row>
    <row r="98" spans="1:18" ht="147" customHeight="1" x14ac:dyDescent="0.35">
      <c r="A98" s="198">
        <v>16</v>
      </c>
      <c r="B98" s="201">
        <v>1</v>
      </c>
      <c r="C98" s="201">
        <v>4</v>
      </c>
      <c r="D98" s="193">
        <v>2</v>
      </c>
      <c r="E98" s="193" t="s">
        <v>1027</v>
      </c>
      <c r="F98" s="193" t="s">
        <v>1028</v>
      </c>
      <c r="G98" s="193" t="s">
        <v>137</v>
      </c>
      <c r="H98" s="193" t="s">
        <v>137</v>
      </c>
      <c r="I98" s="193">
        <v>1</v>
      </c>
      <c r="J98" s="193" t="s">
        <v>138</v>
      </c>
      <c r="K98" s="193" t="s">
        <v>43</v>
      </c>
      <c r="L98" s="193"/>
      <c r="M98" s="202">
        <v>130000</v>
      </c>
      <c r="N98" s="202"/>
      <c r="O98" s="202">
        <v>130000</v>
      </c>
      <c r="P98" s="202"/>
      <c r="Q98" s="193" t="s">
        <v>112</v>
      </c>
      <c r="R98" s="203" t="s">
        <v>139</v>
      </c>
    </row>
    <row r="99" spans="1:18" ht="138" customHeight="1" x14ac:dyDescent="0.35">
      <c r="A99" s="155">
        <v>16</v>
      </c>
      <c r="B99" s="204">
        <v>1</v>
      </c>
      <c r="C99" s="204">
        <v>4</v>
      </c>
      <c r="D99" s="194">
        <v>2</v>
      </c>
      <c r="E99" s="194" t="s">
        <v>1027</v>
      </c>
      <c r="F99" s="194" t="s">
        <v>1028</v>
      </c>
      <c r="G99" s="194" t="s">
        <v>137</v>
      </c>
      <c r="H99" s="194" t="s">
        <v>137</v>
      </c>
      <c r="I99" s="194">
        <v>1</v>
      </c>
      <c r="J99" s="194" t="s">
        <v>138</v>
      </c>
      <c r="K99" s="194" t="s">
        <v>43</v>
      </c>
      <c r="L99" s="195"/>
      <c r="M99" s="205">
        <v>90000</v>
      </c>
      <c r="N99" s="205"/>
      <c r="O99" s="205">
        <v>90000</v>
      </c>
      <c r="P99" s="205"/>
      <c r="Q99" s="194" t="s">
        <v>112</v>
      </c>
      <c r="R99" s="206" t="s">
        <v>139</v>
      </c>
    </row>
    <row r="100" spans="1:18" ht="42" customHeight="1" x14ac:dyDescent="0.35">
      <c r="A100" s="628" t="s">
        <v>1108</v>
      </c>
      <c r="B100" s="629"/>
      <c r="C100" s="629"/>
      <c r="D100" s="629"/>
      <c r="E100" s="629"/>
      <c r="F100" s="629"/>
      <c r="G100" s="629"/>
      <c r="H100" s="629"/>
      <c r="I100" s="629"/>
      <c r="J100" s="629"/>
      <c r="K100" s="629"/>
      <c r="L100" s="629"/>
      <c r="M100" s="629"/>
      <c r="N100" s="629"/>
      <c r="O100" s="629"/>
      <c r="P100" s="629"/>
      <c r="Q100" s="629"/>
      <c r="R100" s="630"/>
    </row>
    <row r="101" spans="1:18" ht="48.75" customHeight="1" x14ac:dyDescent="0.35">
      <c r="A101" s="598" t="s">
        <v>140</v>
      </c>
      <c r="B101" s="600">
        <v>1</v>
      </c>
      <c r="C101" s="600">
        <v>4</v>
      </c>
      <c r="D101" s="580">
        <v>2</v>
      </c>
      <c r="E101" s="580" t="s">
        <v>1029</v>
      </c>
      <c r="F101" s="580" t="s">
        <v>1109</v>
      </c>
      <c r="G101" s="585" t="s">
        <v>141</v>
      </c>
      <c r="H101" s="197" t="s">
        <v>53</v>
      </c>
      <c r="I101" s="196">
        <v>3</v>
      </c>
      <c r="J101" s="582" t="s">
        <v>142</v>
      </c>
      <c r="K101" s="582" t="s">
        <v>43</v>
      </c>
      <c r="L101" s="582" t="s">
        <v>40</v>
      </c>
      <c r="M101" s="665">
        <v>165000</v>
      </c>
      <c r="N101" s="675">
        <v>20000</v>
      </c>
      <c r="O101" s="665">
        <v>165000</v>
      </c>
      <c r="P101" s="677">
        <v>20000</v>
      </c>
      <c r="Q101" s="580" t="s">
        <v>190</v>
      </c>
      <c r="R101" s="582" t="s">
        <v>143</v>
      </c>
    </row>
    <row r="102" spans="1:18" ht="34.5" customHeight="1" x14ac:dyDescent="0.35">
      <c r="A102" s="599"/>
      <c r="B102" s="601"/>
      <c r="C102" s="601"/>
      <c r="D102" s="581"/>
      <c r="E102" s="581"/>
      <c r="F102" s="581"/>
      <c r="G102" s="585"/>
      <c r="H102" s="197" t="s">
        <v>66</v>
      </c>
      <c r="I102" s="196">
        <v>30</v>
      </c>
      <c r="J102" s="583"/>
      <c r="K102" s="583"/>
      <c r="L102" s="583"/>
      <c r="M102" s="666"/>
      <c r="N102" s="676"/>
      <c r="O102" s="666"/>
      <c r="P102" s="678"/>
      <c r="Q102" s="581"/>
      <c r="R102" s="583"/>
    </row>
    <row r="103" spans="1:18" ht="36" customHeight="1" x14ac:dyDescent="0.35">
      <c r="A103" s="599"/>
      <c r="B103" s="601"/>
      <c r="C103" s="601"/>
      <c r="D103" s="581"/>
      <c r="E103" s="581"/>
      <c r="F103" s="581"/>
      <c r="G103" s="196" t="s">
        <v>144</v>
      </c>
      <c r="H103" s="197" t="s">
        <v>41</v>
      </c>
      <c r="I103" s="196">
        <v>1</v>
      </c>
      <c r="J103" s="583"/>
      <c r="K103" s="583"/>
      <c r="L103" s="583"/>
      <c r="M103" s="666"/>
      <c r="N103" s="676"/>
      <c r="O103" s="666"/>
      <c r="P103" s="678"/>
      <c r="Q103" s="581"/>
      <c r="R103" s="583"/>
    </row>
    <row r="104" spans="1:18" ht="36" customHeight="1" x14ac:dyDescent="0.35">
      <c r="A104" s="599"/>
      <c r="B104" s="601"/>
      <c r="C104" s="601"/>
      <c r="D104" s="581"/>
      <c r="E104" s="581"/>
      <c r="F104" s="581"/>
      <c r="G104" s="580" t="s">
        <v>198</v>
      </c>
      <c r="H104" s="197" t="s">
        <v>46</v>
      </c>
      <c r="I104" s="196">
        <v>3</v>
      </c>
      <c r="J104" s="583"/>
      <c r="K104" s="583"/>
      <c r="L104" s="583"/>
      <c r="M104" s="666"/>
      <c r="N104" s="676"/>
      <c r="O104" s="666"/>
      <c r="P104" s="678"/>
      <c r="Q104" s="581"/>
      <c r="R104" s="583"/>
    </row>
    <row r="105" spans="1:18" ht="39.75" customHeight="1" x14ac:dyDescent="0.35">
      <c r="A105" s="599"/>
      <c r="B105" s="601"/>
      <c r="C105" s="601"/>
      <c r="D105" s="581"/>
      <c r="E105" s="581"/>
      <c r="F105" s="581"/>
      <c r="G105" s="581"/>
      <c r="H105" s="197" t="s">
        <v>54</v>
      </c>
      <c r="I105" s="196">
        <v>120</v>
      </c>
      <c r="J105" s="583"/>
      <c r="K105" s="583"/>
      <c r="L105" s="583"/>
      <c r="M105" s="666"/>
      <c r="N105" s="676"/>
      <c r="O105" s="666"/>
      <c r="P105" s="678"/>
      <c r="Q105" s="581"/>
      <c r="R105" s="583"/>
    </row>
    <row r="106" spans="1:18" ht="32.25" customHeight="1" x14ac:dyDescent="0.35">
      <c r="A106" s="599"/>
      <c r="B106" s="601"/>
      <c r="C106" s="601"/>
      <c r="D106" s="581"/>
      <c r="E106" s="581"/>
      <c r="F106" s="581"/>
      <c r="G106" s="581"/>
      <c r="H106" s="197" t="s">
        <v>42</v>
      </c>
      <c r="I106" s="196">
        <v>2</v>
      </c>
      <c r="J106" s="583"/>
      <c r="K106" s="583"/>
      <c r="L106" s="583"/>
      <c r="M106" s="666"/>
      <c r="N106" s="676"/>
      <c r="O106" s="666"/>
      <c r="P106" s="678"/>
      <c r="Q106" s="581"/>
      <c r="R106" s="583"/>
    </row>
    <row r="107" spans="1:18" ht="53.25" customHeight="1" x14ac:dyDescent="0.35">
      <c r="A107" s="599"/>
      <c r="B107" s="601"/>
      <c r="C107" s="601"/>
      <c r="D107" s="581"/>
      <c r="E107" s="581"/>
      <c r="F107" s="581"/>
      <c r="G107" s="584"/>
      <c r="H107" s="197" t="s">
        <v>54</v>
      </c>
      <c r="I107" s="196">
        <v>80</v>
      </c>
      <c r="J107" s="583"/>
      <c r="K107" s="583"/>
      <c r="L107" s="583"/>
      <c r="M107" s="666"/>
      <c r="N107" s="676"/>
      <c r="O107" s="666"/>
      <c r="P107" s="678"/>
      <c r="Q107" s="581"/>
      <c r="R107" s="583"/>
    </row>
    <row r="108" spans="1:18" ht="54.75" customHeight="1" x14ac:dyDescent="0.35">
      <c r="A108" s="599"/>
      <c r="B108" s="601"/>
      <c r="C108" s="601"/>
      <c r="D108" s="581"/>
      <c r="E108" s="581"/>
      <c r="F108" s="581"/>
      <c r="G108" s="585" t="s">
        <v>196</v>
      </c>
      <c r="H108" s="197" t="s">
        <v>53</v>
      </c>
      <c r="I108" s="196">
        <v>4</v>
      </c>
      <c r="J108" s="583"/>
      <c r="K108" s="583"/>
      <c r="L108" s="583"/>
      <c r="M108" s="666"/>
      <c r="N108" s="676"/>
      <c r="O108" s="666"/>
      <c r="P108" s="678"/>
      <c r="Q108" s="581"/>
      <c r="R108" s="583"/>
    </row>
    <row r="109" spans="1:18" ht="50.25" customHeight="1" x14ac:dyDescent="0.35">
      <c r="A109" s="599"/>
      <c r="B109" s="601"/>
      <c r="C109" s="601"/>
      <c r="D109" s="581"/>
      <c r="E109" s="581"/>
      <c r="F109" s="581"/>
      <c r="G109" s="585"/>
      <c r="H109" s="197" t="s">
        <v>197</v>
      </c>
      <c r="I109" s="196">
        <v>20</v>
      </c>
      <c r="J109" s="583"/>
      <c r="K109" s="583"/>
      <c r="L109" s="583"/>
      <c r="M109" s="666"/>
      <c r="N109" s="676"/>
      <c r="O109" s="666"/>
      <c r="P109" s="678"/>
      <c r="Q109" s="581"/>
      <c r="R109" s="583"/>
    </row>
    <row r="110" spans="1:18" ht="54.75" customHeight="1" x14ac:dyDescent="0.35">
      <c r="A110" s="599"/>
      <c r="B110" s="601"/>
      <c r="C110" s="601"/>
      <c r="D110" s="581"/>
      <c r="E110" s="581"/>
      <c r="F110" s="581"/>
      <c r="G110" s="585" t="s">
        <v>56</v>
      </c>
      <c r="H110" s="196" t="s">
        <v>56</v>
      </c>
      <c r="I110" s="196">
        <v>1</v>
      </c>
      <c r="J110" s="583"/>
      <c r="K110" s="583"/>
      <c r="L110" s="583"/>
      <c r="M110" s="666"/>
      <c r="N110" s="676"/>
      <c r="O110" s="666"/>
      <c r="P110" s="678"/>
      <c r="Q110" s="581"/>
      <c r="R110" s="583"/>
    </row>
    <row r="111" spans="1:18" ht="33" customHeight="1" x14ac:dyDescent="0.35">
      <c r="A111" s="599"/>
      <c r="B111" s="601"/>
      <c r="C111" s="601"/>
      <c r="D111" s="581"/>
      <c r="E111" s="581"/>
      <c r="F111" s="581"/>
      <c r="G111" s="585"/>
      <c r="H111" s="198" t="s">
        <v>55</v>
      </c>
      <c r="I111" s="196">
        <v>500</v>
      </c>
      <c r="J111" s="583"/>
      <c r="K111" s="583"/>
      <c r="L111" s="583"/>
      <c r="M111" s="666"/>
      <c r="N111" s="676"/>
      <c r="O111" s="666"/>
      <c r="P111" s="678"/>
      <c r="Q111" s="581"/>
      <c r="R111" s="583"/>
    </row>
    <row r="112" spans="1:18" ht="29.25" customHeight="1" x14ac:dyDescent="0.35">
      <c r="A112" s="586" t="s">
        <v>140</v>
      </c>
      <c r="B112" s="587">
        <v>1</v>
      </c>
      <c r="C112" s="587">
        <v>4</v>
      </c>
      <c r="D112" s="588">
        <v>2</v>
      </c>
      <c r="E112" s="589" t="s">
        <v>1029</v>
      </c>
      <c r="F112" s="588" t="s">
        <v>1109</v>
      </c>
      <c r="G112" s="588" t="s">
        <v>1110</v>
      </c>
      <c r="H112" s="155" t="s">
        <v>53</v>
      </c>
      <c r="I112" s="153">
        <v>3</v>
      </c>
      <c r="J112" s="590" t="s">
        <v>142</v>
      </c>
      <c r="K112" s="590" t="s">
        <v>43</v>
      </c>
      <c r="L112" s="591" t="s">
        <v>31</v>
      </c>
      <c r="M112" s="592">
        <v>110000</v>
      </c>
      <c r="N112" s="593">
        <v>100000</v>
      </c>
      <c r="O112" s="592">
        <v>110000</v>
      </c>
      <c r="P112" s="594">
        <v>100000</v>
      </c>
      <c r="Q112" s="588" t="s">
        <v>190</v>
      </c>
      <c r="R112" s="590" t="s">
        <v>143</v>
      </c>
    </row>
    <row r="113" spans="1:18" ht="33" customHeight="1" x14ac:dyDescent="0.35">
      <c r="A113" s="586"/>
      <c r="B113" s="587"/>
      <c r="C113" s="587"/>
      <c r="D113" s="588"/>
      <c r="E113" s="589"/>
      <c r="F113" s="588"/>
      <c r="G113" s="588"/>
      <c r="H113" s="153" t="s">
        <v>66</v>
      </c>
      <c r="I113" s="153">
        <v>30</v>
      </c>
      <c r="J113" s="590"/>
      <c r="K113" s="590"/>
      <c r="L113" s="590"/>
      <c r="M113" s="592"/>
      <c r="N113" s="593"/>
      <c r="O113" s="592"/>
      <c r="P113" s="594"/>
      <c r="Q113" s="588"/>
      <c r="R113" s="590"/>
    </row>
    <row r="114" spans="1:18" ht="37.5" customHeight="1" x14ac:dyDescent="0.35">
      <c r="A114" s="586"/>
      <c r="B114" s="587"/>
      <c r="C114" s="587"/>
      <c r="D114" s="588"/>
      <c r="E114" s="589"/>
      <c r="F114" s="588"/>
      <c r="G114" s="153" t="s">
        <v>144</v>
      </c>
      <c r="H114" s="155" t="s">
        <v>41</v>
      </c>
      <c r="I114" s="153">
        <v>1</v>
      </c>
      <c r="J114" s="590"/>
      <c r="K114" s="590"/>
      <c r="L114" s="590"/>
      <c r="M114" s="592"/>
      <c r="N114" s="593"/>
      <c r="O114" s="592"/>
      <c r="P114" s="594"/>
      <c r="Q114" s="588"/>
      <c r="R114" s="590"/>
    </row>
    <row r="115" spans="1:18" ht="30" customHeight="1" x14ac:dyDescent="0.35">
      <c r="A115" s="586"/>
      <c r="B115" s="587"/>
      <c r="C115" s="587"/>
      <c r="D115" s="588"/>
      <c r="E115" s="589"/>
      <c r="F115" s="588"/>
      <c r="G115" s="588" t="s">
        <v>1111</v>
      </c>
      <c r="H115" s="155" t="s">
        <v>46</v>
      </c>
      <c r="I115" s="153">
        <v>3</v>
      </c>
      <c r="J115" s="590"/>
      <c r="K115" s="590"/>
      <c r="L115" s="590"/>
      <c r="M115" s="592"/>
      <c r="N115" s="593"/>
      <c r="O115" s="592"/>
      <c r="P115" s="594"/>
      <c r="Q115" s="588"/>
      <c r="R115" s="590"/>
    </row>
    <row r="116" spans="1:18" ht="30" customHeight="1" x14ac:dyDescent="0.35">
      <c r="A116" s="586"/>
      <c r="B116" s="587"/>
      <c r="C116" s="587"/>
      <c r="D116" s="588"/>
      <c r="E116" s="589"/>
      <c r="F116" s="588"/>
      <c r="G116" s="588"/>
      <c r="H116" s="155" t="s">
        <v>39</v>
      </c>
      <c r="I116" s="153">
        <v>120</v>
      </c>
      <c r="J116" s="590"/>
      <c r="K116" s="590"/>
      <c r="L116" s="590"/>
      <c r="M116" s="592"/>
      <c r="N116" s="593"/>
      <c r="O116" s="592"/>
      <c r="P116" s="594"/>
      <c r="Q116" s="588"/>
      <c r="R116" s="590"/>
    </row>
    <row r="117" spans="1:18" ht="30" customHeight="1" x14ac:dyDescent="0.35">
      <c r="A117" s="586"/>
      <c r="B117" s="587"/>
      <c r="C117" s="587"/>
      <c r="D117" s="588"/>
      <c r="E117" s="589"/>
      <c r="F117" s="588"/>
      <c r="G117" s="588"/>
      <c r="H117" s="155" t="s">
        <v>42</v>
      </c>
      <c r="I117" s="153">
        <v>2</v>
      </c>
      <c r="J117" s="590"/>
      <c r="K117" s="590"/>
      <c r="L117" s="590"/>
      <c r="M117" s="592"/>
      <c r="N117" s="593"/>
      <c r="O117" s="592"/>
      <c r="P117" s="594"/>
      <c r="Q117" s="588"/>
      <c r="R117" s="590"/>
    </row>
    <row r="118" spans="1:18" ht="32.25" customHeight="1" x14ac:dyDescent="0.35">
      <c r="A118" s="586"/>
      <c r="B118" s="587"/>
      <c r="C118" s="587"/>
      <c r="D118" s="588"/>
      <c r="E118" s="589"/>
      <c r="F118" s="588"/>
      <c r="G118" s="588"/>
      <c r="H118" s="155" t="s">
        <v>39</v>
      </c>
      <c r="I118" s="153">
        <v>80</v>
      </c>
      <c r="J118" s="590"/>
      <c r="K118" s="590"/>
      <c r="L118" s="590"/>
      <c r="M118" s="592"/>
      <c r="N118" s="593"/>
      <c r="O118" s="592"/>
      <c r="P118" s="594"/>
      <c r="Q118" s="588"/>
      <c r="R118" s="590"/>
    </row>
    <row r="119" spans="1:18" ht="30" customHeight="1" x14ac:dyDescent="0.35">
      <c r="A119" s="586"/>
      <c r="B119" s="587"/>
      <c r="C119" s="587"/>
      <c r="D119" s="588"/>
      <c r="E119" s="589"/>
      <c r="F119" s="588"/>
      <c r="G119" s="588" t="s">
        <v>196</v>
      </c>
      <c r="H119" s="155" t="s">
        <v>53</v>
      </c>
      <c r="I119" s="168">
        <v>5</v>
      </c>
      <c r="J119" s="590"/>
      <c r="K119" s="590"/>
      <c r="L119" s="590"/>
      <c r="M119" s="592"/>
      <c r="N119" s="593"/>
      <c r="O119" s="592"/>
      <c r="P119" s="594"/>
      <c r="Q119" s="588"/>
      <c r="R119" s="590"/>
    </row>
    <row r="120" spans="1:18" ht="29.25" customHeight="1" x14ac:dyDescent="0.35">
      <c r="A120" s="586"/>
      <c r="B120" s="587"/>
      <c r="C120" s="587"/>
      <c r="D120" s="588"/>
      <c r="E120" s="589"/>
      <c r="F120" s="588"/>
      <c r="G120" s="588"/>
      <c r="H120" s="153" t="s">
        <v>197</v>
      </c>
      <c r="I120" s="153">
        <v>20</v>
      </c>
      <c r="J120" s="590"/>
      <c r="K120" s="590"/>
      <c r="L120" s="590"/>
      <c r="M120" s="592"/>
      <c r="N120" s="593"/>
      <c r="O120" s="592"/>
      <c r="P120" s="594"/>
      <c r="Q120" s="588"/>
      <c r="R120" s="590"/>
    </row>
    <row r="121" spans="1:18" ht="29.25" customHeight="1" x14ac:dyDescent="0.35">
      <c r="A121" s="586"/>
      <c r="B121" s="587"/>
      <c r="C121" s="587"/>
      <c r="D121" s="588"/>
      <c r="E121" s="589"/>
      <c r="F121" s="588"/>
      <c r="G121" s="588" t="s">
        <v>56</v>
      </c>
      <c r="H121" s="153" t="s">
        <v>1112</v>
      </c>
      <c r="I121" s="153">
        <v>1</v>
      </c>
      <c r="J121" s="590"/>
      <c r="K121" s="590"/>
      <c r="L121" s="590"/>
      <c r="M121" s="592"/>
      <c r="N121" s="593"/>
      <c r="O121" s="592"/>
      <c r="P121" s="594"/>
      <c r="Q121" s="588"/>
      <c r="R121" s="590"/>
    </row>
    <row r="122" spans="1:18" ht="33.75" customHeight="1" x14ac:dyDescent="0.35">
      <c r="A122" s="586"/>
      <c r="B122" s="587"/>
      <c r="C122" s="587"/>
      <c r="D122" s="588"/>
      <c r="E122" s="589"/>
      <c r="F122" s="588"/>
      <c r="G122" s="588"/>
      <c r="H122" s="155" t="s">
        <v>50</v>
      </c>
      <c r="I122" s="168">
        <v>4250</v>
      </c>
      <c r="J122" s="590"/>
      <c r="K122" s="590"/>
      <c r="L122" s="590"/>
      <c r="M122" s="592"/>
      <c r="N122" s="593"/>
      <c r="O122" s="592"/>
      <c r="P122" s="594"/>
      <c r="Q122" s="588"/>
      <c r="R122" s="590"/>
    </row>
    <row r="123" spans="1:18" ht="69" customHeight="1" x14ac:dyDescent="0.35">
      <c r="A123" s="679" t="s">
        <v>1113</v>
      </c>
      <c r="B123" s="680"/>
      <c r="C123" s="680"/>
      <c r="D123" s="680"/>
      <c r="E123" s="680"/>
      <c r="F123" s="680"/>
      <c r="G123" s="680"/>
      <c r="H123" s="680"/>
      <c r="I123" s="680"/>
      <c r="J123" s="680"/>
      <c r="K123" s="680"/>
      <c r="L123" s="680"/>
      <c r="M123" s="680"/>
      <c r="N123" s="680"/>
      <c r="O123" s="680"/>
      <c r="P123" s="680"/>
      <c r="Q123" s="680"/>
      <c r="R123" s="680"/>
    </row>
    <row r="124" spans="1:18" ht="49.5" customHeight="1" x14ac:dyDescent="0.35">
      <c r="A124" s="585">
        <v>18</v>
      </c>
      <c r="B124" s="585">
        <v>1</v>
      </c>
      <c r="C124" s="585">
        <v>4</v>
      </c>
      <c r="D124" s="585">
        <v>2</v>
      </c>
      <c r="E124" s="585" t="s">
        <v>199</v>
      </c>
      <c r="F124" s="585" t="s">
        <v>1114</v>
      </c>
      <c r="G124" s="196" t="s">
        <v>147</v>
      </c>
      <c r="H124" s="196" t="s">
        <v>148</v>
      </c>
      <c r="I124" s="196">
        <v>5</v>
      </c>
      <c r="J124" s="613" t="s">
        <v>1030</v>
      </c>
      <c r="K124" s="613" t="s">
        <v>35</v>
      </c>
      <c r="L124" s="613" t="s">
        <v>31</v>
      </c>
      <c r="M124" s="614">
        <v>100000</v>
      </c>
      <c r="N124" s="614">
        <v>100000</v>
      </c>
      <c r="O124" s="614">
        <v>100000</v>
      </c>
      <c r="P124" s="614">
        <v>100000</v>
      </c>
      <c r="Q124" s="613" t="s">
        <v>190</v>
      </c>
      <c r="R124" s="607" t="s">
        <v>143</v>
      </c>
    </row>
    <row r="125" spans="1:18" ht="45.75" customHeight="1" x14ac:dyDescent="0.35">
      <c r="A125" s="585"/>
      <c r="B125" s="585"/>
      <c r="C125" s="585"/>
      <c r="D125" s="585"/>
      <c r="E125" s="585"/>
      <c r="F125" s="585"/>
      <c r="G125" s="585" t="s">
        <v>32</v>
      </c>
      <c r="H125" s="196" t="s">
        <v>45</v>
      </c>
      <c r="I125" s="196">
        <v>1</v>
      </c>
      <c r="J125" s="613"/>
      <c r="K125" s="613"/>
      <c r="L125" s="613"/>
      <c r="M125" s="614"/>
      <c r="N125" s="614"/>
      <c r="O125" s="614"/>
      <c r="P125" s="614"/>
      <c r="Q125" s="613"/>
      <c r="R125" s="607"/>
    </row>
    <row r="126" spans="1:18" ht="48.75" customHeight="1" x14ac:dyDescent="0.35">
      <c r="A126" s="585"/>
      <c r="B126" s="585"/>
      <c r="C126" s="585"/>
      <c r="D126" s="585"/>
      <c r="E126" s="585"/>
      <c r="F126" s="585"/>
      <c r="G126" s="585"/>
      <c r="H126" s="196" t="s">
        <v>149</v>
      </c>
      <c r="I126" s="196">
        <v>70</v>
      </c>
      <c r="J126" s="613"/>
      <c r="K126" s="613"/>
      <c r="L126" s="613"/>
      <c r="M126" s="614"/>
      <c r="N126" s="614"/>
      <c r="O126" s="614"/>
      <c r="P126" s="614"/>
      <c r="Q126" s="613"/>
      <c r="R126" s="607"/>
    </row>
    <row r="127" spans="1:18" ht="55.5" customHeight="1" x14ac:dyDescent="0.35">
      <c r="A127" s="585"/>
      <c r="B127" s="585"/>
      <c r="C127" s="585"/>
      <c r="D127" s="585"/>
      <c r="E127" s="585"/>
      <c r="F127" s="585"/>
      <c r="G127" s="196" t="s">
        <v>150</v>
      </c>
      <c r="H127" s="196" t="s">
        <v>151</v>
      </c>
      <c r="I127" s="196">
        <v>1</v>
      </c>
      <c r="J127" s="613"/>
      <c r="K127" s="613"/>
      <c r="L127" s="613"/>
      <c r="M127" s="614"/>
      <c r="N127" s="614"/>
      <c r="O127" s="614"/>
      <c r="P127" s="614"/>
      <c r="Q127" s="613"/>
      <c r="R127" s="607"/>
    </row>
    <row r="128" spans="1:18" ht="50.25" customHeight="1" x14ac:dyDescent="0.35">
      <c r="A128" s="595">
        <v>18</v>
      </c>
      <c r="B128" s="595">
        <v>1</v>
      </c>
      <c r="C128" s="595">
        <v>4</v>
      </c>
      <c r="D128" s="595">
        <v>2</v>
      </c>
      <c r="E128" s="681" t="s">
        <v>199</v>
      </c>
      <c r="F128" s="588" t="s">
        <v>1114</v>
      </c>
      <c r="G128" s="153" t="s">
        <v>147</v>
      </c>
      <c r="H128" s="153" t="s">
        <v>148</v>
      </c>
      <c r="I128" s="153">
        <v>5</v>
      </c>
      <c r="J128" s="682" t="s">
        <v>1115</v>
      </c>
      <c r="K128" s="590" t="s">
        <v>35</v>
      </c>
      <c r="L128" s="590" t="s">
        <v>31</v>
      </c>
      <c r="M128" s="592">
        <v>59901</v>
      </c>
      <c r="N128" s="638">
        <v>100000</v>
      </c>
      <c r="O128" s="592">
        <v>59901</v>
      </c>
      <c r="P128" s="638">
        <v>100000</v>
      </c>
      <c r="Q128" s="590" t="s">
        <v>190</v>
      </c>
      <c r="R128" s="620" t="s">
        <v>143</v>
      </c>
    </row>
    <row r="129" spans="1:18" ht="48" customHeight="1" x14ac:dyDescent="0.35">
      <c r="A129" s="596"/>
      <c r="B129" s="596"/>
      <c r="C129" s="596"/>
      <c r="D129" s="596"/>
      <c r="E129" s="681"/>
      <c r="F129" s="588"/>
      <c r="G129" s="588" t="s">
        <v>32</v>
      </c>
      <c r="H129" s="153" t="s">
        <v>45</v>
      </c>
      <c r="I129" s="153">
        <v>1</v>
      </c>
      <c r="J129" s="590"/>
      <c r="K129" s="590"/>
      <c r="L129" s="590"/>
      <c r="M129" s="592"/>
      <c r="N129" s="638"/>
      <c r="O129" s="592"/>
      <c r="P129" s="638"/>
      <c r="Q129" s="590"/>
      <c r="R129" s="620"/>
    </row>
    <row r="130" spans="1:18" ht="51" customHeight="1" x14ac:dyDescent="0.35">
      <c r="A130" s="596"/>
      <c r="B130" s="596"/>
      <c r="C130" s="596"/>
      <c r="D130" s="596"/>
      <c r="E130" s="681"/>
      <c r="F130" s="588"/>
      <c r="G130" s="588"/>
      <c r="H130" s="153" t="s">
        <v>149</v>
      </c>
      <c r="I130" s="153">
        <v>70</v>
      </c>
      <c r="J130" s="590"/>
      <c r="K130" s="590"/>
      <c r="L130" s="590"/>
      <c r="M130" s="592"/>
      <c r="N130" s="638"/>
      <c r="O130" s="592"/>
      <c r="P130" s="638"/>
      <c r="Q130" s="590"/>
      <c r="R130" s="620"/>
    </row>
    <row r="131" spans="1:18" ht="51" customHeight="1" x14ac:dyDescent="0.35">
      <c r="A131" s="597"/>
      <c r="B131" s="597"/>
      <c r="C131" s="597"/>
      <c r="D131" s="597"/>
      <c r="E131" s="681"/>
      <c r="F131" s="588"/>
      <c r="G131" s="153" t="s">
        <v>150</v>
      </c>
      <c r="H131" s="153" t="s">
        <v>151</v>
      </c>
      <c r="I131" s="153">
        <v>1</v>
      </c>
      <c r="J131" s="590"/>
      <c r="K131" s="590"/>
      <c r="L131" s="590"/>
      <c r="M131" s="592"/>
      <c r="N131" s="638"/>
      <c r="O131" s="592"/>
      <c r="P131" s="638"/>
      <c r="Q131" s="590"/>
      <c r="R131" s="620"/>
    </row>
    <row r="132" spans="1:18" ht="39" customHeight="1" x14ac:dyDescent="0.35">
      <c r="A132" s="683" t="s">
        <v>1116</v>
      </c>
      <c r="B132" s="684"/>
      <c r="C132" s="684"/>
      <c r="D132" s="684"/>
      <c r="E132" s="684"/>
      <c r="F132" s="684"/>
      <c r="G132" s="684"/>
      <c r="H132" s="684"/>
      <c r="I132" s="684"/>
      <c r="J132" s="684"/>
      <c r="K132" s="684"/>
      <c r="L132" s="684"/>
      <c r="M132" s="684"/>
      <c r="N132" s="684"/>
      <c r="O132" s="684"/>
      <c r="P132" s="684"/>
      <c r="Q132" s="684"/>
      <c r="R132" s="685"/>
    </row>
    <row r="133" spans="1:18" ht="77.25" customHeight="1" x14ac:dyDescent="0.35">
      <c r="A133" s="580">
        <v>19</v>
      </c>
      <c r="B133" s="580">
        <v>1</v>
      </c>
      <c r="C133" s="580">
        <v>4</v>
      </c>
      <c r="D133" s="580">
        <v>2</v>
      </c>
      <c r="E133" s="580" t="s">
        <v>212</v>
      </c>
      <c r="F133" s="580" t="s">
        <v>1031</v>
      </c>
      <c r="G133" s="585" t="s">
        <v>152</v>
      </c>
      <c r="H133" s="196" t="s">
        <v>39</v>
      </c>
      <c r="I133" s="196">
        <v>60</v>
      </c>
      <c r="J133" s="582" t="s">
        <v>171</v>
      </c>
      <c r="K133" s="582" t="s">
        <v>35</v>
      </c>
      <c r="L133" s="582" t="s">
        <v>31</v>
      </c>
      <c r="M133" s="665">
        <v>220000</v>
      </c>
      <c r="N133" s="665">
        <v>260000</v>
      </c>
      <c r="O133" s="665">
        <v>220000</v>
      </c>
      <c r="P133" s="665">
        <v>260000</v>
      </c>
      <c r="Q133" s="582" t="s">
        <v>190</v>
      </c>
      <c r="R133" s="643" t="s">
        <v>201</v>
      </c>
    </row>
    <row r="134" spans="1:18" ht="32.25" customHeight="1" x14ac:dyDescent="0.35">
      <c r="A134" s="581"/>
      <c r="B134" s="581"/>
      <c r="C134" s="581"/>
      <c r="D134" s="581"/>
      <c r="E134" s="581"/>
      <c r="F134" s="581"/>
      <c r="G134" s="585"/>
      <c r="H134" s="196" t="s">
        <v>53</v>
      </c>
      <c r="I134" s="196">
        <v>3</v>
      </c>
      <c r="J134" s="583"/>
      <c r="K134" s="583"/>
      <c r="L134" s="583"/>
      <c r="M134" s="666"/>
      <c r="N134" s="666"/>
      <c r="O134" s="666"/>
      <c r="P134" s="666"/>
      <c r="Q134" s="583"/>
      <c r="R134" s="644"/>
    </row>
    <row r="135" spans="1:18" ht="39.75" customHeight="1" x14ac:dyDescent="0.35">
      <c r="A135" s="581"/>
      <c r="B135" s="581"/>
      <c r="C135" s="581"/>
      <c r="D135" s="581"/>
      <c r="E135" s="581"/>
      <c r="F135" s="581"/>
      <c r="G135" s="196" t="s">
        <v>153</v>
      </c>
      <c r="H135" s="196" t="s">
        <v>50</v>
      </c>
      <c r="I135" s="196">
        <v>400</v>
      </c>
      <c r="J135" s="583"/>
      <c r="K135" s="583"/>
      <c r="L135" s="583"/>
      <c r="M135" s="666"/>
      <c r="N135" s="666"/>
      <c r="O135" s="666"/>
      <c r="P135" s="666"/>
      <c r="Q135" s="583"/>
      <c r="R135" s="644"/>
    </row>
    <row r="136" spans="1:18" ht="48.75" customHeight="1" x14ac:dyDescent="0.35">
      <c r="A136" s="581"/>
      <c r="B136" s="581"/>
      <c r="C136" s="581"/>
      <c r="D136" s="581"/>
      <c r="E136" s="581"/>
      <c r="F136" s="581"/>
      <c r="G136" s="585" t="s">
        <v>154</v>
      </c>
      <c r="H136" s="196" t="s">
        <v>172</v>
      </c>
      <c r="I136" s="196">
        <v>160</v>
      </c>
      <c r="J136" s="583"/>
      <c r="K136" s="583"/>
      <c r="L136" s="583"/>
      <c r="M136" s="666"/>
      <c r="N136" s="666"/>
      <c r="O136" s="666"/>
      <c r="P136" s="666"/>
      <c r="Q136" s="583"/>
      <c r="R136" s="644"/>
    </row>
    <row r="137" spans="1:18" ht="43.5" customHeight="1" x14ac:dyDescent="0.35">
      <c r="A137" s="581"/>
      <c r="B137" s="581"/>
      <c r="C137" s="581"/>
      <c r="D137" s="581"/>
      <c r="E137" s="581"/>
      <c r="F137" s="581"/>
      <c r="G137" s="585"/>
      <c r="H137" s="196" t="s">
        <v>45</v>
      </c>
      <c r="I137" s="196">
        <v>2</v>
      </c>
      <c r="J137" s="583"/>
      <c r="K137" s="583"/>
      <c r="L137" s="583"/>
      <c r="M137" s="666"/>
      <c r="N137" s="666"/>
      <c r="O137" s="666"/>
      <c r="P137" s="666"/>
      <c r="Q137" s="583"/>
      <c r="R137" s="644"/>
    </row>
    <row r="138" spans="1:18" ht="39.75" customHeight="1" x14ac:dyDescent="0.35">
      <c r="A138" s="581"/>
      <c r="B138" s="581"/>
      <c r="C138" s="581"/>
      <c r="D138" s="581"/>
      <c r="E138" s="581"/>
      <c r="F138" s="581"/>
      <c r="G138" s="580" t="s">
        <v>1032</v>
      </c>
      <c r="H138" s="196" t="s">
        <v>200</v>
      </c>
      <c r="I138" s="196">
        <v>90</v>
      </c>
      <c r="J138" s="583"/>
      <c r="K138" s="583"/>
      <c r="L138" s="583"/>
      <c r="M138" s="666"/>
      <c r="N138" s="666"/>
      <c r="O138" s="666"/>
      <c r="P138" s="666"/>
      <c r="Q138" s="583"/>
      <c r="R138" s="644"/>
    </row>
    <row r="139" spans="1:18" ht="39.75" customHeight="1" x14ac:dyDescent="0.35">
      <c r="A139" s="581"/>
      <c r="B139" s="581"/>
      <c r="C139" s="581"/>
      <c r="D139" s="581"/>
      <c r="E139" s="581"/>
      <c r="F139" s="581"/>
      <c r="G139" s="584"/>
      <c r="H139" s="196" t="s">
        <v>53</v>
      </c>
      <c r="I139" s="196">
        <v>3</v>
      </c>
      <c r="J139" s="583"/>
      <c r="K139" s="583"/>
      <c r="L139" s="583"/>
      <c r="M139" s="666"/>
      <c r="N139" s="666"/>
      <c r="O139" s="666"/>
      <c r="P139" s="666"/>
      <c r="Q139" s="583"/>
      <c r="R139" s="644"/>
    </row>
    <row r="140" spans="1:18" ht="42.75" customHeight="1" x14ac:dyDescent="0.35">
      <c r="A140" s="581"/>
      <c r="B140" s="581"/>
      <c r="C140" s="581"/>
      <c r="D140" s="581"/>
      <c r="E140" s="581"/>
      <c r="F140" s="581"/>
      <c r="G140" s="196" t="s">
        <v>159</v>
      </c>
      <c r="H140" s="196" t="s">
        <v>51</v>
      </c>
      <c r="I140" s="196">
        <v>1</v>
      </c>
      <c r="J140" s="583"/>
      <c r="K140" s="583"/>
      <c r="L140" s="583"/>
      <c r="M140" s="666"/>
      <c r="N140" s="666"/>
      <c r="O140" s="666"/>
      <c r="P140" s="666"/>
      <c r="Q140" s="583"/>
      <c r="R140" s="644"/>
    </row>
    <row r="141" spans="1:18" ht="35.25" customHeight="1" x14ac:dyDescent="0.35">
      <c r="A141" s="584"/>
      <c r="B141" s="584"/>
      <c r="C141" s="584"/>
      <c r="D141" s="584"/>
      <c r="E141" s="584"/>
      <c r="F141" s="584"/>
      <c r="G141" s="196" t="s">
        <v>213</v>
      </c>
      <c r="H141" s="196" t="s">
        <v>178</v>
      </c>
      <c r="I141" s="196">
        <v>1</v>
      </c>
      <c r="J141" s="664"/>
      <c r="K141" s="664"/>
      <c r="L141" s="664"/>
      <c r="M141" s="667"/>
      <c r="N141" s="667"/>
      <c r="O141" s="667"/>
      <c r="P141" s="667"/>
      <c r="Q141" s="664"/>
      <c r="R141" s="645"/>
    </row>
    <row r="142" spans="1:18" ht="31.5" customHeight="1" x14ac:dyDescent="0.35">
      <c r="A142" s="595">
        <v>19</v>
      </c>
      <c r="B142" s="595">
        <v>1</v>
      </c>
      <c r="C142" s="595">
        <v>4</v>
      </c>
      <c r="D142" s="595">
        <v>2</v>
      </c>
      <c r="E142" s="686" t="s">
        <v>212</v>
      </c>
      <c r="F142" s="595" t="s">
        <v>1031</v>
      </c>
      <c r="G142" s="595" t="s">
        <v>152</v>
      </c>
      <c r="H142" s="153" t="s">
        <v>39</v>
      </c>
      <c r="I142" s="153">
        <v>60</v>
      </c>
      <c r="J142" s="689" t="s">
        <v>171</v>
      </c>
      <c r="K142" s="689" t="s">
        <v>35</v>
      </c>
      <c r="L142" s="689" t="s">
        <v>31</v>
      </c>
      <c r="M142" s="692">
        <v>135000</v>
      </c>
      <c r="N142" s="695">
        <v>260000</v>
      </c>
      <c r="O142" s="692">
        <v>135000</v>
      </c>
      <c r="P142" s="695">
        <v>260000</v>
      </c>
      <c r="Q142" s="689" t="s">
        <v>190</v>
      </c>
      <c r="R142" s="698" t="s">
        <v>201</v>
      </c>
    </row>
    <row r="143" spans="1:18" ht="30" customHeight="1" x14ac:dyDescent="0.35">
      <c r="A143" s="596"/>
      <c r="B143" s="596"/>
      <c r="C143" s="596"/>
      <c r="D143" s="596"/>
      <c r="E143" s="687"/>
      <c r="F143" s="596"/>
      <c r="G143" s="597"/>
      <c r="H143" s="153" t="s">
        <v>53</v>
      </c>
      <c r="I143" s="153">
        <v>3</v>
      </c>
      <c r="J143" s="690"/>
      <c r="K143" s="690"/>
      <c r="L143" s="690"/>
      <c r="M143" s="693"/>
      <c r="N143" s="696"/>
      <c r="O143" s="693"/>
      <c r="P143" s="696"/>
      <c r="Q143" s="690"/>
      <c r="R143" s="699"/>
    </row>
    <row r="144" spans="1:18" ht="37.5" customHeight="1" x14ac:dyDescent="0.35">
      <c r="A144" s="596"/>
      <c r="B144" s="596"/>
      <c r="C144" s="596"/>
      <c r="D144" s="596"/>
      <c r="E144" s="687"/>
      <c r="F144" s="596"/>
      <c r="G144" s="153" t="s">
        <v>153</v>
      </c>
      <c r="H144" s="153" t="s">
        <v>50</v>
      </c>
      <c r="I144" s="168" t="s">
        <v>1117</v>
      </c>
      <c r="J144" s="690"/>
      <c r="K144" s="690"/>
      <c r="L144" s="690"/>
      <c r="M144" s="693"/>
      <c r="N144" s="696"/>
      <c r="O144" s="693"/>
      <c r="P144" s="696"/>
      <c r="Q144" s="690"/>
      <c r="R144" s="699"/>
    </row>
    <row r="145" spans="1:18" ht="36" customHeight="1" x14ac:dyDescent="0.35">
      <c r="A145" s="596"/>
      <c r="B145" s="596"/>
      <c r="C145" s="596"/>
      <c r="D145" s="596"/>
      <c r="E145" s="687"/>
      <c r="F145" s="596"/>
      <c r="G145" s="595" t="s">
        <v>154</v>
      </c>
      <c r="H145" s="168" t="s">
        <v>1118</v>
      </c>
      <c r="I145" s="168">
        <v>200</v>
      </c>
      <c r="J145" s="690"/>
      <c r="K145" s="690"/>
      <c r="L145" s="690"/>
      <c r="M145" s="693"/>
      <c r="N145" s="696"/>
      <c r="O145" s="693"/>
      <c r="P145" s="696"/>
      <c r="Q145" s="690"/>
      <c r="R145" s="699"/>
    </row>
    <row r="146" spans="1:18" ht="36.75" customHeight="1" x14ac:dyDescent="0.35">
      <c r="A146" s="596"/>
      <c r="B146" s="596"/>
      <c r="C146" s="596"/>
      <c r="D146" s="596"/>
      <c r="E146" s="687"/>
      <c r="F146" s="596"/>
      <c r="G146" s="597"/>
      <c r="H146" s="153" t="s">
        <v>45</v>
      </c>
      <c r="I146" s="153">
        <v>2</v>
      </c>
      <c r="J146" s="690"/>
      <c r="K146" s="690"/>
      <c r="L146" s="690"/>
      <c r="M146" s="693"/>
      <c r="N146" s="696"/>
      <c r="O146" s="693"/>
      <c r="P146" s="696"/>
      <c r="Q146" s="690"/>
      <c r="R146" s="699"/>
    </row>
    <row r="147" spans="1:18" ht="36.75" customHeight="1" x14ac:dyDescent="0.35">
      <c r="A147" s="596"/>
      <c r="B147" s="596"/>
      <c r="C147" s="596"/>
      <c r="D147" s="596"/>
      <c r="E147" s="687"/>
      <c r="F147" s="596"/>
      <c r="G147" s="595" t="s">
        <v>1032</v>
      </c>
      <c r="H147" s="153" t="s">
        <v>39</v>
      </c>
      <c r="I147" s="153">
        <v>90</v>
      </c>
      <c r="J147" s="690"/>
      <c r="K147" s="690"/>
      <c r="L147" s="690"/>
      <c r="M147" s="693"/>
      <c r="N147" s="696"/>
      <c r="O147" s="693"/>
      <c r="P147" s="696"/>
      <c r="Q147" s="690"/>
      <c r="R147" s="699"/>
    </row>
    <row r="148" spans="1:18" ht="33" customHeight="1" x14ac:dyDescent="0.35">
      <c r="A148" s="596"/>
      <c r="B148" s="596"/>
      <c r="C148" s="596"/>
      <c r="D148" s="596"/>
      <c r="E148" s="687"/>
      <c r="F148" s="596"/>
      <c r="G148" s="597"/>
      <c r="H148" s="168" t="s">
        <v>46</v>
      </c>
      <c r="I148" s="153">
        <v>3</v>
      </c>
      <c r="J148" s="690"/>
      <c r="K148" s="690"/>
      <c r="L148" s="690"/>
      <c r="M148" s="693"/>
      <c r="N148" s="696"/>
      <c r="O148" s="693"/>
      <c r="P148" s="696"/>
      <c r="Q148" s="690"/>
      <c r="R148" s="699"/>
    </row>
    <row r="149" spans="1:18" ht="36.75" customHeight="1" x14ac:dyDescent="0.35">
      <c r="A149" s="596"/>
      <c r="B149" s="596"/>
      <c r="C149" s="596"/>
      <c r="D149" s="596"/>
      <c r="E149" s="687"/>
      <c r="F149" s="596"/>
      <c r="G149" s="153" t="s">
        <v>159</v>
      </c>
      <c r="H149" s="153" t="s">
        <v>51</v>
      </c>
      <c r="I149" s="153">
        <v>1</v>
      </c>
      <c r="J149" s="690"/>
      <c r="K149" s="690"/>
      <c r="L149" s="690"/>
      <c r="M149" s="693"/>
      <c r="N149" s="696"/>
      <c r="O149" s="693"/>
      <c r="P149" s="696"/>
      <c r="Q149" s="690"/>
      <c r="R149" s="699"/>
    </row>
    <row r="150" spans="1:18" ht="40.5" customHeight="1" x14ac:dyDescent="0.35">
      <c r="A150" s="597"/>
      <c r="B150" s="597"/>
      <c r="C150" s="597"/>
      <c r="D150" s="597"/>
      <c r="E150" s="688"/>
      <c r="F150" s="597"/>
      <c r="G150" s="153" t="s">
        <v>213</v>
      </c>
      <c r="H150" s="153" t="s">
        <v>178</v>
      </c>
      <c r="I150" s="153">
        <v>1</v>
      </c>
      <c r="J150" s="691"/>
      <c r="K150" s="691"/>
      <c r="L150" s="691"/>
      <c r="M150" s="694"/>
      <c r="N150" s="697"/>
      <c r="O150" s="694"/>
      <c r="P150" s="697"/>
      <c r="Q150" s="691"/>
      <c r="R150" s="700"/>
    </row>
    <row r="151" spans="1:18" ht="50.25" customHeight="1" x14ac:dyDescent="0.35">
      <c r="A151" s="604" t="s">
        <v>1119</v>
      </c>
      <c r="B151" s="605"/>
      <c r="C151" s="605"/>
      <c r="D151" s="605"/>
      <c r="E151" s="605"/>
      <c r="F151" s="605"/>
      <c r="G151" s="605"/>
      <c r="H151" s="605"/>
      <c r="I151" s="605"/>
      <c r="J151" s="605"/>
      <c r="K151" s="605"/>
      <c r="L151" s="605"/>
      <c r="M151" s="605"/>
      <c r="N151" s="605"/>
      <c r="O151" s="605"/>
      <c r="P151" s="605"/>
      <c r="Q151" s="605"/>
      <c r="R151" s="606"/>
    </row>
    <row r="152" spans="1:18" ht="74.25" customHeight="1" x14ac:dyDescent="0.35">
      <c r="A152" s="580">
        <v>20</v>
      </c>
      <c r="B152" s="580">
        <v>1</v>
      </c>
      <c r="C152" s="580">
        <v>4</v>
      </c>
      <c r="D152" s="580">
        <v>2</v>
      </c>
      <c r="E152" s="580" t="s">
        <v>203</v>
      </c>
      <c r="F152" s="580" t="s">
        <v>204</v>
      </c>
      <c r="G152" s="585" t="s">
        <v>152</v>
      </c>
      <c r="H152" s="196" t="s">
        <v>39</v>
      </c>
      <c r="I152" s="196">
        <v>20</v>
      </c>
      <c r="J152" s="582" t="s">
        <v>155</v>
      </c>
      <c r="K152" s="582" t="s">
        <v>35</v>
      </c>
      <c r="L152" s="582" t="s">
        <v>158</v>
      </c>
      <c r="M152" s="665">
        <v>65000</v>
      </c>
      <c r="N152" s="665">
        <v>40000</v>
      </c>
      <c r="O152" s="665">
        <v>65000</v>
      </c>
      <c r="P152" s="665">
        <v>40000</v>
      </c>
      <c r="Q152" s="582" t="s">
        <v>190</v>
      </c>
      <c r="R152" s="643" t="s">
        <v>143</v>
      </c>
    </row>
    <row r="153" spans="1:18" ht="45.75" customHeight="1" x14ac:dyDescent="0.35">
      <c r="A153" s="581"/>
      <c r="B153" s="581"/>
      <c r="C153" s="581"/>
      <c r="D153" s="581"/>
      <c r="E153" s="581"/>
      <c r="F153" s="581"/>
      <c r="G153" s="585"/>
      <c r="H153" s="196" t="s">
        <v>157</v>
      </c>
      <c r="I153" s="196">
        <v>8</v>
      </c>
      <c r="J153" s="583"/>
      <c r="K153" s="583"/>
      <c r="L153" s="583"/>
      <c r="M153" s="666"/>
      <c r="N153" s="666"/>
      <c r="O153" s="666"/>
      <c r="P153" s="666"/>
      <c r="Q153" s="583"/>
      <c r="R153" s="644"/>
    </row>
    <row r="154" spans="1:18" ht="60.75" customHeight="1" x14ac:dyDescent="0.35">
      <c r="A154" s="584"/>
      <c r="B154" s="584"/>
      <c r="C154" s="584"/>
      <c r="D154" s="584"/>
      <c r="E154" s="584"/>
      <c r="F154" s="584"/>
      <c r="G154" s="196" t="s">
        <v>205</v>
      </c>
      <c r="H154" s="196" t="s">
        <v>178</v>
      </c>
      <c r="I154" s="196">
        <v>1</v>
      </c>
      <c r="J154" s="664"/>
      <c r="K154" s="664"/>
      <c r="L154" s="664"/>
      <c r="M154" s="667"/>
      <c r="N154" s="667"/>
      <c r="O154" s="667"/>
      <c r="P154" s="667"/>
      <c r="Q154" s="664"/>
      <c r="R154" s="645"/>
    </row>
    <row r="155" spans="1:18" ht="97.5" customHeight="1" x14ac:dyDescent="0.35">
      <c r="A155" s="156">
        <v>20</v>
      </c>
      <c r="B155" s="156">
        <v>1</v>
      </c>
      <c r="C155" s="156">
        <v>4</v>
      </c>
      <c r="D155" s="156">
        <v>2</v>
      </c>
      <c r="E155" s="156" t="s">
        <v>203</v>
      </c>
      <c r="F155" s="156" t="s">
        <v>204</v>
      </c>
      <c r="G155" s="129" t="s">
        <v>205</v>
      </c>
      <c r="H155" s="168" t="s">
        <v>178</v>
      </c>
      <c r="I155" s="168">
        <v>1</v>
      </c>
      <c r="J155" s="207" t="s">
        <v>155</v>
      </c>
      <c r="K155" s="207" t="s">
        <v>35</v>
      </c>
      <c r="L155" s="207" t="s">
        <v>158</v>
      </c>
      <c r="M155" s="73">
        <v>60000</v>
      </c>
      <c r="N155" s="208">
        <v>40000</v>
      </c>
      <c r="O155" s="73">
        <v>60000</v>
      </c>
      <c r="P155" s="208">
        <v>40000</v>
      </c>
      <c r="Q155" s="207" t="s">
        <v>190</v>
      </c>
      <c r="R155" s="209" t="s">
        <v>143</v>
      </c>
    </row>
    <row r="156" spans="1:18" ht="51" customHeight="1" x14ac:dyDescent="0.35">
      <c r="A156" s="604" t="s">
        <v>1120</v>
      </c>
      <c r="B156" s="605"/>
      <c r="C156" s="605"/>
      <c r="D156" s="605"/>
      <c r="E156" s="605"/>
      <c r="F156" s="605"/>
      <c r="G156" s="605"/>
      <c r="H156" s="605"/>
      <c r="I156" s="605"/>
      <c r="J156" s="605"/>
      <c r="K156" s="605"/>
      <c r="L156" s="605"/>
      <c r="M156" s="605"/>
      <c r="N156" s="605"/>
      <c r="O156" s="605"/>
      <c r="P156" s="605"/>
      <c r="Q156" s="605"/>
      <c r="R156" s="606"/>
    </row>
    <row r="157" spans="1:18" ht="39.75" customHeight="1" x14ac:dyDescent="0.35">
      <c r="A157" s="602">
        <v>21</v>
      </c>
      <c r="B157" s="602">
        <v>1</v>
      </c>
      <c r="C157" s="602">
        <v>4</v>
      </c>
      <c r="D157" s="585">
        <v>2</v>
      </c>
      <c r="E157" s="585" t="s">
        <v>1033</v>
      </c>
      <c r="F157" s="585" t="s">
        <v>1034</v>
      </c>
      <c r="G157" s="600" t="s">
        <v>44</v>
      </c>
      <c r="H157" s="196" t="s">
        <v>54</v>
      </c>
      <c r="I157" s="196">
        <v>120</v>
      </c>
      <c r="J157" s="613" t="s">
        <v>192</v>
      </c>
      <c r="K157" s="613" t="s">
        <v>35</v>
      </c>
      <c r="L157" s="613" t="s">
        <v>35</v>
      </c>
      <c r="M157" s="614">
        <v>80000</v>
      </c>
      <c r="N157" s="614">
        <v>80000</v>
      </c>
      <c r="O157" s="614">
        <v>80000</v>
      </c>
      <c r="P157" s="614">
        <v>80000</v>
      </c>
      <c r="Q157" s="613" t="s">
        <v>193</v>
      </c>
      <c r="R157" s="585" t="s">
        <v>113</v>
      </c>
    </row>
    <row r="158" spans="1:18" ht="45" customHeight="1" x14ac:dyDescent="0.35">
      <c r="A158" s="602"/>
      <c r="B158" s="602"/>
      <c r="C158" s="602"/>
      <c r="D158" s="585"/>
      <c r="E158" s="585"/>
      <c r="F158" s="585"/>
      <c r="G158" s="603"/>
      <c r="H158" s="196" t="s">
        <v>44</v>
      </c>
      <c r="I158" s="196">
        <v>2</v>
      </c>
      <c r="J158" s="613"/>
      <c r="K158" s="613"/>
      <c r="L158" s="613"/>
      <c r="M158" s="614"/>
      <c r="N158" s="614"/>
      <c r="O158" s="614"/>
      <c r="P158" s="614"/>
      <c r="Q158" s="613"/>
      <c r="R158" s="585"/>
    </row>
    <row r="159" spans="1:18" ht="39.75" customHeight="1" x14ac:dyDescent="0.35">
      <c r="A159" s="602"/>
      <c r="B159" s="602"/>
      <c r="C159" s="602"/>
      <c r="D159" s="585"/>
      <c r="E159" s="585"/>
      <c r="F159" s="585"/>
      <c r="G159" s="600" t="s">
        <v>168</v>
      </c>
      <c r="H159" s="196" t="s">
        <v>39</v>
      </c>
      <c r="I159" s="196">
        <v>40</v>
      </c>
      <c r="J159" s="613"/>
      <c r="K159" s="613"/>
      <c r="L159" s="613"/>
      <c r="M159" s="614"/>
      <c r="N159" s="614"/>
      <c r="O159" s="614"/>
      <c r="P159" s="614"/>
      <c r="Q159" s="613"/>
      <c r="R159" s="585"/>
    </row>
    <row r="160" spans="1:18" ht="44.25" customHeight="1" x14ac:dyDescent="0.35">
      <c r="A160" s="602"/>
      <c r="B160" s="602"/>
      <c r="C160" s="602"/>
      <c r="D160" s="585"/>
      <c r="E160" s="585"/>
      <c r="F160" s="585"/>
      <c r="G160" s="603"/>
      <c r="H160" s="196" t="s">
        <v>169</v>
      </c>
      <c r="I160" s="196">
        <v>1</v>
      </c>
      <c r="J160" s="613"/>
      <c r="K160" s="613"/>
      <c r="L160" s="613"/>
      <c r="M160" s="614"/>
      <c r="N160" s="614"/>
      <c r="O160" s="614"/>
      <c r="P160" s="614"/>
      <c r="Q160" s="613"/>
      <c r="R160" s="585"/>
    </row>
    <row r="161" spans="1:18" ht="40.5" customHeight="1" x14ac:dyDescent="0.35">
      <c r="A161" s="602"/>
      <c r="B161" s="602"/>
      <c r="C161" s="602"/>
      <c r="D161" s="585"/>
      <c r="E161" s="585"/>
      <c r="F161" s="585"/>
      <c r="G161" s="198" t="s">
        <v>49</v>
      </c>
      <c r="H161" s="196" t="s">
        <v>146</v>
      </c>
      <c r="I161" s="196">
        <v>1</v>
      </c>
      <c r="J161" s="613"/>
      <c r="K161" s="613"/>
      <c r="L161" s="613"/>
      <c r="M161" s="614"/>
      <c r="N161" s="614"/>
      <c r="O161" s="614"/>
      <c r="P161" s="614"/>
      <c r="Q161" s="613"/>
      <c r="R161" s="585"/>
    </row>
    <row r="162" spans="1:18" ht="39.75" customHeight="1" x14ac:dyDescent="0.35">
      <c r="A162" s="602"/>
      <c r="B162" s="602"/>
      <c r="C162" s="602"/>
      <c r="D162" s="585"/>
      <c r="E162" s="585"/>
      <c r="F162" s="585"/>
      <c r="G162" s="198" t="s">
        <v>147</v>
      </c>
      <c r="H162" s="196" t="s">
        <v>58</v>
      </c>
      <c r="I162" s="196">
        <v>2</v>
      </c>
      <c r="J162" s="613"/>
      <c r="K162" s="613"/>
      <c r="L162" s="613"/>
      <c r="M162" s="614"/>
      <c r="N162" s="614"/>
      <c r="O162" s="614"/>
      <c r="P162" s="614"/>
      <c r="Q162" s="613"/>
      <c r="R162" s="585"/>
    </row>
    <row r="163" spans="1:18" ht="42.75" customHeight="1" x14ac:dyDescent="0.35">
      <c r="A163" s="602">
        <v>22</v>
      </c>
      <c r="B163" s="602">
        <v>1</v>
      </c>
      <c r="C163" s="602">
        <v>4</v>
      </c>
      <c r="D163" s="602">
        <v>2</v>
      </c>
      <c r="E163" s="585" t="s">
        <v>162</v>
      </c>
      <c r="F163" s="585" t="s">
        <v>1121</v>
      </c>
      <c r="G163" s="585" t="s">
        <v>163</v>
      </c>
      <c r="H163" s="196" t="s">
        <v>38</v>
      </c>
      <c r="I163" s="196">
        <v>1</v>
      </c>
      <c r="J163" s="585" t="s">
        <v>1035</v>
      </c>
      <c r="K163" s="585" t="s">
        <v>35</v>
      </c>
      <c r="L163" s="585"/>
      <c r="M163" s="615">
        <v>120000</v>
      </c>
      <c r="N163" s="615"/>
      <c r="O163" s="615">
        <v>120000</v>
      </c>
      <c r="P163" s="615"/>
      <c r="Q163" s="585" t="s">
        <v>84</v>
      </c>
      <c r="R163" s="607" t="s">
        <v>85</v>
      </c>
    </row>
    <row r="164" spans="1:18" ht="79.5" customHeight="1" x14ac:dyDescent="0.35">
      <c r="A164" s="602"/>
      <c r="B164" s="602"/>
      <c r="C164" s="602"/>
      <c r="D164" s="602"/>
      <c r="E164" s="585"/>
      <c r="F164" s="585"/>
      <c r="G164" s="585"/>
      <c r="H164" s="196" t="s">
        <v>54</v>
      </c>
      <c r="I164" s="196">
        <v>100</v>
      </c>
      <c r="J164" s="585"/>
      <c r="K164" s="585"/>
      <c r="L164" s="585"/>
      <c r="M164" s="615"/>
      <c r="N164" s="615"/>
      <c r="O164" s="615"/>
      <c r="P164" s="615"/>
      <c r="Q164" s="585"/>
      <c r="R164" s="607"/>
    </row>
    <row r="165" spans="1:18" ht="50.15" customHeight="1" x14ac:dyDescent="0.35">
      <c r="A165" s="701">
        <v>22</v>
      </c>
      <c r="B165" s="701">
        <v>1</v>
      </c>
      <c r="C165" s="701">
        <v>4</v>
      </c>
      <c r="D165" s="701">
        <v>2</v>
      </c>
      <c r="E165" s="595" t="s">
        <v>162</v>
      </c>
      <c r="F165" s="704" t="s">
        <v>1122</v>
      </c>
      <c r="G165" s="627" t="s">
        <v>1077</v>
      </c>
      <c r="H165" s="153" t="s">
        <v>38</v>
      </c>
      <c r="I165" s="153">
        <v>1</v>
      </c>
      <c r="J165" s="595" t="s">
        <v>1035</v>
      </c>
      <c r="K165" s="595" t="s">
        <v>35</v>
      </c>
      <c r="L165" s="595"/>
      <c r="M165" s="707">
        <v>40000</v>
      </c>
      <c r="N165" s="710"/>
      <c r="O165" s="707">
        <v>40000</v>
      </c>
      <c r="P165" s="710"/>
      <c r="Q165" s="595" t="s">
        <v>84</v>
      </c>
      <c r="R165" s="698" t="s">
        <v>85</v>
      </c>
    </row>
    <row r="166" spans="1:18" ht="68.25" customHeight="1" x14ac:dyDescent="0.35">
      <c r="A166" s="702"/>
      <c r="B166" s="702"/>
      <c r="C166" s="702"/>
      <c r="D166" s="702"/>
      <c r="E166" s="596"/>
      <c r="F166" s="705"/>
      <c r="G166" s="627"/>
      <c r="H166" s="153" t="s">
        <v>54</v>
      </c>
      <c r="I166" s="153">
        <v>100</v>
      </c>
      <c r="J166" s="596"/>
      <c r="K166" s="596"/>
      <c r="L166" s="596"/>
      <c r="M166" s="708"/>
      <c r="N166" s="711"/>
      <c r="O166" s="708"/>
      <c r="P166" s="711"/>
      <c r="Q166" s="596"/>
      <c r="R166" s="699"/>
    </row>
    <row r="167" spans="1:18" ht="50.15" customHeight="1" x14ac:dyDescent="0.35">
      <c r="A167" s="703"/>
      <c r="B167" s="703"/>
      <c r="C167" s="703"/>
      <c r="D167" s="703"/>
      <c r="E167" s="597"/>
      <c r="F167" s="706"/>
      <c r="G167" s="168" t="s">
        <v>1123</v>
      </c>
      <c r="H167" s="168" t="s">
        <v>1124</v>
      </c>
      <c r="I167" s="168">
        <v>1</v>
      </c>
      <c r="J167" s="597"/>
      <c r="K167" s="597"/>
      <c r="L167" s="597"/>
      <c r="M167" s="709"/>
      <c r="N167" s="712"/>
      <c r="O167" s="709"/>
      <c r="P167" s="712"/>
      <c r="Q167" s="597"/>
      <c r="R167" s="700"/>
    </row>
    <row r="168" spans="1:18" ht="50.15" customHeight="1" x14ac:dyDescent="0.35">
      <c r="A168" s="604" t="s">
        <v>1125</v>
      </c>
      <c r="B168" s="605"/>
      <c r="C168" s="605"/>
      <c r="D168" s="605"/>
      <c r="E168" s="605"/>
      <c r="F168" s="605"/>
      <c r="G168" s="605"/>
      <c r="H168" s="605"/>
      <c r="I168" s="605"/>
      <c r="J168" s="605"/>
      <c r="K168" s="605"/>
      <c r="L168" s="605"/>
      <c r="M168" s="605"/>
      <c r="N168" s="605"/>
      <c r="O168" s="605"/>
      <c r="P168" s="605"/>
      <c r="Q168" s="605"/>
      <c r="R168" s="606"/>
    </row>
    <row r="169" spans="1:18" ht="50.15" customHeight="1" x14ac:dyDescent="0.35">
      <c r="A169" s="602">
        <v>23</v>
      </c>
      <c r="B169" s="602">
        <v>1</v>
      </c>
      <c r="C169" s="602">
        <v>4</v>
      </c>
      <c r="D169" s="585">
        <v>2</v>
      </c>
      <c r="E169" s="585" t="s">
        <v>165</v>
      </c>
      <c r="F169" s="585" t="s">
        <v>1036</v>
      </c>
      <c r="G169" s="585" t="s">
        <v>166</v>
      </c>
      <c r="H169" s="196" t="s">
        <v>38</v>
      </c>
      <c r="I169" s="196">
        <v>1</v>
      </c>
      <c r="J169" s="613" t="s">
        <v>195</v>
      </c>
      <c r="K169" s="613" t="s">
        <v>167</v>
      </c>
      <c r="L169" s="613"/>
      <c r="M169" s="614">
        <v>45000</v>
      </c>
      <c r="N169" s="614"/>
      <c r="O169" s="614">
        <v>45000</v>
      </c>
      <c r="P169" s="614"/>
      <c r="Q169" s="613" t="s">
        <v>84</v>
      </c>
      <c r="R169" s="585" t="s">
        <v>85</v>
      </c>
    </row>
    <row r="170" spans="1:18" ht="50.15" customHeight="1" x14ac:dyDescent="0.35">
      <c r="A170" s="602"/>
      <c r="B170" s="602"/>
      <c r="C170" s="602"/>
      <c r="D170" s="585"/>
      <c r="E170" s="585"/>
      <c r="F170" s="585"/>
      <c r="G170" s="585"/>
      <c r="H170" s="196" t="s">
        <v>54</v>
      </c>
      <c r="I170" s="196">
        <v>70</v>
      </c>
      <c r="J170" s="613"/>
      <c r="K170" s="613"/>
      <c r="L170" s="613"/>
      <c r="M170" s="614"/>
      <c r="N170" s="614"/>
      <c r="O170" s="614"/>
      <c r="P170" s="614"/>
      <c r="Q170" s="613"/>
      <c r="R170" s="602"/>
    </row>
    <row r="171" spans="1:18" ht="40" customHeight="1" x14ac:dyDescent="0.35">
      <c r="A171" s="602"/>
      <c r="B171" s="602"/>
      <c r="C171" s="602"/>
      <c r="D171" s="585"/>
      <c r="E171" s="585"/>
      <c r="F171" s="585"/>
      <c r="G171" s="585"/>
      <c r="H171" s="196" t="s">
        <v>146</v>
      </c>
      <c r="I171" s="196">
        <v>1</v>
      </c>
      <c r="J171" s="613"/>
      <c r="K171" s="613"/>
      <c r="L171" s="613"/>
      <c r="M171" s="614"/>
      <c r="N171" s="614"/>
      <c r="O171" s="614"/>
      <c r="P171" s="614"/>
      <c r="Q171" s="613"/>
      <c r="R171" s="602"/>
    </row>
    <row r="172" spans="1:18" ht="40.5" customHeight="1" x14ac:dyDescent="0.35">
      <c r="A172" s="587">
        <v>23</v>
      </c>
      <c r="B172" s="587">
        <v>1</v>
      </c>
      <c r="C172" s="587">
        <v>4</v>
      </c>
      <c r="D172" s="588">
        <v>2</v>
      </c>
      <c r="E172" s="588" t="s">
        <v>165</v>
      </c>
      <c r="F172" s="588" t="s">
        <v>1036</v>
      </c>
      <c r="G172" s="713" t="s">
        <v>1126</v>
      </c>
      <c r="H172" s="153" t="s">
        <v>38</v>
      </c>
      <c r="I172" s="153">
        <v>1</v>
      </c>
      <c r="J172" s="590" t="s">
        <v>195</v>
      </c>
      <c r="K172" s="591" t="s">
        <v>35</v>
      </c>
      <c r="L172" s="590"/>
      <c r="M172" s="592">
        <v>20000</v>
      </c>
      <c r="N172" s="638"/>
      <c r="O172" s="592">
        <v>20000</v>
      </c>
      <c r="P172" s="638"/>
      <c r="Q172" s="590" t="s">
        <v>84</v>
      </c>
      <c r="R172" s="588" t="s">
        <v>85</v>
      </c>
    </row>
    <row r="173" spans="1:18" ht="35.25" customHeight="1" x14ac:dyDescent="0.35">
      <c r="A173" s="587"/>
      <c r="B173" s="587"/>
      <c r="C173" s="587"/>
      <c r="D173" s="588"/>
      <c r="E173" s="588"/>
      <c r="F173" s="588"/>
      <c r="G173" s="588"/>
      <c r="H173" s="153" t="s">
        <v>54</v>
      </c>
      <c r="I173" s="153">
        <v>70</v>
      </c>
      <c r="J173" s="590"/>
      <c r="K173" s="591"/>
      <c r="L173" s="590"/>
      <c r="M173" s="592"/>
      <c r="N173" s="638"/>
      <c r="O173" s="592"/>
      <c r="P173" s="638"/>
      <c r="Q173" s="590"/>
      <c r="R173" s="587"/>
    </row>
    <row r="174" spans="1:18" ht="75" customHeight="1" x14ac:dyDescent="0.35">
      <c r="A174" s="587"/>
      <c r="B174" s="587"/>
      <c r="C174" s="587"/>
      <c r="D174" s="588"/>
      <c r="E174" s="588"/>
      <c r="F174" s="588"/>
      <c r="G174" s="588"/>
      <c r="H174" s="153" t="s">
        <v>146</v>
      </c>
      <c r="I174" s="153">
        <v>1</v>
      </c>
      <c r="J174" s="590"/>
      <c r="K174" s="591"/>
      <c r="L174" s="590"/>
      <c r="M174" s="592"/>
      <c r="N174" s="638"/>
      <c r="O174" s="592"/>
      <c r="P174" s="638"/>
      <c r="Q174" s="590"/>
      <c r="R174" s="587"/>
    </row>
    <row r="175" spans="1:18" ht="41.25" customHeight="1" x14ac:dyDescent="0.35">
      <c r="A175" s="604" t="s">
        <v>1127</v>
      </c>
      <c r="B175" s="605"/>
      <c r="C175" s="605"/>
      <c r="D175" s="605"/>
      <c r="E175" s="605"/>
      <c r="F175" s="605"/>
      <c r="G175" s="605"/>
      <c r="H175" s="605"/>
      <c r="I175" s="605"/>
      <c r="J175" s="605"/>
      <c r="K175" s="605"/>
      <c r="L175" s="605"/>
      <c r="M175" s="605"/>
      <c r="N175" s="605"/>
      <c r="O175" s="605"/>
      <c r="P175" s="605"/>
      <c r="Q175" s="605"/>
      <c r="R175" s="606"/>
    </row>
    <row r="176" spans="1:18" ht="139.5" customHeight="1" x14ac:dyDescent="0.35">
      <c r="A176" s="198">
        <v>24</v>
      </c>
      <c r="B176" s="198">
        <v>1</v>
      </c>
      <c r="C176" s="198">
        <v>4</v>
      </c>
      <c r="D176" s="196">
        <v>2</v>
      </c>
      <c r="E176" s="196" t="s">
        <v>179</v>
      </c>
      <c r="F176" s="196" t="s">
        <v>1037</v>
      </c>
      <c r="G176" s="210" t="s">
        <v>186</v>
      </c>
      <c r="H176" s="210" t="s">
        <v>146</v>
      </c>
      <c r="I176" s="210">
        <v>1</v>
      </c>
      <c r="J176" s="193" t="s">
        <v>1038</v>
      </c>
      <c r="K176" s="193" t="s">
        <v>35</v>
      </c>
      <c r="L176" s="193"/>
      <c r="M176" s="202">
        <v>90000</v>
      </c>
      <c r="N176" s="211"/>
      <c r="O176" s="211">
        <v>90000</v>
      </c>
      <c r="P176" s="211"/>
      <c r="Q176" s="212" t="s">
        <v>190</v>
      </c>
      <c r="R176" s="213" t="s">
        <v>143</v>
      </c>
    </row>
    <row r="177" spans="1:18" ht="93.75" customHeight="1" x14ac:dyDescent="0.35">
      <c r="A177" s="701">
        <v>24</v>
      </c>
      <c r="B177" s="714">
        <v>1</v>
      </c>
      <c r="C177" s="587">
        <v>4</v>
      </c>
      <c r="D177" s="716">
        <v>2</v>
      </c>
      <c r="E177" s="588" t="s">
        <v>179</v>
      </c>
      <c r="F177" s="718" t="s">
        <v>1128</v>
      </c>
      <c r="G177" s="595" t="s">
        <v>186</v>
      </c>
      <c r="H177" s="156" t="s">
        <v>1129</v>
      </c>
      <c r="I177" s="156">
        <v>1</v>
      </c>
      <c r="J177" s="689" t="s">
        <v>1130</v>
      </c>
      <c r="K177" s="689" t="s">
        <v>35</v>
      </c>
      <c r="L177" s="720" t="s">
        <v>43</v>
      </c>
      <c r="M177" s="692">
        <v>73800</v>
      </c>
      <c r="N177" s="594">
        <v>40000</v>
      </c>
      <c r="O177" s="692">
        <v>73800</v>
      </c>
      <c r="P177" s="594">
        <v>40000</v>
      </c>
      <c r="Q177" s="590" t="s">
        <v>190</v>
      </c>
      <c r="R177" s="620" t="s">
        <v>143</v>
      </c>
    </row>
    <row r="178" spans="1:18" ht="117" customHeight="1" x14ac:dyDescent="0.35">
      <c r="A178" s="703"/>
      <c r="B178" s="715"/>
      <c r="C178" s="587"/>
      <c r="D178" s="717"/>
      <c r="E178" s="588"/>
      <c r="F178" s="719"/>
      <c r="G178" s="597"/>
      <c r="H178" s="153" t="s">
        <v>1131</v>
      </c>
      <c r="I178" s="153">
        <v>1</v>
      </c>
      <c r="J178" s="691"/>
      <c r="K178" s="691"/>
      <c r="L178" s="721"/>
      <c r="M178" s="694"/>
      <c r="N178" s="594"/>
      <c r="O178" s="694"/>
      <c r="P178" s="594"/>
      <c r="Q178" s="590"/>
      <c r="R178" s="620"/>
    </row>
    <row r="179" spans="1:18" ht="52.5" customHeight="1" x14ac:dyDescent="0.35">
      <c r="A179" s="722" t="s">
        <v>1132</v>
      </c>
      <c r="B179" s="723"/>
      <c r="C179" s="723"/>
      <c r="D179" s="723"/>
      <c r="E179" s="723"/>
      <c r="F179" s="723"/>
      <c r="G179" s="723"/>
      <c r="H179" s="723"/>
      <c r="I179" s="723"/>
      <c r="J179" s="723"/>
      <c r="K179" s="723"/>
      <c r="L179" s="723"/>
      <c r="M179" s="723"/>
      <c r="N179" s="723"/>
      <c r="O179" s="723"/>
      <c r="P179" s="723"/>
      <c r="Q179" s="723"/>
      <c r="R179" s="724"/>
    </row>
    <row r="180" spans="1:18" ht="126.75" customHeight="1" x14ac:dyDescent="0.35">
      <c r="A180" s="165">
        <v>25</v>
      </c>
      <c r="B180" s="165">
        <v>1</v>
      </c>
      <c r="C180" s="165">
        <v>4</v>
      </c>
      <c r="D180" s="166">
        <v>2</v>
      </c>
      <c r="E180" s="166" t="s">
        <v>180</v>
      </c>
      <c r="F180" s="166" t="s">
        <v>1133</v>
      </c>
      <c r="G180" s="169" t="s">
        <v>185</v>
      </c>
      <c r="H180" s="169" t="s">
        <v>181</v>
      </c>
      <c r="I180" s="169">
        <v>1</v>
      </c>
      <c r="J180" s="214" t="s">
        <v>209</v>
      </c>
      <c r="K180" s="214" t="s">
        <v>35</v>
      </c>
      <c r="L180" s="214"/>
      <c r="M180" s="215">
        <v>80000</v>
      </c>
      <c r="N180" s="215"/>
      <c r="O180" s="215">
        <v>80000</v>
      </c>
      <c r="P180" s="214"/>
      <c r="Q180" s="214" t="s">
        <v>190</v>
      </c>
      <c r="R180" s="216" t="s">
        <v>201</v>
      </c>
    </row>
    <row r="181" spans="1:18" ht="42" customHeight="1" x14ac:dyDescent="0.35">
      <c r="A181" s="725" t="s">
        <v>1134</v>
      </c>
      <c r="B181" s="726"/>
      <c r="C181" s="726"/>
      <c r="D181" s="726"/>
      <c r="E181" s="726"/>
      <c r="F181" s="726"/>
      <c r="G181" s="726"/>
      <c r="H181" s="726"/>
      <c r="I181" s="726"/>
      <c r="J181" s="726"/>
      <c r="K181" s="726"/>
      <c r="L181" s="726"/>
      <c r="M181" s="726"/>
      <c r="N181" s="726"/>
      <c r="O181" s="726"/>
      <c r="P181" s="726"/>
      <c r="Q181" s="726"/>
      <c r="R181" s="727"/>
    </row>
    <row r="182" spans="1:18" ht="80.25" customHeight="1" x14ac:dyDescent="0.35">
      <c r="A182" s="602">
        <v>26</v>
      </c>
      <c r="B182" s="602">
        <v>1</v>
      </c>
      <c r="C182" s="602">
        <v>4</v>
      </c>
      <c r="D182" s="585">
        <v>2</v>
      </c>
      <c r="E182" s="585" t="s">
        <v>182</v>
      </c>
      <c r="F182" s="585" t="s">
        <v>1039</v>
      </c>
      <c r="G182" s="585" t="s">
        <v>183</v>
      </c>
      <c r="H182" s="196" t="s">
        <v>46</v>
      </c>
      <c r="I182" s="210">
        <v>3</v>
      </c>
      <c r="J182" s="613" t="s">
        <v>210</v>
      </c>
      <c r="K182" s="613" t="s">
        <v>35</v>
      </c>
      <c r="L182" s="613"/>
      <c r="M182" s="614">
        <v>50000</v>
      </c>
      <c r="N182" s="614"/>
      <c r="O182" s="614">
        <v>50000</v>
      </c>
      <c r="P182" s="614"/>
      <c r="Q182" s="613" t="s">
        <v>190</v>
      </c>
      <c r="R182" s="607" t="s">
        <v>211</v>
      </c>
    </row>
    <row r="183" spans="1:18" ht="47.25" customHeight="1" x14ac:dyDescent="0.35">
      <c r="A183" s="602"/>
      <c r="B183" s="602"/>
      <c r="C183" s="602"/>
      <c r="D183" s="585"/>
      <c r="E183" s="585"/>
      <c r="F183" s="585"/>
      <c r="G183" s="585"/>
      <c r="H183" s="196" t="s">
        <v>39</v>
      </c>
      <c r="I183" s="210">
        <v>200</v>
      </c>
      <c r="J183" s="613"/>
      <c r="K183" s="613"/>
      <c r="L183" s="613"/>
      <c r="M183" s="614"/>
      <c r="N183" s="614"/>
      <c r="O183" s="614"/>
      <c r="P183" s="614"/>
      <c r="Q183" s="613"/>
      <c r="R183" s="607"/>
    </row>
    <row r="184" spans="1:18" ht="46.5" customHeight="1" x14ac:dyDescent="0.35">
      <c r="A184" s="587">
        <v>26</v>
      </c>
      <c r="B184" s="587">
        <v>1</v>
      </c>
      <c r="C184" s="587">
        <v>4</v>
      </c>
      <c r="D184" s="588">
        <v>2</v>
      </c>
      <c r="E184" s="588" t="s">
        <v>182</v>
      </c>
      <c r="F184" s="588" t="s">
        <v>1039</v>
      </c>
      <c r="G184" s="588" t="s">
        <v>183</v>
      </c>
      <c r="H184" s="153" t="s">
        <v>46</v>
      </c>
      <c r="I184" s="156">
        <v>3</v>
      </c>
      <c r="J184" s="590" t="s">
        <v>1135</v>
      </c>
      <c r="K184" s="590" t="s">
        <v>35</v>
      </c>
      <c r="L184" s="591" t="s">
        <v>1136</v>
      </c>
      <c r="M184" s="638">
        <v>50000</v>
      </c>
      <c r="N184" s="592">
        <v>0</v>
      </c>
      <c r="O184" s="638">
        <v>50000</v>
      </c>
      <c r="P184" s="592">
        <v>0</v>
      </c>
      <c r="Q184" s="590" t="s">
        <v>190</v>
      </c>
      <c r="R184" s="620" t="s">
        <v>211</v>
      </c>
    </row>
    <row r="185" spans="1:18" ht="60" customHeight="1" x14ac:dyDescent="0.35">
      <c r="A185" s="587"/>
      <c r="B185" s="587"/>
      <c r="C185" s="587"/>
      <c r="D185" s="588"/>
      <c r="E185" s="588"/>
      <c r="F185" s="588"/>
      <c r="G185" s="588"/>
      <c r="H185" s="153" t="s">
        <v>39</v>
      </c>
      <c r="I185" s="156">
        <v>200</v>
      </c>
      <c r="J185" s="590"/>
      <c r="K185" s="590"/>
      <c r="L185" s="591"/>
      <c r="M185" s="638"/>
      <c r="N185" s="592"/>
      <c r="O185" s="638"/>
      <c r="P185" s="592"/>
      <c r="Q185" s="590"/>
      <c r="R185" s="620"/>
    </row>
    <row r="186" spans="1:18" ht="33" customHeight="1" x14ac:dyDescent="0.35">
      <c r="A186" s="722" t="s">
        <v>1137</v>
      </c>
      <c r="B186" s="723"/>
      <c r="C186" s="723"/>
      <c r="D186" s="723"/>
      <c r="E186" s="723"/>
      <c r="F186" s="723"/>
      <c r="G186" s="723"/>
      <c r="H186" s="723"/>
      <c r="I186" s="723"/>
      <c r="J186" s="723"/>
      <c r="K186" s="723"/>
      <c r="L186" s="723"/>
      <c r="M186" s="723"/>
      <c r="N186" s="723"/>
      <c r="O186" s="723"/>
      <c r="P186" s="723"/>
      <c r="Q186" s="723"/>
      <c r="R186" s="724"/>
    </row>
    <row r="187" spans="1:18" ht="50.15" customHeight="1" x14ac:dyDescent="0.35">
      <c r="A187" s="728">
        <v>27</v>
      </c>
      <c r="B187" s="728">
        <v>1</v>
      </c>
      <c r="C187" s="728">
        <v>4</v>
      </c>
      <c r="D187" s="729">
        <v>2</v>
      </c>
      <c r="E187" s="729" t="s">
        <v>206</v>
      </c>
      <c r="F187" s="729" t="s">
        <v>1040</v>
      </c>
      <c r="G187" s="166" t="s">
        <v>207</v>
      </c>
      <c r="H187" s="165" t="s">
        <v>41</v>
      </c>
      <c r="I187" s="166">
        <v>1</v>
      </c>
      <c r="J187" s="730" t="s">
        <v>184</v>
      </c>
      <c r="K187" s="728" t="s">
        <v>164</v>
      </c>
      <c r="L187" s="728"/>
      <c r="M187" s="731">
        <v>50000</v>
      </c>
      <c r="N187" s="731"/>
      <c r="O187" s="731">
        <v>50000</v>
      </c>
      <c r="P187" s="731"/>
      <c r="Q187" s="729" t="s">
        <v>190</v>
      </c>
      <c r="R187" s="729" t="s">
        <v>201</v>
      </c>
    </row>
    <row r="188" spans="1:18" ht="50.15" customHeight="1" x14ac:dyDescent="0.35">
      <c r="A188" s="728"/>
      <c r="B188" s="728"/>
      <c r="C188" s="728"/>
      <c r="D188" s="729"/>
      <c r="E188" s="729"/>
      <c r="F188" s="729"/>
      <c r="G188" s="166" t="s">
        <v>208</v>
      </c>
      <c r="H188" s="166" t="s">
        <v>53</v>
      </c>
      <c r="I188" s="166">
        <v>2</v>
      </c>
      <c r="J188" s="730"/>
      <c r="K188" s="728"/>
      <c r="L188" s="728"/>
      <c r="M188" s="731"/>
      <c r="N188" s="731"/>
      <c r="O188" s="731"/>
      <c r="P188" s="731"/>
      <c r="Q188" s="729"/>
      <c r="R188" s="728"/>
    </row>
    <row r="189" spans="1:18" ht="50.15" customHeight="1" x14ac:dyDescent="0.35">
      <c r="A189" s="728"/>
      <c r="B189" s="728"/>
      <c r="C189" s="728"/>
      <c r="D189" s="729"/>
      <c r="E189" s="729"/>
      <c r="F189" s="729"/>
      <c r="G189" s="166" t="s">
        <v>1041</v>
      </c>
      <c r="H189" s="166" t="s">
        <v>178</v>
      </c>
      <c r="I189" s="166">
        <v>10</v>
      </c>
      <c r="J189" s="730"/>
      <c r="K189" s="728"/>
      <c r="L189" s="728"/>
      <c r="M189" s="731"/>
      <c r="N189" s="731"/>
      <c r="O189" s="731"/>
      <c r="P189" s="731"/>
      <c r="Q189" s="729"/>
      <c r="R189" s="728"/>
    </row>
    <row r="190" spans="1:18" ht="34.5" customHeight="1" x14ac:dyDescent="0.35">
      <c r="A190" s="732" t="s">
        <v>1138</v>
      </c>
      <c r="B190" s="733"/>
      <c r="C190" s="733"/>
      <c r="D190" s="733"/>
      <c r="E190" s="733"/>
      <c r="F190" s="733"/>
      <c r="G190" s="733"/>
      <c r="H190" s="733"/>
      <c r="I190" s="733"/>
      <c r="J190" s="733"/>
      <c r="K190" s="733"/>
      <c r="L190" s="733"/>
      <c r="M190" s="733"/>
      <c r="N190" s="733"/>
      <c r="O190" s="733"/>
      <c r="P190" s="733"/>
      <c r="Q190" s="733"/>
      <c r="R190" s="734"/>
    </row>
    <row r="191" spans="1:18" ht="49.5" customHeight="1" x14ac:dyDescent="0.35">
      <c r="A191" s="602">
        <v>28</v>
      </c>
      <c r="B191" s="602">
        <v>1</v>
      </c>
      <c r="C191" s="602">
        <v>4</v>
      </c>
      <c r="D191" s="585">
        <v>2</v>
      </c>
      <c r="E191" s="585" t="s">
        <v>187</v>
      </c>
      <c r="F191" s="585" t="s">
        <v>188</v>
      </c>
      <c r="G191" s="580" t="s">
        <v>56</v>
      </c>
      <c r="H191" s="196" t="s">
        <v>181</v>
      </c>
      <c r="I191" s="196">
        <v>1</v>
      </c>
      <c r="J191" s="735" t="s">
        <v>189</v>
      </c>
      <c r="K191" s="602" t="s">
        <v>35</v>
      </c>
      <c r="L191" s="602"/>
      <c r="M191" s="619">
        <v>16000</v>
      </c>
      <c r="N191" s="619"/>
      <c r="O191" s="619">
        <v>16000</v>
      </c>
      <c r="P191" s="619"/>
      <c r="Q191" s="585" t="s">
        <v>190</v>
      </c>
      <c r="R191" s="585" t="s">
        <v>191</v>
      </c>
    </row>
    <row r="192" spans="1:18" ht="65.150000000000006" customHeight="1" x14ac:dyDescent="0.35">
      <c r="A192" s="602"/>
      <c r="B192" s="602"/>
      <c r="C192" s="602"/>
      <c r="D192" s="585"/>
      <c r="E192" s="585"/>
      <c r="F192" s="585"/>
      <c r="G192" s="584"/>
      <c r="H192" s="196" t="s">
        <v>50</v>
      </c>
      <c r="I192" s="196">
        <v>2000</v>
      </c>
      <c r="J192" s="735"/>
      <c r="K192" s="602"/>
      <c r="L192" s="602"/>
      <c r="M192" s="619"/>
      <c r="N192" s="619"/>
      <c r="O192" s="619"/>
      <c r="P192" s="619"/>
      <c r="Q192" s="585"/>
      <c r="R192" s="585"/>
    </row>
    <row r="193" spans="1:18" ht="65.150000000000006" customHeight="1" x14ac:dyDescent="0.35">
      <c r="A193" s="587">
        <v>28</v>
      </c>
      <c r="B193" s="587">
        <v>1</v>
      </c>
      <c r="C193" s="587">
        <v>4</v>
      </c>
      <c r="D193" s="588">
        <v>2</v>
      </c>
      <c r="E193" s="681" t="s">
        <v>187</v>
      </c>
      <c r="F193" s="588" t="s">
        <v>188</v>
      </c>
      <c r="G193" s="588" t="s">
        <v>56</v>
      </c>
      <c r="H193" s="153" t="s">
        <v>181</v>
      </c>
      <c r="I193" s="153">
        <v>1</v>
      </c>
      <c r="J193" s="739" t="s">
        <v>189</v>
      </c>
      <c r="K193" s="587" t="s">
        <v>35</v>
      </c>
      <c r="L193" s="587"/>
      <c r="M193" s="745">
        <v>16000</v>
      </c>
      <c r="N193" s="745"/>
      <c r="O193" s="745">
        <v>16000</v>
      </c>
      <c r="P193" s="745"/>
      <c r="Q193" s="588" t="s">
        <v>190</v>
      </c>
      <c r="R193" s="588" t="s">
        <v>191</v>
      </c>
    </row>
    <row r="194" spans="1:18" ht="53.25" customHeight="1" x14ac:dyDescent="0.35">
      <c r="A194" s="587"/>
      <c r="B194" s="587"/>
      <c r="C194" s="587"/>
      <c r="D194" s="588"/>
      <c r="E194" s="681"/>
      <c r="F194" s="588"/>
      <c r="G194" s="588"/>
      <c r="H194" s="153" t="s">
        <v>50</v>
      </c>
      <c r="I194" s="168">
        <v>3000</v>
      </c>
      <c r="J194" s="739"/>
      <c r="K194" s="587"/>
      <c r="L194" s="587"/>
      <c r="M194" s="745"/>
      <c r="N194" s="745"/>
      <c r="O194" s="745"/>
      <c r="P194" s="745"/>
      <c r="Q194" s="588"/>
      <c r="R194" s="588"/>
    </row>
    <row r="195" spans="1:18" ht="32.25" customHeight="1" x14ac:dyDescent="0.35">
      <c r="A195" s="628" t="s">
        <v>1139</v>
      </c>
      <c r="B195" s="629"/>
      <c r="C195" s="629"/>
      <c r="D195" s="629"/>
      <c r="E195" s="629"/>
      <c r="F195" s="629"/>
      <c r="G195" s="629"/>
      <c r="H195" s="629"/>
      <c r="I195" s="629"/>
      <c r="J195" s="629"/>
      <c r="K195" s="629"/>
      <c r="L195" s="629"/>
      <c r="M195" s="629"/>
      <c r="N195" s="629"/>
      <c r="O195" s="629"/>
      <c r="P195" s="629"/>
      <c r="Q195" s="629"/>
      <c r="R195" s="630"/>
    </row>
    <row r="196" spans="1:18" ht="53.25" customHeight="1" x14ac:dyDescent="0.35">
      <c r="A196" s="746">
        <v>29</v>
      </c>
      <c r="B196" s="747">
        <v>1</v>
      </c>
      <c r="C196" s="747">
        <v>4</v>
      </c>
      <c r="D196" s="737">
        <v>2</v>
      </c>
      <c r="E196" s="737" t="s">
        <v>1140</v>
      </c>
      <c r="F196" s="737" t="s">
        <v>1141</v>
      </c>
      <c r="G196" s="737" t="s">
        <v>37</v>
      </c>
      <c r="H196" s="537">
        <v>1</v>
      </c>
      <c r="I196" s="537" t="s">
        <v>38</v>
      </c>
      <c r="J196" s="737" t="s">
        <v>1020</v>
      </c>
      <c r="K196" s="737"/>
      <c r="L196" s="737" t="s">
        <v>156</v>
      </c>
      <c r="M196" s="749"/>
      <c r="N196" s="736">
        <v>170000</v>
      </c>
      <c r="O196" s="736"/>
      <c r="P196" s="736">
        <v>170000</v>
      </c>
      <c r="Q196" s="737" t="s">
        <v>84</v>
      </c>
      <c r="R196" s="738" t="s">
        <v>85</v>
      </c>
    </row>
    <row r="197" spans="1:18" ht="87" customHeight="1" x14ac:dyDescent="0.35">
      <c r="A197" s="746"/>
      <c r="B197" s="747"/>
      <c r="C197" s="747"/>
      <c r="D197" s="737"/>
      <c r="E197" s="737"/>
      <c r="F197" s="737"/>
      <c r="G197" s="748"/>
      <c r="H197" s="538">
        <v>150</v>
      </c>
      <c r="I197" s="539" t="s">
        <v>86</v>
      </c>
      <c r="J197" s="737"/>
      <c r="K197" s="737"/>
      <c r="L197" s="737"/>
      <c r="M197" s="749"/>
      <c r="N197" s="736"/>
      <c r="O197" s="736"/>
      <c r="P197" s="736"/>
      <c r="Q197" s="737"/>
      <c r="R197" s="738"/>
    </row>
    <row r="198" spans="1:18" ht="45" customHeight="1" x14ac:dyDescent="0.35">
      <c r="A198" s="740" t="s">
        <v>1142</v>
      </c>
      <c r="B198" s="741"/>
      <c r="C198" s="741"/>
      <c r="D198" s="741"/>
      <c r="E198" s="741"/>
      <c r="F198" s="741"/>
      <c r="G198" s="741"/>
      <c r="H198" s="741"/>
      <c r="I198" s="741"/>
      <c r="J198" s="741"/>
      <c r="K198" s="741"/>
      <c r="L198" s="741"/>
      <c r="M198" s="741"/>
      <c r="N198" s="741"/>
      <c r="O198" s="741"/>
      <c r="P198" s="741"/>
      <c r="Q198" s="741"/>
      <c r="R198" s="742"/>
    </row>
    <row r="199" spans="1:18" x14ac:dyDescent="0.5">
      <c r="A199" s="217"/>
      <c r="B199" s="218"/>
      <c r="C199" s="218"/>
      <c r="D199" s="218"/>
      <c r="E199" s="218"/>
      <c r="F199" s="218"/>
      <c r="G199" s="218"/>
      <c r="H199" s="218"/>
      <c r="I199" s="218"/>
      <c r="J199" s="218"/>
      <c r="K199" s="218"/>
      <c r="L199" s="218"/>
      <c r="M199" s="219"/>
      <c r="N199" s="219"/>
      <c r="O199" s="219"/>
      <c r="P199" s="219"/>
      <c r="Q199" s="218"/>
      <c r="R199" s="218"/>
    </row>
    <row r="200" spans="1:18" x14ac:dyDescent="0.5">
      <c r="A200" s="217"/>
      <c r="B200" s="218"/>
      <c r="C200" s="218"/>
      <c r="D200" s="218"/>
      <c r="E200" s="218"/>
      <c r="F200" s="218"/>
      <c r="G200" s="218"/>
      <c r="H200" s="218"/>
      <c r="I200" s="218"/>
      <c r="J200" s="218"/>
      <c r="K200" s="218"/>
      <c r="L200" s="218"/>
      <c r="M200" s="743"/>
      <c r="N200" s="744" t="s">
        <v>202</v>
      </c>
      <c r="O200" s="744"/>
      <c r="P200" s="744"/>
      <c r="Q200" s="218"/>
      <c r="R200" s="218"/>
    </row>
    <row r="201" spans="1:18" x14ac:dyDescent="0.5">
      <c r="A201" s="217"/>
      <c r="B201" s="218"/>
      <c r="C201" s="218"/>
      <c r="D201" s="218"/>
      <c r="E201" s="218"/>
      <c r="F201" s="218"/>
      <c r="G201" s="218"/>
      <c r="H201" s="218"/>
      <c r="I201" s="218"/>
      <c r="J201" s="218"/>
      <c r="K201" s="218"/>
      <c r="L201" s="218"/>
      <c r="M201" s="743"/>
      <c r="N201" s="220" t="s">
        <v>33</v>
      </c>
      <c r="O201" s="743" t="s">
        <v>34</v>
      </c>
      <c r="P201" s="743"/>
      <c r="Q201" s="218"/>
      <c r="R201" s="218"/>
    </row>
    <row r="202" spans="1:18" x14ac:dyDescent="0.5">
      <c r="A202" s="217"/>
      <c r="B202" s="218"/>
      <c r="C202" s="218"/>
      <c r="D202" s="218"/>
      <c r="E202" s="218"/>
      <c r="F202" s="218"/>
      <c r="G202" s="218"/>
      <c r="H202" s="218"/>
      <c r="I202" s="218"/>
      <c r="J202" s="218"/>
      <c r="K202" s="218"/>
      <c r="L202" s="218"/>
      <c r="M202" s="743"/>
      <c r="N202" s="220"/>
      <c r="O202" s="220">
        <v>2020</v>
      </c>
      <c r="P202" s="220">
        <v>2021</v>
      </c>
      <c r="Q202" s="218"/>
      <c r="R202" s="218"/>
    </row>
    <row r="203" spans="1:18" x14ac:dyDescent="0.5">
      <c r="A203" s="217"/>
      <c r="B203" s="218"/>
      <c r="C203" s="218"/>
      <c r="D203" s="218"/>
      <c r="E203" s="218"/>
      <c r="F203" s="218"/>
      <c r="G203" s="218"/>
      <c r="H203" s="218"/>
      <c r="I203" s="218"/>
      <c r="J203" s="218"/>
      <c r="K203" s="218"/>
      <c r="L203" s="218"/>
      <c r="M203" s="220" t="s">
        <v>316</v>
      </c>
      <c r="N203" s="221">
        <v>28</v>
      </c>
      <c r="O203" s="222">
        <f>O9+O14+O16+O21+O32+O37+O51+O59+O70+O79+O84+O89+O98+O101+O124+O133+O152+O157+O163+O169+O176+O180+O182+O187+O191</f>
        <v>2670000</v>
      </c>
      <c r="P203" s="222">
        <f>P7+P26+P59+P68+P101+P124+P133+P152+P157</f>
        <v>879000</v>
      </c>
      <c r="Q203" s="219"/>
      <c r="R203" s="218"/>
    </row>
    <row r="204" spans="1:18" x14ac:dyDescent="0.5">
      <c r="A204" s="217"/>
      <c r="B204" s="218"/>
      <c r="C204" s="218"/>
      <c r="D204" s="218"/>
      <c r="E204" s="218"/>
      <c r="F204" s="218"/>
      <c r="G204" s="218"/>
      <c r="H204" s="218"/>
      <c r="I204" s="218"/>
      <c r="J204" s="218"/>
      <c r="K204" s="218"/>
      <c r="L204" s="218"/>
      <c r="M204" s="223" t="s">
        <v>317</v>
      </c>
      <c r="N204" s="224">
        <v>27</v>
      </c>
      <c r="O204" s="225">
        <f>O11+O14+O18+O23+O34+O43+O56+O62+O74+O81+O94+O99+O112+O128+O142+O155+O157+O165+O172+O177+O184+O193</f>
        <v>1241414</v>
      </c>
      <c r="P204" s="225">
        <f>P7+P11+P18+P23+P26+P62+P68+P81+P86+P112+P128+P142+P155+P157+P177+P184+P196</f>
        <v>1444000</v>
      </c>
      <c r="Q204" s="219"/>
      <c r="R204" s="218"/>
    </row>
    <row r="205" spans="1:18" x14ac:dyDescent="0.5">
      <c r="A205" s="217"/>
      <c r="B205" s="218"/>
      <c r="C205" s="218"/>
      <c r="D205" s="218"/>
      <c r="E205" s="218"/>
      <c r="F205" s="218"/>
      <c r="G205" s="218"/>
      <c r="H205" s="218"/>
      <c r="I205" s="218"/>
      <c r="J205" s="218"/>
      <c r="K205" s="218"/>
      <c r="L205" s="218"/>
      <c r="M205" s="219"/>
      <c r="N205" s="219"/>
      <c r="O205" s="219"/>
      <c r="P205" s="219"/>
      <c r="Q205" s="218"/>
      <c r="R205" s="218"/>
    </row>
    <row r="206" spans="1:18" x14ac:dyDescent="0.5">
      <c r="A206" s="217"/>
      <c r="B206" s="218"/>
      <c r="C206" s="218"/>
      <c r="D206" s="218"/>
      <c r="E206" s="218"/>
      <c r="F206" s="218"/>
      <c r="G206" s="218"/>
      <c r="H206" s="218"/>
      <c r="I206" s="218"/>
      <c r="J206" s="218"/>
      <c r="K206" s="218"/>
      <c r="L206" s="218"/>
      <c r="M206" s="219"/>
      <c r="N206" s="219"/>
      <c r="O206" s="219"/>
      <c r="P206" s="219"/>
      <c r="Q206" s="218"/>
      <c r="R206" s="218"/>
    </row>
    <row r="207" spans="1:18" x14ac:dyDescent="0.5">
      <c r="A207" s="217"/>
      <c r="B207" s="218"/>
      <c r="C207" s="218"/>
      <c r="D207" s="218"/>
      <c r="E207" s="218"/>
      <c r="F207" s="218"/>
      <c r="G207" s="218"/>
      <c r="H207" s="218"/>
      <c r="I207" s="218"/>
      <c r="J207" s="218"/>
      <c r="K207" s="218"/>
      <c r="L207" s="218"/>
      <c r="M207" s="219"/>
      <c r="N207" s="219"/>
      <c r="O207" s="219"/>
      <c r="P207" s="219"/>
      <c r="Q207" s="218"/>
      <c r="R207" s="218"/>
    </row>
  </sheetData>
  <mergeCells count="775">
    <mergeCell ref="A198:R198"/>
    <mergeCell ref="M200:M202"/>
    <mergeCell ref="N200:P200"/>
    <mergeCell ref="O201:P201"/>
    <mergeCell ref="L193:L194"/>
    <mergeCell ref="M193:M194"/>
    <mergeCell ref="N193:N194"/>
    <mergeCell ref="O193:O194"/>
    <mergeCell ref="P193:P194"/>
    <mergeCell ref="Q193:Q194"/>
    <mergeCell ref="R193:R194"/>
    <mergeCell ref="A195:R195"/>
    <mergeCell ref="A196:A197"/>
    <mergeCell ref="B196:B197"/>
    <mergeCell ref="C196:C197"/>
    <mergeCell ref="D196:D197"/>
    <mergeCell ref="E196:E197"/>
    <mergeCell ref="F196:F197"/>
    <mergeCell ref="G196:G197"/>
    <mergeCell ref="J196:J197"/>
    <mergeCell ref="K196:K197"/>
    <mergeCell ref="L196:L197"/>
    <mergeCell ref="M196:M197"/>
    <mergeCell ref="N196:N197"/>
    <mergeCell ref="O196:O197"/>
    <mergeCell ref="P196:P197"/>
    <mergeCell ref="Q196:Q197"/>
    <mergeCell ref="R196:R197"/>
    <mergeCell ref="A193:A194"/>
    <mergeCell ref="B193:B194"/>
    <mergeCell ref="C193:C194"/>
    <mergeCell ref="D193:D194"/>
    <mergeCell ref="E193:E194"/>
    <mergeCell ref="F193:F194"/>
    <mergeCell ref="G193:G194"/>
    <mergeCell ref="J193:J194"/>
    <mergeCell ref="K193:K194"/>
    <mergeCell ref="A190:R190"/>
    <mergeCell ref="A191:A192"/>
    <mergeCell ref="B191:B192"/>
    <mergeCell ref="C191:C192"/>
    <mergeCell ref="D191:D192"/>
    <mergeCell ref="E191:E192"/>
    <mergeCell ref="F191:F192"/>
    <mergeCell ref="G191:G192"/>
    <mergeCell ref="J191:J192"/>
    <mergeCell ref="K191:K192"/>
    <mergeCell ref="L191:L192"/>
    <mergeCell ref="M191:M192"/>
    <mergeCell ref="N191:N192"/>
    <mergeCell ref="O191:O192"/>
    <mergeCell ref="P191:P192"/>
    <mergeCell ref="Q191:Q192"/>
    <mergeCell ref="R191:R192"/>
    <mergeCell ref="L184:L185"/>
    <mergeCell ref="M184:M185"/>
    <mergeCell ref="N184:N185"/>
    <mergeCell ref="O184:O185"/>
    <mergeCell ref="P184:P185"/>
    <mergeCell ref="Q184:Q185"/>
    <mergeCell ref="R184:R185"/>
    <mergeCell ref="A186:R186"/>
    <mergeCell ref="A187:A189"/>
    <mergeCell ref="B187:B189"/>
    <mergeCell ref="C187:C189"/>
    <mergeCell ref="D187:D189"/>
    <mergeCell ref="E187:E189"/>
    <mergeCell ref="F187:F189"/>
    <mergeCell ref="J187:J189"/>
    <mergeCell ref="K187:K189"/>
    <mergeCell ref="L187:L189"/>
    <mergeCell ref="M187:M189"/>
    <mergeCell ref="N187:N189"/>
    <mergeCell ref="O187:O189"/>
    <mergeCell ref="P187:P189"/>
    <mergeCell ref="Q187:Q189"/>
    <mergeCell ref="R187:R189"/>
    <mergeCell ref="A184:A185"/>
    <mergeCell ref="B184:B185"/>
    <mergeCell ref="C184:C185"/>
    <mergeCell ref="D184:D185"/>
    <mergeCell ref="E184:E185"/>
    <mergeCell ref="F184:F185"/>
    <mergeCell ref="G184:G185"/>
    <mergeCell ref="J184:J185"/>
    <mergeCell ref="K184:K185"/>
    <mergeCell ref="A179:R179"/>
    <mergeCell ref="A181:R181"/>
    <mergeCell ref="A182:A183"/>
    <mergeCell ref="B182:B183"/>
    <mergeCell ref="C182:C183"/>
    <mergeCell ref="D182:D183"/>
    <mergeCell ref="E182:E183"/>
    <mergeCell ref="F182:F183"/>
    <mergeCell ref="G182:G183"/>
    <mergeCell ref="J182:J183"/>
    <mergeCell ref="K182:K183"/>
    <mergeCell ref="L182:L183"/>
    <mergeCell ref="M182:M183"/>
    <mergeCell ref="N182:N183"/>
    <mergeCell ref="O182:O183"/>
    <mergeCell ref="P182:P183"/>
    <mergeCell ref="Q182:Q183"/>
    <mergeCell ref="R182:R183"/>
    <mergeCell ref="L172:L174"/>
    <mergeCell ref="M172:M174"/>
    <mergeCell ref="N172:N174"/>
    <mergeCell ref="O172:O174"/>
    <mergeCell ref="P172:P174"/>
    <mergeCell ref="Q172:Q174"/>
    <mergeCell ref="R172:R174"/>
    <mergeCell ref="A175:R175"/>
    <mergeCell ref="A177:A178"/>
    <mergeCell ref="B177:B178"/>
    <mergeCell ref="C177:C178"/>
    <mergeCell ref="D177:D178"/>
    <mergeCell ref="E177:E178"/>
    <mergeCell ref="F177:F178"/>
    <mergeCell ref="G177:G178"/>
    <mergeCell ref="J177:J178"/>
    <mergeCell ref="K177:K178"/>
    <mergeCell ref="L177:L178"/>
    <mergeCell ref="M177:M178"/>
    <mergeCell ref="N177:N178"/>
    <mergeCell ref="O177:O178"/>
    <mergeCell ref="P177:P178"/>
    <mergeCell ref="Q177:Q178"/>
    <mergeCell ref="R177:R178"/>
    <mergeCell ref="A172:A174"/>
    <mergeCell ref="B172:B174"/>
    <mergeCell ref="C172:C174"/>
    <mergeCell ref="D172:D174"/>
    <mergeCell ref="E172:E174"/>
    <mergeCell ref="F172:F174"/>
    <mergeCell ref="G172:G174"/>
    <mergeCell ref="J172:J174"/>
    <mergeCell ref="K172:K174"/>
    <mergeCell ref="A168:R168"/>
    <mergeCell ref="A169:A171"/>
    <mergeCell ref="B169:B171"/>
    <mergeCell ref="C169:C171"/>
    <mergeCell ref="D169:D171"/>
    <mergeCell ref="E169:E171"/>
    <mergeCell ref="F169:F171"/>
    <mergeCell ref="G169:G171"/>
    <mergeCell ref="J169:J171"/>
    <mergeCell ref="K169:K171"/>
    <mergeCell ref="L169:L171"/>
    <mergeCell ref="M169:M171"/>
    <mergeCell ref="N169:N171"/>
    <mergeCell ref="O169:O171"/>
    <mergeCell ref="P169:P171"/>
    <mergeCell ref="Q169:Q171"/>
    <mergeCell ref="R169:R171"/>
    <mergeCell ref="L163:L164"/>
    <mergeCell ref="M163:M164"/>
    <mergeCell ref="N163:N164"/>
    <mergeCell ref="O163:O164"/>
    <mergeCell ref="P163:P164"/>
    <mergeCell ref="Q163:Q164"/>
    <mergeCell ref="R163:R164"/>
    <mergeCell ref="A165:A167"/>
    <mergeCell ref="B165:B167"/>
    <mergeCell ref="C165:C167"/>
    <mergeCell ref="D165:D167"/>
    <mergeCell ref="E165:E167"/>
    <mergeCell ref="F165:F167"/>
    <mergeCell ref="G165:G166"/>
    <mergeCell ref="J165:J167"/>
    <mergeCell ref="K165:K167"/>
    <mergeCell ref="L165:L167"/>
    <mergeCell ref="M165:M167"/>
    <mergeCell ref="N165:N167"/>
    <mergeCell ref="O165:O167"/>
    <mergeCell ref="P165:P167"/>
    <mergeCell ref="Q165:Q167"/>
    <mergeCell ref="R165:R167"/>
    <mergeCell ref="A163:A164"/>
    <mergeCell ref="B163:B164"/>
    <mergeCell ref="C163:C164"/>
    <mergeCell ref="D163:D164"/>
    <mergeCell ref="E163:E164"/>
    <mergeCell ref="F163:F164"/>
    <mergeCell ref="G163:G164"/>
    <mergeCell ref="J163:J164"/>
    <mergeCell ref="K163:K164"/>
    <mergeCell ref="A156:R156"/>
    <mergeCell ref="A157:A162"/>
    <mergeCell ref="B157:B162"/>
    <mergeCell ref="C157:C162"/>
    <mergeCell ref="D157:D162"/>
    <mergeCell ref="E157:E162"/>
    <mergeCell ref="F157:F162"/>
    <mergeCell ref="G157:G158"/>
    <mergeCell ref="J157:J162"/>
    <mergeCell ref="K157:K162"/>
    <mergeCell ref="L157:L162"/>
    <mergeCell ref="M157:M162"/>
    <mergeCell ref="N157:N162"/>
    <mergeCell ref="O157:O162"/>
    <mergeCell ref="P157:P162"/>
    <mergeCell ref="Q157:Q162"/>
    <mergeCell ref="R157:R162"/>
    <mergeCell ref="G159:G160"/>
    <mergeCell ref="P142:P150"/>
    <mergeCell ref="Q142:Q150"/>
    <mergeCell ref="R142:R150"/>
    <mergeCell ref="G145:G146"/>
    <mergeCell ref="G147:G148"/>
    <mergeCell ref="A151:R151"/>
    <mergeCell ref="A152:A154"/>
    <mergeCell ref="B152:B154"/>
    <mergeCell ref="C152:C154"/>
    <mergeCell ref="D152:D154"/>
    <mergeCell ref="E152:E154"/>
    <mergeCell ref="F152:F154"/>
    <mergeCell ref="G152:G153"/>
    <mergeCell ref="J152:J154"/>
    <mergeCell ref="K152:K154"/>
    <mergeCell ref="L152:L154"/>
    <mergeCell ref="M152:M154"/>
    <mergeCell ref="N152:N154"/>
    <mergeCell ref="O152:O154"/>
    <mergeCell ref="P152:P154"/>
    <mergeCell ref="Q152:Q154"/>
    <mergeCell ref="R152:R154"/>
    <mergeCell ref="E142:E150"/>
    <mergeCell ref="F142:F150"/>
    <mergeCell ref="G142:G143"/>
    <mergeCell ref="J142:J150"/>
    <mergeCell ref="K142:K150"/>
    <mergeCell ref="L142:L150"/>
    <mergeCell ref="M142:M150"/>
    <mergeCell ref="N142:N150"/>
    <mergeCell ref="O142:O150"/>
    <mergeCell ref="E124:E127"/>
    <mergeCell ref="F124:F127"/>
    <mergeCell ref="J124:J127"/>
    <mergeCell ref="K124:K127"/>
    <mergeCell ref="L124:L127"/>
    <mergeCell ref="A132:R132"/>
    <mergeCell ref="A133:A141"/>
    <mergeCell ref="B133:B141"/>
    <mergeCell ref="C133:C141"/>
    <mergeCell ref="D133:D141"/>
    <mergeCell ref="E133:E141"/>
    <mergeCell ref="F133:F141"/>
    <mergeCell ref="G133:G134"/>
    <mergeCell ref="J133:J141"/>
    <mergeCell ref="K133:K141"/>
    <mergeCell ref="L133:L141"/>
    <mergeCell ref="M133:M141"/>
    <mergeCell ref="N133:N141"/>
    <mergeCell ref="O133:O141"/>
    <mergeCell ref="P133:P141"/>
    <mergeCell ref="Q133:Q141"/>
    <mergeCell ref="R133:R141"/>
    <mergeCell ref="G136:G137"/>
    <mergeCell ref="G138:G139"/>
    <mergeCell ref="Q101:Q111"/>
    <mergeCell ref="Q124:Q127"/>
    <mergeCell ref="R124:R127"/>
    <mergeCell ref="G125:G126"/>
    <mergeCell ref="G101:G102"/>
    <mergeCell ref="J101:J111"/>
    <mergeCell ref="K101:K111"/>
    <mergeCell ref="A123:R123"/>
    <mergeCell ref="A128:A131"/>
    <mergeCell ref="B128:B131"/>
    <mergeCell ref="C128:C131"/>
    <mergeCell ref="D128:D131"/>
    <mergeCell ref="E128:E131"/>
    <mergeCell ref="F128:F131"/>
    <mergeCell ref="J128:J131"/>
    <mergeCell ref="K128:K131"/>
    <mergeCell ref="L128:L131"/>
    <mergeCell ref="M128:M131"/>
    <mergeCell ref="N128:N131"/>
    <mergeCell ref="O128:O131"/>
    <mergeCell ref="P128:P131"/>
    <mergeCell ref="Q128:Q131"/>
    <mergeCell ref="R128:R131"/>
    <mergeCell ref="G129:G130"/>
    <mergeCell ref="L101:L111"/>
    <mergeCell ref="G112:G113"/>
    <mergeCell ref="G119:G120"/>
    <mergeCell ref="G121:G122"/>
    <mergeCell ref="F101:F111"/>
    <mergeCell ref="M124:M127"/>
    <mergeCell ref="N124:N127"/>
    <mergeCell ref="O124:O127"/>
    <mergeCell ref="P124:P127"/>
    <mergeCell ref="M101:M111"/>
    <mergeCell ref="N101:N111"/>
    <mergeCell ref="O101:O111"/>
    <mergeCell ref="P101:P111"/>
    <mergeCell ref="L94:L96"/>
    <mergeCell ref="M94:M96"/>
    <mergeCell ref="N94:N96"/>
    <mergeCell ref="O94:O96"/>
    <mergeCell ref="P94:P96"/>
    <mergeCell ref="Q94:Q96"/>
    <mergeCell ref="R94:R96"/>
    <mergeCell ref="A97:R97"/>
    <mergeCell ref="A100:R100"/>
    <mergeCell ref="A94:A96"/>
    <mergeCell ref="B94:B96"/>
    <mergeCell ref="C94:C96"/>
    <mergeCell ref="D94:D96"/>
    <mergeCell ref="E94:E96"/>
    <mergeCell ref="F94:F96"/>
    <mergeCell ref="G94:G96"/>
    <mergeCell ref="J94:J96"/>
    <mergeCell ref="K94:K96"/>
    <mergeCell ref="L89:L93"/>
    <mergeCell ref="M89:M93"/>
    <mergeCell ref="N89:N93"/>
    <mergeCell ref="O89:O93"/>
    <mergeCell ref="P89:P93"/>
    <mergeCell ref="Q89:Q93"/>
    <mergeCell ref="R89:R93"/>
    <mergeCell ref="E84:E85"/>
    <mergeCell ref="F84:F85"/>
    <mergeCell ref="G84:G85"/>
    <mergeCell ref="J84:J85"/>
    <mergeCell ref="K84:K85"/>
    <mergeCell ref="L84:L85"/>
    <mergeCell ref="O84:O85"/>
    <mergeCell ref="P84:P85"/>
    <mergeCell ref="Q84:Q85"/>
    <mergeCell ref="R84:R85"/>
    <mergeCell ref="L86:L87"/>
    <mergeCell ref="M86:M87"/>
    <mergeCell ref="N86:N87"/>
    <mergeCell ref="O86:O87"/>
    <mergeCell ref="P86:P87"/>
    <mergeCell ref="Q86:Q87"/>
    <mergeCell ref="R86:R87"/>
    <mergeCell ref="A89:A93"/>
    <mergeCell ref="B89:B93"/>
    <mergeCell ref="C89:C93"/>
    <mergeCell ref="D89:D93"/>
    <mergeCell ref="E89:E93"/>
    <mergeCell ref="F89:F93"/>
    <mergeCell ref="G89:G93"/>
    <mergeCell ref="J89:J93"/>
    <mergeCell ref="K89:K93"/>
    <mergeCell ref="A86:A87"/>
    <mergeCell ref="B86:B87"/>
    <mergeCell ref="C86:C87"/>
    <mergeCell ref="D86:D87"/>
    <mergeCell ref="E86:E87"/>
    <mergeCell ref="F86:F87"/>
    <mergeCell ref="G86:G87"/>
    <mergeCell ref="J86:J87"/>
    <mergeCell ref="K86:K87"/>
    <mergeCell ref="A84:A85"/>
    <mergeCell ref="B84:B85"/>
    <mergeCell ref="C84:C85"/>
    <mergeCell ref="D84:D85"/>
    <mergeCell ref="M70:M73"/>
    <mergeCell ref="N70:N73"/>
    <mergeCell ref="O70:O73"/>
    <mergeCell ref="P70:P73"/>
    <mergeCell ref="Q70:Q73"/>
    <mergeCell ref="N81:N82"/>
    <mergeCell ref="O81:O82"/>
    <mergeCell ref="A78:R78"/>
    <mergeCell ref="O79:O80"/>
    <mergeCell ref="P79:P80"/>
    <mergeCell ref="Q79:Q80"/>
    <mergeCell ref="R79:R80"/>
    <mergeCell ref="D81:D82"/>
    <mergeCell ref="L81:L82"/>
    <mergeCell ref="M81:M82"/>
    <mergeCell ref="R70:R73"/>
    <mergeCell ref="A74:A77"/>
    <mergeCell ref="B74:B77"/>
    <mergeCell ref="C74:C77"/>
    <mergeCell ref="D74:D77"/>
    <mergeCell ref="E74:E77"/>
    <mergeCell ref="F74:F77"/>
    <mergeCell ref="G74:G76"/>
    <mergeCell ref="J74:J77"/>
    <mergeCell ref="K74:K77"/>
    <mergeCell ref="L74:L77"/>
    <mergeCell ref="M74:M77"/>
    <mergeCell ref="N74:N77"/>
    <mergeCell ref="O74:O77"/>
    <mergeCell ref="P74:P77"/>
    <mergeCell ref="Q74:Q77"/>
    <mergeCell ref="R74:R77"/>
    <mergeCell ref="A70:A73"/>
    <mergeCell ref="B70:B73"/>
    <mergeCell ref="G70:G72"/>
    <mergeCell ref="J70:J73"/>
    <mergeCell ref="K70:K73"/>
    <mergeCell ref="L70:L73"/>
    <mergeCell ref="M62:M66"/>
    <mergeCell ref="B62:B66"/>
    <mergeCell ref="C62:C66"/>
    <mergeCell ref="D62:D66"/>
    <mergeCell ref="E62:E66"/>
    <mergeCell ref="F62:F66"/>
    <mergeCell ref="J62:J66"/>
    <mergeCell ref="K62:K66"/>
    <mergeCell ref="L62:L66"/>
    <mergeCell ref="N62:N66"/>
    <mergeCell ref="O62:O66"/>
    <mergeCell ref="P62:P66"/>
    <mergeCell ref="Q62:Q66"/>
    <mergeCell ref="R62:R66"/>
    <mergeCell ref="G65:G66"/>
    <mergeCell ref="A67:R67"/>
    <mergeCell ref="A68:A69"/>
    <mergeCell ref="B68:B69"/>
    <mergeCell ref="C68:C69"/>
    <mergeCell ref="D68:D69"/>
    <mergeCell ref="E68:E69"/>
    <mergeCell ref="F68:F69"/>
    <mergeCell ref="G68:G69"/>
    <mergeCell ref="J68:J69"/>
    <mergeCell ref="K68:K69"/>
    <mergeCell ref="L68:L69"/>
    <mergeCell ref="M68:M69"/>
    <mergeCell ref="N68:N69"/>
    <mergeCell ref="O68:O69"/>
    <mergeCell ref="P68:P69"/>
    <mergeCell ref="Q68:Q69"/>
    <mergeCell ref="R68:R69"/>
    <mergeCell ref="A62:A66"/>
    <mergeCell ref="Q56:Q57"/>
    <mergeCell ref="R56:R57"/>
    <mergeCell ref="A58:R58"/>
    <mergeCell ref="A59:A61"/>
    <mergeCell ref="B59:B61"/>
    <mergeCell ref="C59:C61"/>
    <mergeCell ref="D59:D61"/>
    <mergeCell ref="E59:E61"/>
    <mergeCell ref="F59:F61"/>
    <mergeCell ref="J59:J61"/>
    <mergeCell ref="K59:K61"/>
    <mergeCell ref="L59:L61"/>
    <mergeCell ref="M59:M61"/>
    <mergeCell ref="N59:N61"/>
    <mergeCell ref="O59:O61"/>
    <mergeCell ref="P59:P61"/>
    <mergeCell ref="Q59:Q61"/>
    <mergeCell ref="R59:R61"/>
    <mergeCell ref="E56:E57"/>
    <mergeCell ref="F56:F57"/>
    <mergeCell ref="J56:J57"/>
    <mergeCell ref="K56:K57"/>
    <mergeCell ref="L56:L57"/>
    <mergeCell ref="M56:M57"/>
    <mergeCell ref="N56:N57"/>
    <mergeCell ref="O56:O57"/>
    <mergeCell ref="P56:P57"/>
    <mergeCell ref="N43:N49"/>
    <mergeCell ref="O43:O49"/>
    <mergeCell ref="P43:P49"/>
    <mergeCell ref="Q43:Q49"/>
    <mergeCell ref="R43:R49"/>
    <mergeCell ref="G45:G46"/>
    <mergeCell ref="G47:G48"/>
    <mergeCell ref="A50:R50"/>
    <mergeCell ref="A51:A55"/>
    <mergeCell ref="B51:B55"/>
    <mergeCell ref="C51:C55"/>
    <mergeCell ref="D51:D55"/>
    <mergeCell ref="E51:E55"/>
    <mergeCell ref="F51:F55"/>
    <mergeCell ref="K51:K55"/>
    <mergeCell ref="L51:L55"/>
    <mergeCell ref="M51:M55"/>
    <mergeCell ref="N51:N55"/>
    <mergeCell ref="O51:O55"/>
    <mergeCell ref="P51:P55"/>
    <mergeCell ref="Q51:Q55"/>
    <mergeCell ref="Q37:Q42"/>
    <mergeCell ref="R37:R42"/>
    <mergeCell ref="A34:A35"/>
    <mergeCell ref="B34:B35"/>
    <mergeCell ref="C34:C35"/>
    <mergeCell ref="R51:R55"/>
    <mergeCell ref="G52:G53"/>
    <mergeCell ref="J52:J55"/>
    <mergeCell ref="C43:C49"/>
    <mergeCell ref="D43:D49"/>
    <mergeCell ref="E43:E49"/>
    <mergeCell ref="F43:F49"/>
    <mergeCell ref="G43:G44"/>
    <mergeCell ref="J43:J49"/>
    <mergeCell ref="K43:K49"/>
    <mergeCell ref="L43:L49"/>
    <mergeCell ref="M43:M49"/>
    <mergeCell ref="E37:E42"/>
    <mergeCell ref="F37:F42"/>
    <mergeCell ref="J37:J42"/>
    <mergeCell ref="K37:K42"/>
    <mergeCell ref="L37:L42"/>
    <mergeCell ref="M37:M42"/>
    <mergeCell ref="N37:N42"/>
    <mergeCell ref="O37:O42"/>
    <mergeCell ref="P37:P42"/>
    <mergeCell ref="L26:L31"/>
    <mergeCell ref="G28:G29"/>
    <mergeCell ref="M34:M35"/>
    <mergeCell ref="N34:N35"/>
    <mergeCell ref="O34:O35"/>
    <mergeCell ref="G26:G27"/>
    <mergeCell ref="P34:P35"/>
    <mergeCell ref="J26:J31"/>
    <mergeCell ref="K26:K31"/>
    <mergeCell ref="G30:G31"/>
    <mergeCell ref="Q34:Q35"/>
    <mergeCell ref="R34:R35"/>
    <mergeCell ref="R26:R31"/>
    <mergeCell ref="A32:A33"/>
    <mergeCell ref="B32:B33"/>
    <mergeCell ref="C32:C33"/>
    <mergeCell ref="D32:D33"/>
    <mergeCell ref="E32:E33"/>
    <mergeCell ref="F32:F33"/>
    <mergeCell ref="J32:J33"/>
    <mergeCell ref="K32:K33"/>
    <mergeCell ref="L32:L33"/>
    <mergeCell ref="M32:M33"/>
    <mergeCell ref="N32:N33"/>
    <mergeCell ref="O32:O33"/>
    <mergeCell ref="P32:P33"/>
    <mergeCell ref="Q32:Q33"/>
    <mergeCell ref="R32:R33"/>
    <mergeCell ref="A26:A31"/>
    <mergeCell ref="B26:B31"/>
    <mergeCell ref="C26:C31"/>
    <mergeCell ref="M26:M31"/>
    <mergeCell ref="N26:N31"/>
    <mergeCell ref="O26:O31"/>
    <mergeCell ref="M18:M19"/>
    <mergeCell ref="N18:N19"/>
    <mergeCell ref="O18:O19"/>
    <mergeCell ref="P18:P19"/>
    <mergeCell ref="Q18:Q19"/>
    <mergeCell ref="R18:R19"/>
    <mergeCell ref="A20:R20"/>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E18:E19"/>
    <mergeCell ref="F18:F19"/>
    <mergeCell ref="G18:G19"/>
    <mergeCell ref="J18:J19"/>
    <mergeCell ref="K18:K19"/>
    <mergeCell ref="D26:D31"/>
    <mergeCell ref="E26:E31"/>
    <mergeCell ref="F26:F31"/>
    <mergeCell ref="E81:E82"/>
    <mergeCell ref="F81:F82"/>
    <mergeCell ref="G81:G82"/>
    <mergeCell ref="J81:J82"/>
    <mergeCell ref="K81:K82"/>
    <mergeCell ref="G32:G33"/>
    <mergeCell ref="G34:G35"/>
    <mergeCell ref="D34:D35"/>
    <mergeCell ref="E34:E35"/>
    <mergeCell ref="F34:F35"/>
    <mergeCell ref="J34:J35"/>
    <mergeCell ref="K34:K35"/>
    <mergeCell ref="G37:G38"/>
    <mergeCell ref="D70:D73"/>
    <mergeCell ref="E70:E73"/>
    <mergeCell ref="F70:F73"/>
    <mergeCell ref="E21:E22"/>
    <mergeCell ref="A36:R36"/>
    <mergeCell ref="A56:A57"/>
    <mergeCell ref="B56:B57"/>
    <mergeCell ref="C56:C57"/>
    <mergeCell ref="D56:D57"/>
    <mergeCell ref="G54:G55"/>
    <mergeCell ref="G56:G57"/>
    <mergeCell ref="A43:A49"/>
    <mergeCell ref="B43:B49"/>
    <mergeCell ref="L34:L35"/>
    <mergeCell ref="R23:R24"/>
    <mergeCell ref="P26:P31"/>
    <mergeCell ref="Q26:Q31"/>
    <mergeCell ref="R11:R12"/>
    <mergeCell ref="A13:R13"/>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D14:D15"/>
    <mergeCell ref="E14:E15"/>
    <mergeCell ref="A11:A12"/>
    <mergeCell ref="A14:A15"/>
    <mergeCell ref="B11:B12"/>
    <mergeCell ref="C11:C12"/>
    <mergeCell ref="D11:D12"/>
    <mergeCell ref="E11:E12"/>
    <mergeCell ref="M84:M85"/>
    <mergeCell ref="N84:N85"/>
    <mergeCell ref="A79:A80"/>
    <mergeCell ref="N79:N80"/>
    <mergeCell ref="F79:F80"/>
    <mergeCell ref="G79:G80"/>
    <mergeCell ref="J79:J80"/>
    <mergeCell ref="K79:K80"/>
    <mergeCell ref="L79:L80"/>
    <mergeCell ref="B79:B80"/>
    <mergeCell ref="C79:C80"/>
    <mergeCell ref="D79:D80"/>
    <mergeCell ref="E79:E80"/>
    <mergeCell ref="M79:M80"/>
    <mergeCell ref="A83:R83"/>
    <mergeCell ref="A81:A82"/>
    <mergeCell ref="B81:B82"/>
    <mergeCell ref="C81:C82"/>
    <mergeCell ref="P81:P82"/>
    <mergeCell ref="Q81:Q82"/>
    <mergeCell ref="R81:R82"/>
    <mergeCell ref="L21:L22"/>
    <mergeCell ref="F21:F22"/>
    <mergeCell ref="G21:G22"/>
    <mergeCell ref="J21:J22"/>
    <mergeCell ref="K21:K22"/>
    <mergeCell ref="L18:L19"/>
    <mergeCell ref="A25:R25"/>
    <mergeCell ref="O9:O10"/>
    <mergeCell ref="P9:P10"/>
    <mergeCell ref="Q9:Q10"/>
    <mergeCell ref="R14:R15"/>
    <mergeCell ref="M14:M15"/>
    <mergeCell ref="M21:M22"/>
    <mergeCell ref="N21:N22"/>
    <mergeCell ref="O21:O22"/>
    <mergeCell ref="P21:P22"/>
    <mergeCell ref="Q21:Q22"/>
    <mergeCell ref="R21:R22"/>
    <mergeCell ref="Q16:Q17"/>
    <mergeCell ref="R16:R17"/>
    <mergeCell ref="G9:G10"/>
    <mergeCell ref="J9:J10"/>
    <mergeCell ref="K9:K10"/>
    <mergeCell ref="L9:L10"/>
    <mergeCell ref="F14:F15"/>
    <mergeCell ref="G14:G15"/>
    <mergeCell ref="J14:J15"/>
    <mergeCell ref="K14:K15"/>
    <mergeCell ref="L14:L15"/>
    <mergeCell ref="L11:L12"/>
    <mergeCell ref="Q7:Q8"/>
    <mergeCell ref="M9:M10"/>
    <mergeCell ref="N9:N10"/>
    <mergeCell ref="N14:N15"/>
    <mergeCell ref="O14:O15"/>
    <mergeCell ref="P14:P15"/>
    <mergeCell ref="Q14:Q15"/>
    <mergeCell ref="P7:P8"/>
    <mergeCell ref="O7:O8"/>
    <mergeCell ref="N11:N12"/>
    <mergeCell ref="O11:O12"/>
    <mergeCell ref="P11:P12"/>
    <mergeCell ref="Q11:Q12"/>
    <mergeCell ref="F11:F12"/>
    <mergeCell ref="G11:G12"/>
    <mergeCell ref="J11:J12"/>
    <mergeCell ref="K11:K12"/>
    <mergeCell ref="M11:M12"/>
    <mergeCell ref="C7:C8"/>
    <mergeCell ref="D7:D8"/>
    <mergeCell ref="E7:E8"/>
    <mergeCell ref="F7:F8"/>
    <mergeCell ref="G7:G8"/>
    <mergeCell ref="A9:A10"/>
    <mergeCell ref="B9:B10"/>
    <mergeCell ref="C9:C10"/>
    <mergeCell ref="D9:D10"/>
    <mergeCell ref="E9:E10"/>
    <mergeCell ref="F9:F10"/>
    <mergeCell ref="R9:R10"/>
    <mergeCell ref="G108:G109"/>
    <mergeCell ref="A4:A5"/>
    <mergeCell ref="B4:B5"/>
    <mergeCell ref="C4:C5"/>
    <mergeCell ref="D4:D5"/>
    <mergeCell ref="E4:E5"/>
    <mergeCell ref="F4:F5"/>
    <mergeCell ref="R7:R8"/>
    <mergeCell ref="Q4:Q5"/>
    <mergeCell ref="R4:R5"/>
    <mergeCell ref="G4:G5"/>
    <mergeCell ref="H4:I4"/>
    <mergeCell ref="J4:J5"/>
    <mergeCell ref="K4:L4"/>
    <mergeCell ref="M4:N4"/>
    <mergeCell ref="O4:P4"/>
    <mergeCell ref="J7:J8"/>
    <mergeCell ref="K7:K8"/>
    <mergeCell ref="L7:L8"/>
    <mergeCell ref="M7:M8"/>
    <mergeCell ref="N7:N8"/>
    <mergeCell ref="A7:A8"/>
    <mergeCell ref="B7:B8"/>
    <mergeCell ref="A142:A150"/>
    <mergeCell ref="B142:B150"/>
    <mergeCell ref="C142:C150"/>
    <mergeCell ref="D142:D150"/>
    <mergeCell ref="A101:A111"/>
    <mergeCell ref="B101:B111"/>
    <mergeCell ref="C101:C111"/>
    <mergeCell ref="D101:D111"/>
    <mergeCell ref="B14:B15"/>
    <mergeCell ref="C14:C15"/>
    <mergeCell ref="A21:A22"/>
    <mergeCell ref="B21:B22"/>
    <mergeCell ref="C21:C22"/>
    <mergeCell ref="D21:D22"/>
    <mergeCell ref="B18:B19"/>
    <mergeCell ref="C18:C19"/>
    <mergeCell ref="D18:D19"/>
    <mergeCell ref="A18:A19"/>
    <mergeCell ref="A37:A42"/>
    <mergeCell ref="B37:B42"/>
    <mergeCell ref="C37:C42"/>
    <mergeCell ref="D37:D42"/>
    <mergeCell ref="C70:C73"/>
    <mergeCell ref="A88:R88"/>
    <mergeCell ref="E101:E111"/>
    <mergeCell ref="R101:R111"/>
    <mergeCell ref="G104:G107"/>
    <mergeCell ref="G110:G111"/>
    <mergeCell ref="A112:A122"/>
    <mergeCell ref="B112:B122"/>
    <mergeCell ref="C112:C122"/>
    <mergeCell ref="D112:D122"/>
    <mergeCell ref="A124:A127"/>
    <mergeCell ref="B124:B127"/>
    <mergeCell ref="C124:C127"/>
    <mergeCell ref="D124:D127"/>
    <mergeCell ref="E112:E122"/>
    <mergeCell ref="F112:F122"/>
    <mergeCell ref="J112:J122"/>
    <mergeCell ref="K112:K122"/>
    <mergeCell ref="L112:L122"/>
    <mergeCell ref="M112:M122"/>
    <mergeCell ref="N112:N122"/>
    <mergeCell ref="O112:O122"/>
    <mergeCell ref="P112:P122"/>
    <mergeCell ref="Q112:Q122"/>
    <mergeCell ref="R112:R122"/>
    <mergeCell ref="G115:G118"/>
  </mergeCells>
  <pageMargins left="0.7" right="0.7" top="0.75" bottom="0.75" header="0.3" footer="0.3"/>
  <pageSetup paperSize="8" scale="57" fitToHeight="0" orientation="landscape" horizontalDpi="1200" verticalDpi="1200" r:id="rId1"/>
  <headerFooter>
    <oddHeader>&amp;R&amp;KFF0000wersja 17 czerwca 2020 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0"/>
  <sheetViews>
    <sheetView topLeftCell="A9" zoomScale="70" zoomScaleNormal="70" workbookViewId="0">
      <selection activeCell="D11" sqref="D11"/>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19" t="s">
        <v>1171</v>
      </c>
      <c r="F2" s="6"/>
    </row>
    <row r="3" spans="1:19" x14ac:dyDescent="0.35">
      <c r="M3" s="2"/>
      <c r="N3" s="2"/>
      <c r="O3" s="2"/>
      <c r="P3" s="2"/>
    </row>
    <row r="4" spans="1:19" s="3" customFormat="1" ht="56.2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s="6" customFormat="1" ht="116" x14ac:dyDescent="0.35">
      <c r="A7" s="198">
        <v>1</v>
      </c>
      <c r="B7" s="196">
        <v>1</v>
      </c>
      <c r="C7" s="198">
        <v>4</v>
      </c>
      <c r="D7" s="196">
        <v>2</v>
      </c>
      <c r="E7" s="226" t="s">
        <v>217</v>
      </c>
      <c r="F7" s="226" t="s">
        <v>218</v>
      </c>
      <c r="G7" s="196" t="s">
        <v>219</v>
      </c>
      <c r="H7" s="227" t="s">
        <v>220</v>
      </c>
      <c r="I7" s="228" t="s">
        <v>221</v>
      </c>
      <c r="J7" s="196" t="s">
        <v>222</v>
      </c>
      <c r="K7" s="229" t="s">
        <v>31</v>
      </c>
      <c r="L7" s="229"/>
      <c r="M7" s="107">
        <v>58523.15</v>
      </c>
      <c r="N7" s="198"/>
      <c r="O7" s="107">
        <v>58523.15</v>
      </c>
      <c r="P7" s="107"/>
      <c r="Q7" s="196" t="s">
        <v>223</v>
      </c>
      <c r="R7" s="196" t="s">
        <v>224</v>
      </c>
      <c r="S7" s="22"/>
    </row>
    <row r="8" spans="1:19" s="6" customFormat="1" ht="232" x14ac:dyDescent="0.35">
      <c r="A8" s="198">
        <v>2</v>
      </c>
      <c r="B8" s="198">
        <v>1</v>
      </c>
      <c r="C8" s="198">
        <v>4</v>
      </c>
      <c r="D8" s="196">
        <v>2</v>
      </c>
      <c r="E8" s="226" t="s">
        <v>1479</v>
      </c>
      <c r="F8" s="226" t="s">
        <v>225</v>
      </c>
      <c r="G8" s="196" t="s">
        <v>226</v>
      </c>
      <c r="H8" s="227" t="s">
        <v>227</v>
      </c>
      <c r="I8" s="228" t="s">
        <v>1144</v>
      </c>
      <c r="J8" s="196" t="s">
        <v>228</v>
      </c>
      <c r="K8" s="229" t="s">
        <v>31</v>
      </c>
      <c r="L8" s="229"/>
      <c r="M8" s="107">
        <v>41476.85</v>
      </c>
      <c r="N8" s="198"/>
      <c r="O8" s="107">
        <v>41476.85</v>
      </c>
      <c r="P8" s="107"/>
      <c r="Q8" s="196" t="s">
        <v>223</v>
      </c>
      <c r="R8" s="196" t="s">
        <v>224</v>
      </c>
      <c r="S8" s="22"/>
    </row>
    <row r="9" spans="1:19" s="6" customFormat="1" ht="304.5" x14ac:dyDescent="0.35">
      <c r="A9" s="155">
        <v>2</v>
      </c>
      <c r="B9" s="155">
        <v>1</v>
      </c>
      <c r="C9" s="155">
        <v>4</v>
      </c>
      <c r="D9" s="153">
        <v>2</v>
      </c>
      <c r="E9" s="170" t="s">
        <v>1479</v>
      </c>
      <c r="F9" s="170" t="s">
        <v>225</v>
      </c>
      <c r="G9" s="168" t="s">
        <v>1145</v>
      </c>
      <c r="H9" s="230" t="s">
        <v>1146</v>
      </c>
      <c r="I9" s="231" t="s">
        <v>1147</v>
      </c>
      <c r="J9" s="153" t="s">
        <v>228</v>
      </c>
      <c r="K9" s="152" t="s">
        <v>31</v>
      </c>
      <c r="L9" s="152"/>
      <c r="M9" s="26">
        <v>41476.85</v>
      </c>
      <c r="N9" s="155"/>
      <c r="O9" s="26">
        <v>41476.85</v>
      </c>
      <c r="P9" s="26"/>
      <c r="Q9" s="153" t="s">
        <v>223</v>
      </c>
      <c r="R9" s="153" t="s">
        <v>224</v>
      </c>
      <c r="S9" s="22"/>
    </row>
    <row r="10" spans="1:19" s="6" customFormat="1" ht="44.25" customHeight="1" x14ac:dyDescent="0.35">
      <c r="A10" s="604" t="s">
        <v>1590</v>
      </c>
      <c r="B10" s="629"/>
      <c r="C10" s="629"/>
      <c r="D10" s="629"/>
      <c r="E10" s="629"/>
      <c r="F10" s="629"/>
      <c r="G10" s="629"/>
      <c r="H10" s="629"/>
      <c r="I10" s="629"/>
      <c r="J10" s="629"/>
      <c r="K10" s="629"/>
      <c r="L10" s="629"/>
      <c r="M10" s="629"/>
      <c r="N10" s="629"/>
      <c r="O10" s="629"/>
      <c r="P10" s="629"/>
      <c r="Q10" s="629"/>
      <c r="R10" s="630"/>
      <c r="S10" s="22"/>
    </row>
    <row r="11" spans="1:19" ht="203" x14ac:dyDescent="0.35">
      <c r="A11" s="198">
        <v>3</v>
      </c>
      <c r="B11" s="198">
        <v>1</v>
      </c>
      <c r="C11" s="198">
        <v>4</v>
      </c>
      <c r="D11" s="196">
        <v>5</v>
      </c>
      <c r="E11" s="226" t="s">
        <v>229</v>
      </c>
      <c r="F11" s="226" t="s">
        <v>230</v>
      </c>
      <c r="G11" s="196" t="s">
        <v>231</v>
      </c>
      <c r="H11" s="227" t="s">
        <v>232</v>
      </c>
      <c r="I11" s="228" t="s">
        <v>1148</v>
      </c>
      <c r="J11" s="196" t="s">
        <v>233</v>
      </c>
      <c r="K11" s="229" t="s">
        <v>31</v>
      </c>
      <c r="L11" s="229"/>
      <c r="M11" s="107">
        <v>44570</v>
      </c>
      <c r="N11" s="198"/>
      <c r="O11" s="107">
        <v>44570</v>
      </c>
      <c r="P11" s="107"/>
      <c r="Q11" s="196" t="s">
        <v>223</v>
      </c>
      <c r="R11" s="196" t="s">
        <v>224</v>
      </c>
      <c r="S11" s="31"/>
    </row>
    <row r="12" spans="1:19" ht="203" x14ac:dyDescent="0.35">
      <c r="A12" s="155">
        <v>3</v>
      </c>
      <c r="B12" s="155">
        <v>1</v>
      </c>
      <c r="C12" s="155">
        <v>4</v>
      </c>
      <c r="D12" s="153">
        <v>5</v>
      </c>
      <c r="E12" s="170" t="s">
        <v>229</v>
      </c>
      <c r="F12" s="170" t="s">
        <v>230</v>
      </c>
      <c r="G12" s="168" t="s">
        <v>1149</v>
      </c>
      <c r="H12" s="230" t="s">
        <v>1150</v>
      </c>
      <c r="I12" s="231" t="s">
        <v>1151</v>
      </c>
      <c r="J12" s="153" t="s">
        <v>233</v>
      </c>
      <c r="K12" s="152" t="s">
        <v>31</v>
      </c>
      <c r="L12" s="152"/>
      <c r="M12" s="26">
        <v>44570</v>
      </c>
      <c r="N12" s="155"/>
      <c r="O12" s="26">
        <v>44570</v>
      </c>
      <c r="P12" s="26"/>
      <c r="Q12" s="153" t="s">
        <v>223</v>
      </c>
      <c r="R12" s="153" t="s">
        <v>224</v>
      </c>
      <c r="S12" s="31"/>
    </row>
    <row r="13" spans="1:19" ht="36.75" customHeight="1" x14ac:dyDescent="0.35">
      <c r="A13" s="604" t="s">
        <v>1152</v>
      </c>
      <c r="B13" s="629"/>
      <c r="C13" s="629"/>
      <c r="D13" s="629"/>
      <c r="E13" s="629"/>
      <c r="F13" s="629"/>
      <c r="G13" s="629"/>
      <c r="H13" s="629"/>
      <c r="I13" s="629"/>
      <c r="J13" s="629"/>
      <c r="K13" s="629"/>
      <c r="L13" s="629"/>
      <c r="M13" s="629"/>
      <c r="N13" s="629"/>
      <c r="O13" s="629"/>
      <c r="P13" s="629"/>
      <c r="Q13" s="629"/>
      <c r="R13" s="630"/>
      <c r="S13" s="31"/>
    </row>
    <row r="14" spans="1:19" ht="217.5" x14ac:dyDescent="0.35">
      <c r="A14" s="198">
        <v>4</v>
      </c>
      <c r="B14" s="198">
        <v>1</v>
      </c>
      <c r="C14" s="198">
        <v>4</v>
      </c>
      <c r="D14" s="196">
        <v>5</v>
      </c>
      <c r="E14" s="226" t="s">
        <v>234</v>
      </c>
      <c r="F14" s="226" t="s">
        <v>235</v>
      </c>
      <c r="G14" s="196" t="s">
        <v>236</v>
      </c>
      <c r="H14" s="227" t="s">
        <v>1480</v>
      </c>
      <c r="I14" s="228" t="s">
        <v>237</v>
      </c>
      <c r="J14" s="196" t="s">
        <v>238</v>
      </c>
      <c r="K14" s="229" t="s">
        <v>31</v>
      </c>
      <c r="L14" s="229"/>
      <c r="M14" s="107">
        <v>81253.52</v>
      </c>
      <c r="N14" s="198"/>
      <c r="O14" s="107">
        <v>81253.52</v>
      </c>
      <c r="P14" s="107"/>
      <c r="Q14" s="196" t="s">
        <v>223</v>
      </c>
      <c r="R14" s="196" t="s">
        <v>224</v>
      </c>
      <c r="S14" s="31"/>
    </row>
    <row r="15" spans="1:19" ht="203" x14ac:dyDescent="0.35">
      <c r="A15" s="198">
        <v>5</v>
      </c>
      <c r="B15" s="198">
        <v>1</v>
      </c>
      <c r="C15" s="198">
        <v>4</v>
      </c>
      <c r="D15" s="196">
        <v>5</v>
      </c>
      <c r="E15" s="226" t="s">
        <v>239</v>
      </c>
      <c r="F15" s="226" t="s">
        <v>1481</v>
      </c>
      <c r="G15" s="196" t="s">
        <v>32</v>
      </c>
      <c r="H15" s="227" t="s">
        <v>240</v>
      </c>
      <c r="I15" s="228" t="s">
        <v>241</v>
      </c>
      <c r="J15" s="196" t="s">
        <v>242</v>
      </c>
      <c r="K15" s="229" t="s">
        <v>31</v>
      </c>
      <c r="L15" s="229"/>
      <c r="M15" s="107">
        <v>9916</v>
      </c>
      <c r="N15" s="198"/>
      <c r="O15" s="107">
        <v>9916</v>
      </c>
      <c r="P15" s="107"/>
      <c r="Q15" s="196" t="s">
        <v>223</v>
      </c>
      <c r="R15" s="196" t="s">
        <v>224</v>
      </c>
      <c r="S15" s="31"/>
    </row>
    <row r="16" spans="1:19" ht="203" x14ac:dyDescent="0.35">
      <c r="A16" s="155">
        <v>5</v>
      </c>
      <c r="B16" s="155">
        <v>1</v>
      </c>
      <c r="C16" s="155">
        <v>4</v>
      </c>
      <c r="D16" s="153">
        <v>5</v>
      </c>
      <c r="E16" s="170" t="s">
        <v>239</v>
      </c>
      <c r="F16" s="170" t="s">
        <v>1481</v>
      </c>
      <c r="G16" s="153" t="s">
        <v>32</v>
      </c>
      <c r="H16" s="23" t="s">
        <v>240</v>
      </c>
      <c r="I16" s="24" t="s">
        <v>241</v>
      </c>
      <c r="J16" s="153" t="s">
        <v>242</v>
      </c>
      <c r="K16" s="152" t="s">
        <v>31</v>
      </c>
      <c r="L16" s="152"/>
      <c r="M16" s="25">
        <v>6098</v>
      </c>
      <c r="N16" s="155"/>
      <c r="O16" s="25">
        <v>6098</v>
      </c>
      <c r="P16" s="26"/>
      <c r="Q16" s="153" t="s">
        <v>223</v>
      </c>
      <c r="R16" s="153" t="s">
        <v>224</v>
      </c>
      <c r="S16" s="31"/>
    </row>
    <row r="17" spans="1:19" ht="35.25" customHeight="1" x14ac:dyDescent="0.35">
      <c r="A17" s="604" t="s">
        <v>1153</v>
      </c>
      <c r="B17" s="629"/>
      <c r="C17" s="629"/>
      <c r="D17" s="629"/>
      <c r="E17" s="629"/>
      <c r="F17" s="629"/>
      <c r="G17" s="629"/>
      <c r="H17" s="629"/>
      <c r="I17" s="629"/>
      <c r="J17" s="629"/>
      <c r="K17" s="629"/>
      <c r="L17" s="629"/>
      <c r="M17" s="629"/>
      <c r="N17" s="629"/>
      <c r="O17" s="629"/>
      <c r="P17" s="629"/>
      <c r="Q17" s="629"/>
      <c r="R17" s="630"/>
      <c r="S17" s="31"/>
    </row>
    <row r="18" spans="1:19" ht="188.5" x14ac:dyDescent="0.35">
      <c r="A18" s="198">
        <v>6</v>
      </c>
      <c r="B18" s="198">
        <v>1</v>
      </c>
      <c r="C18" s="198">
        <v>4</v>
      </c>
      <c r="D18" s="196">
        <v>5</v>
      </c>
      <c r="E18" s="226" t="s">
        <v>243</v>
      </c>
      <c r="F18" s="226" t="s">
        <v>1482</v>
      </c>
      <c r="G18" s="196" t="s">
        <v>244</v>
      </c>
      <c r="H18" s="227" t="s">
        <v>245</v>
      </c>
      <c r="I18" s="228" t="s">
        <v>1154</v>
      </c>
      <c r="J18" s="196" t="s">
        <v>246</v>
      </c>
      <c r="K18" s="229" t="s">
        <v>247</v>
      </c>
      <c r="L18" s="229"/>
      <c r="M18" s="107">
        <v>4260.4799999999996</v>
      </c>
      <c r="N18" s="198"/>
      <c r="O18" s="107">
        <v>4260.4799999999996</v>
      </c>
      <c r="P18" s="107"/>
      <c r="Q18" s="196" t="s">
        <v>223</v>
      </c>
      <c r="R18" s="196" t="s">
        <v>224</v>
      </c>
    </row>
    <row r="19" spans="1:19" ht="188.5" x14ac:dyDescent="0.35">
      <c r="A19" s="155">
        <v>6</v>
      </c>
      <c r="B19" s="155">
        <v>1</v>
      </c>
      <c r="C19" s="155">
        <v>4</v>
      </c>
      <c r="D19" s="153">
        <v>5</v>
      </c>
      <c r="E19" s="170" t="s">
        <v>243</v>
      </c>
      <c r="F19" s="170" t="s">
        <v>1482</v>
      </c>
      <c r="G19" s="153" t="s">
        <v>244</v>
      </c>
      <c r="H19" s="23" t="s">
        <v>245</v>
      </c>
      <c r="I19" s="24" t="s">
        <v>1154</v>
      </c>
      <c r="J19" s="153" t="s">
        <v>246</v>
      </c>
      <c r="K19" s="152" t="s">
        <v>247</v>
      </c>
      <c r="L19" s="152"/>
      <c r="M19" s="25">
        <v>4199.9799999999996</v>
      </c>
      <c r="N19" s="155"/>
      <c r="O19" s="25">
        <v>4199.9799999999996</v>
      </c>
      <c r="P19" s="26"/>
      <c r="Q19" s="153" t="s">
        <v>223</v>
      </c>
      <c r="R19" s="153" t="s">
        <v>224</v>
      </c>
    </row>
    <row r="20" spans="1:19" ht="37.5" customHeight="1" x14ac:dyDescent="0.35">
      <c r="A20" s="604" t="s">
        <v>1153</v>
      </c>
      <c r="B20" s="629"/>
      <c r="C20" s="629"/>
      <c r="D20" s="629"/>
      <c r="E20" s="629"/>
      <c r="F20" s="629"/>
      <c r="G20" s="629"/>
      <c r="H20" s="629"/>
      <c r="I20" s="629"/>
      <c r="J20" s="629"/>
      <c r="K20" s="629"/>
      <c r="L20" s="629"/>
      <c r="M20" s="629"/>
      <c r="N20" s="629"/>
      <c r="O20" s="629"/>
      <c r="P20" s="629"/>
      <c r="Q20" s="629"/>
      <c r="R20" s="630"/>
    </row>
    <row r="21" spans="1:19" ht="217.5" x14ac:dyDescent="0.35">
      <c r="A21" s="198">
        <v>7</v>
      </c>
      <c r="B21" s="198">
        <v>1</v>
      </c>
      <c r="C21" s="198">
        <v>4</v>
      </c>
      <c r="D21" s="196">
        <v>2</v>
      </c>
      <c r="E21" s="226" t="s">
        <v>248</v>
      </c>
      <c r="F21" s="226" t="s">
        <v>249</v>
      </c>
      <c r="G21" s="196" t="s">
        <v>250</v>
      </c>
      <c r="H21" s="227" t="s">
        <v>251</v>
      </c>
      <c r="I21" s="228" t="s">
        <v>252</v>
      </c>
      <c r="J21" s="196" t="s">
        <v>253</v>
      </c>
      <c r="K21" s="229" t="s">
        <v>247</v>
      </c>
      <c r="L21" s="229"/>
      <c r="M21" s="107">
        <v>55000</v>
      </c>
      <c r="N21" s="198"/>
      <c r="O21" s="107">
        <v>55000</v>
      </c>
      <c r="P21" s="107"/>
      <c r="Q21" s="196" t="s">
        <v>223</v>
      </c>
      <c r="R21" s="196" t="s">
        <v>224</v>
      </c>
    </row>
    <row r="22" spans="1:19" ht="217.5" x14ac:dyDescent="0.35">
      <c r="A22" s="155">
        <v>7</v>
      </c>
      <c r="B22" s="155">
        <v>1</v>
      </c>
      <c r="C22" s="155">
        <v>4</v>
      </c>
      <c r="D22" s="153">
        <v>2</v>
      </c>
      <c r="E22" s="170" t="s">
        <v>248</v>
      </c>
      <c r="F22" s="170" t="s">
        <v>249</v>
      </c>
      <c r="G22" s="168" t="s">
        <v>1155</v>
      </c>
      <c r="H22" s="230" t="s">
        <v>1156</v>
      </c>
      <c r="I22" s="231" t="s">
        <v>1157</v>
      </c>
      <c r="J22" s="153" t="s">
        <v>253</v>
      </c>
      <c r="K22" s="152" t="s">
        <v>247</v>
      </c>
      <c r="L22" s="152"/>
      <c r="M22" s="25">
        <v>35000</v>
      </c>
      <c r="N22" s="155"/>
      <c r="O22" s="25">
        <v>35000</v>
      </c>
      <c r="P22" s="26"/>
      <c r="Q22" s="153" t="s">
        <v>223</v>
      </c>
      <c r="R22" s="153" t="s">
        <v>224</v>
      </c>
    </row>
    <row r="23" spans="1:19" ht="45.75" customHeight="1" x14ac:dyDescent="0.35">
      <c r="A23" s="604" t="s">
        <v>1483</v>
      </c>
      <c r="B23" s="629"/>
      <c r="C23" s="629"/>
      <c r="D23" s="629"/>
      <c r="E23" s="629"/>
      <c r="F23" s="629"/>
      <c r="G23" s="629"/>
      <c r="H23" s="629"/>
      <c r="I23" s="629"/>
      <c r="J23" s="629"/>
      <c r="K23" s="629"/>
      <c r="L23" s="629"/>
      <c r="M23" s="629"/>
      <c r="N23" s="629"/>
      <c r="O23" s="629"/>
      <c r="P23" s="629"/>
      <c r="Q23" s="629"/>
      <c r="R23" s="630"/>
    </row>
    <row r="24" spans="1:19" ht="159.5" x14ac:dyDescent="0.35">
      <c r="A24" s="198">
        <v>8</v>
      </c>
      <c r="B24" s="198">
        <v>1</v>
      </c>
      <c r="C24" s="237">
        <v>4</v>
      </c>
      <c r="D24" s="196">
        <v>2</v>
      </c>
      <c r="E24" s="226" t="s">
        <v>254</v>
      </c>
      <c r="F24" s="226" t="s">
        <v>255</v>
      </c>
      <c r="G24" s="196" t="s">
        <v>44</v>
      </c>
      <c r="H24" s="227" t="s">
        <v>256</v>
      </c>
      <c r="I24" s="228" t="s">
        <v>257</v>
      </c>
      <c r="J24" s="196" t="s">
        <v>258</v>
      </c>
      <c r="K24" s="229" t="s">
        <v>247</v>
      </c>
      <c r="L24" s="229"/>
      <c r="M24" s="107">
        <v>17000</v>
      </c>
      <c r="N24" s="198"/>
      <c r="O24" s="107">
        <v>17000</v>
      </c>
      <c r="P24" s="107"/>
      <c r="Q24" s="196" t="s">
        <v>223</v>
      </c>
      <c r="R24" s="196" t="s">
        <v>224</v>
      </c>
    </row>
    <row r="25" spans="1:19" ht="159.5" x14ac:dyDescent="0.35">
      <c r="A25" s="155">
        <v>8</v>
      </c>
      <c r="B25" s="155">
        <v>1</v>
      </c>
      <c r="C25" s="155">
        <v>4</v>
      </c>
      <c r="D25" s="153">
        <v>2</v>
      </c>
      <c r="E25" s="170" t="s">
        <v>254</v>
      </c>
      <c r="F25" s="170" t="s">
        <v>255</v>
      </c>
      <c r="G25" s="168" t="s">
        <v>1158</v>
      </c>
      <c r="H25" s="230" t="s">
        <v>1159</v>
      </c>
      <c r="I25" s="24" t="s">
        <v>257</v>
      </c>
      <c r="J25" s="153" t="s">
        <v>258</v>
      </c>
      <c r="K25" s="152" t="s">
        <v>247</v>
      </c>
      <c r="L25" s="152"/>
      <c r="M25" s="25">
        <v>4930.17</v>
      </c>
      <c r="N25" s="155"/>
      <c r="O25" s="25">
        <v>4930.17</v>
      </c>
      <c r="P25" s="26"/>
      <c r="Q25" s="153" t="s">
        <v>223</v>
      </c>
      <c r="R25" s="153" t="s">
        <v>224</v>
      </c>
    </row>
    <row r="26" spans="1:19" ht="36.75" customHeight="1" x14ac:dyDescent="0.35">
      <c r="A26" s="604" t="s">
        <v>1160</v>
      </c>
      <c r="B26" s="629"/>
      <c r="C26" s="629"/>
      <c r="D26" s="629"/>
      <c r="E26" s="629"/>
      <c r="F26" s="629"/>
      <c r="G26" s="629"/>
      <c r="H26" s="629"/>
      <c r="I26" s="629"/>
      <c r="J26" s="629"/>
      <c r="K26" s="629"/>
      <c r="L26" s="629"/>
      <c r="M26" s="629"/>
      <c r="N26" s="629"/>
      <c r="O26" s="629"/>
      <c r="P26" s="629"/>
      <c r="Q26" s="629"/>
      <c r="R26" s="630"/>
    </row>
    <row r="27" spans="1:19" ht="319" x14ac:dyDescent="0.35">
      <c r="A27" s="198">
        <v>9</v>
      </c>
      <c r="B27" s="198">
        <v>1</v>
      </c>
      <c r="C27" s="198">
        <v>4</v>
      </c>
      <c r="D27" s="196">
        <v>2</v>
      </c>
      <c r="E27" s="226" t="s">
        <v>259</v>
      </c>
      <c r="F27" s="226" t="s">
        <v>1484</v>
      </c>
      <c r="G27" s="196" t="s">
        <v>260</v>
      </c>
      <c r="H27" s="227" t="s">
        <v>261</v>
      </c>
      <c r="I27" s="228" t="s">
        <v>262</v>
      </c>
      <c r="J27" s="196" t="s">
        <v>263</v>
      </c>
      <c r="K27" s="229" t="s">
        <v>247</v>
      </c>
      <c r="L27" s="229"/>
      <c r="M27" s="107">
        <v>100000</v>
      </c>
      <c r="N27" s="198"/>
      <c r="O27" s="107">
        <v>100000</v>
      </c>
      <c r="P27" s="107"/>
      <c r="Q27" s="196" t="s">
        <v>223</v>
      </c>
      <c r="R27" s="196" t="s">
        <v>224</v>
      </c>
    </row>
    <row r="28" spans="1:19" ht="319" x14ac:dyDescent="0.35">
      <c r="A28" s="155">
        <v>9</v>
      </c>
      <c r="B28" s="155">
        <v>1</v>
      </c>
      <c r="C28" s="155">
        <v>4</v>
      </c>
      <c r="D28" s="153">
        <v>2</v>
      </c>
      <c r="E28" s="170" t="s">
        <v>259</v>
      </c>
      <c r="F28" s="170" t="s">
        <v>1484</v>
      </c>
      <c r="G28" s="168" t="s">
        <v>1161</v>
      </c>
      <c r="H28" s="230" t="s">
        <v>1162</v>
      </c>
      <c r="I28" s="24" t="s">
        <v>1163</v>
      </c>
      <c r="J28" s="153" t="s">
        <v>263</v>
      </c>
      <c r="K28" s="152" t="s">
        <v>247</v>
      </c>
      <c r="L28" s="152"/>
      <c r="M28" s="25">
        <v>27000</v>
      </c>
      <c r="N28" s="155"/>
      <c r="O28" s="25">
        <v>27000</v>
      </c>
      <c r="P28" s="26"/>
      <c r="Q28" s="153" t="s">
        <v>223</v>
      </c>
      <c r="R28" s="153" t="s">
        <v>224</v>
      </c>
    </row>
    <row r="29" spans="1:19" ht="39.75" customHeight="1" x14ac:dyDescent="0.35">
      <c r="A29" s="604" t="s">
        <v>1164</v>
      </c>
      <c r="B29" s="629"/>
      <c r="C29" s="629"/>
      <c r="D29" s="629"/>
      <c r="E29" s="629"/>
      <c r="F29" s="629"/>
      <c r="G29" s="629"/>
      <c r="H29" s="629"/>
      <c r="I29" s="629"/>
      <c r="J29" s="629"/>
      <c r="K29" s="629"/>
      <c r="L29" s="629"/>
      <c r="M29" s="629"/>
      <c r="N29" s="629"/>
      <c r="O29" s="629"/>
      <c r="P29" s="629"/>
      <c r="Q29" s="629"/>
      <c r="R29" s="630"/>
    </row>
    <row r="30" spans="1:19" ht="232" x14ac:dyDescent="0.35">
      <c r="A30" s="147">
        <v>10</v>
      </c>
      <c r="B30" s="147">
        <v>1</v>
      </c>
      <c r="C30" s="147">
        <v>4</v>
      </c>
      <c r="D30" s="148">
        <v>2</v>
      </c>
      <c r="E30" s="173" t="s">
        <v>1165</v>
      </c>
      <c r="F30" s="173" t="s">
        <v>1166</v>
      </c>
      <c r="G30" s="148" t="s">
        <v>1167</v>
      </c>
      <c r="H30" s="35" t="s">
        <v>1168</v>
      </c>
      <c r="I30" s="36" t="s">
        <v>1169</v>
      </c>
      <c r="J30" s="148" t="s">
        <v>1485</v>
      </c>
      <c r="K30" s="150" t="s">
        <v>156</v>
      </c>
      <c r="L30" s="150"/>
      <c r="M30" s="149">
        <v>78000</v>
      </c>
      <c r="N30" s="147"/>
      <c r="O30" s="149">
        <v>78000</v>
      </c>
      <c r="P30" s="149"/>
      <c r="Q30" s="148" t="s">
        <v>223</v>
      </c>
      <c r="R30" s="148" t="s">
        <v>224</v>
      </c>
    </row>
    <row r="31" spans="1:19" ht="93" customHeight="1" x14ac:dyDescent="0.35">
      <c r="A31" s="758" t="s">
        <v>1170</v>
      </c>
      <c r="B31" s="759"/>
      <c r="C31" s="759"/>
      <c r="D31" s="759"/>
      <c r="E31" s="759"/>
      <c r="F31" s="759"/>
      <c r="G31" s="759"/>
      <c r="H31" s="759"/>
      <c r="I31" s="759"/>
      <c r="J31" s="759"/>
      <c r="K31" s="759"/>
      <c r="L31" s="759"/>
      <c r="M31" s="759"/>
      <c r="N31" s="759"/>
      <c r="O31" s="759"/>
      <c r="P31" s="759"/>
      <c r="Q31" s="759"/>
      <c r="R31" s="760"/>
    </row>
    <row r="32" spans="1:19" x14ac:dyDescent="0.35">
      <c r="A32" s="32"/>
      <c r="B32" s="33"/>
      <c r="C32" s="33"/>
      <c r="D32" s="33"/>
      <c r="E32" s="33"/>
      <c r="F32" s="33"/>
      <c r="G32" s="33"/>
      <c r="H32" s="33"/>
      <c r="I32" s="33"/>
      <c r="J32" s="33"/>
      <c r="K32" s="33"/>
      <c r="L32" s="33"/>
      <c r="M32" s="33"/>
      <c r="N32" s="33"/>
      <c r="O32" s="33"/>
      <c r="P32" s="33"/>
      <c r="Q32" s="33"/>
      <c r="R32" s="33"/>
    </row>
    <row r="33" spans="13:16" ht="15.5" x14ac:dyDescent="0.35">
      <c r="M33" s="761"/>
      <c r="N33" s="744" t="s">
        <v>202</v>
      </c>
      <c r="O33" s="744"/>
      <c r="P33" s="744"/>
    </row>
    <row r="34" spans="13:16" x14ac:dyDescent="0.35">
      <c r="M34" s="761"/>
      <c r="N34" s="141" t="s">
        <v>33</v>
      </c>
      <c r="O34" s="761" t="s">
        <v>34</v>
      </c>
      <c r="P34" s="761"/>
    </row>
    <row r="35" spans="13:16" x14ac:dyDescent="0.35">
      <c r="M35" s="761"/>
      <c r="N35" s="141"/>
      <c r="O35" s="141">
        <v>2020</v>
      </c>
      <c r="P35" s="141">
        <v>2021</v>
      </c>
    </row>
    <row r="36" spans="13:16" x14ac:dyDescent="0.35">
      <c r="M36" s="141" t="s">
        <v>316</v>
      </c>
      <c r="N36" s="108">
        <v>9</v>
      </c>
      <c r="O36" s="109">
        <f>O7+O8+O11+O14+O15+O18+O21+O24+O27</f>
        <v>412000</v>
      </c>
      <c r="P36" s="109">
        <v>0</v>
      </c>
    </row>
    <row r="37" spans="13:16" x14ac:dyDescent="0.35">
      <c r="M37" s="233" t="s">
        <v>317</v>
      </c>
      <c r="N37" s="234">
        <v>10</v>
      </c>
      <c r="O37" s="235">
        <f>O7+O9+O12+O14+O16+O19+O22+O25+O28+O30</f>
        <v>381051.67</v>
      </c>
      <c r="P37" s="236">
        <v>0</v>
      </c>
    </row>
    <row r="38" spans="13:16" x14ac:dyDescent="0.35">
      <c r="O38" s="2"/>
    </row>
    <row r="40" spans="13:16" x14ac:dyDescent="0.35">
      <c r="O40" s="2"/>
    </row>
  </sheetData>
  <mergeCells count="25">
    <mergeCell ref="A31:R31"/>
    <mergeCell ref="M33:M35"/>
    <mergeCell ref="N33:P33"/>
    <mergeCell ref="O34:P34"/>
    <mergeCell ref="A10:R10"/>
    <mergeCell ref="A13:R13"/>
    <mergeCell ref="A17:R17"/>
    <mergeCell ref="A23:R23"/>
    <mergeCell ref="A29:R29"/>
    <mergeCell ref="A26:R26"/>
    <mergeCell ref="A20:R20"/>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979"/>
  <sheetViews>
    <sheetView topLeftCell="A42" zoomScale="80" zoomScaleNormal="80" workbookViewId="0">
      <selection activeCell="E31" sqref="E31:E33"/>
    </sheetView>
  </sheetViews>
  <sheetFormatPr defaultColWidth="14.453125" defaultRowHeight="14.5" x14ac:dyDescent="0.35"/>
  <cols>
    <col min="1" max="1" width="4.1796875" style="238" customWidth="1"/>
    <col min="2" max="2" width="10.1796875" style="238" customWidth="1"/>
    <col min="3" max="3" width="8.1796875" style="238" customWidth="1"/>
    <col min="4" max="4" width="8.453125" style="238" customWidth="1"/>
    <col min="5" max="5" width="40" style="238" customWidth="1"/>
    <col min="6" max="6" width="57.1796875" style="256" customWidth="1"/>
    <col min="7" max="7" width="19.26953125" style="238" customWidth="1"/>
    <col min="8" max="8" width="18.26953125" style="238" customWidth="1"/>
    <col min="9" max="9" width="12.81640625" style="238" customWidth="1"/>
    <col min="10" max="10" width="28.1796875" style="238" customWidth="1"/>
    <col min="11" max="11" width="10.54296875" style="238" customWidth="1"/>
    <col min="12" max="12" width="12.453125" style="238" customWidth="1"/>
    <col min="13" max="13" width="14.7265625" style="238" customWidth="1"/>
    <col min="14" max="14" width="11.26953125" style="238" customWidth="1"/>
    <col min="15" max="15" width="16.453125" style="238" customWidth="1"/>
    <col min="16" max="16" width="20.54296875" style="238" customWidth="1"/>
    <col min="17" max="17" width="18" style="238" customWidth="1"/>
    <col min="18" max="18" width="16.26953125" style="238" customWidth="1"/>
    <col min="19" max="16384" width="14.453125" style="238"/>
  </cols>
  <sheetData>
    <row r="2" spans="1:19" x14ac:dyDescent="0.35">
      <c r="A2" s="19" t="s">
        <v>1181</v>
      </c>
    </row>
    <row r="3" spans="1:19" ht="15.75" customHeight="1" x14ac:dyDescent="0.35">
      <c r="A3" s="37"/>
      <c r="B3" s="37"/>
      <c r="C3" s="37"/>
      <c r="D3" s="37"/>
      <c r="E3" s="37"/>
      <c r="F3" s="38"/>
      <c r="G3" s="39"/>
      <c r="H3" s="239"/>
      <c r="I3" s="39"/>
      <c r="J3" s="37"/>
      <c r="K3" s="37"/>
      <c r="L3" s="37"/>
      <c r="M3" s="40"/>
      <c r="N3" s="40"/>
      <c r="O3" s="40"/>
      <c r="P3" s="40"/>
      <c r="Q3" s="37"/>
      <c r="R3" s="37"/>
    </row>
    <row r="4" spans="1:19" ht="45.75" customHeight="1" x14ac:dyDescent="0.35">
      <c r="A4" s="826" t="s">
        <v>0</v>
      </c>
      <c r="B4" s="828" t="s">
        <v>1</v>
      </c>
      <c r="C4" s="828" t="s">
        <v>2</v>
      </c>
      <c r="D4" s="828" t="s">
        <v>3</v>
      </c>
      <c r="E4" s="826" t="s">
        <v>4</v>
      </c>
      <c r="F4" s="826" t="s">
        <v>5</v>
      </c>
      <c r="G4" s="828" t="s">
        <v>6</v>
      </c>
      <c r="H4" s="831" t="s">
        <v>7</v>
      </c>
      <c r="I4" s="832"/>
      <c r="J4" s="826" t="s">
        <v>8</v>
      </c>
      <c r="K4" s="831" t="s">
        <v>214</v>
      </c>
      <c r="L4" s="832"/>
      <c r="M4" s="835" t="s">
        <v>215</v>
      </c>
      <c r="N4" s="832"/>
      <c r="O4" s="835" t="s">
        <v>9</v>
      </c>
      <c r="P4" s="832"/>
      <c r="Q4" s="826" t="s">
        <v>216</v>
      </c>
      <c r="R4" s="828" t="s">
        <v>10</v>
      </c>
    </row>
    <row r="5" spans="1:19" ht="30" customHeight="1" x14ac:dyDescent="0.35">
      <c r="A5" s="827"/>
      <c r="B5" s="827"/>
      <c r="C5" s="827"/>
      <c r="D5" s="827"/>
      <c r="E5" s="827"/>
      <c r="F5" s="829"/>
      <c r="G5" s="830"/>
      <c r="H5" s="41" t="s">
        <v>11</v>
      </c>
      <c r="I5" s="41" t="s">
        <v>12</v>
      </c>
      <c r="J5" s="827"/>
      <c r="K5" s="42">
        <v>2020</v>
      </c>
      <c r="L5" s="42">
        <v>2021</v>
      </c>
      <c r="M5" s="43">
        <v>2020</v>
      </c>
      <c r="N5" s="43">
        <v>2021</v>
      </c>
      <c r="O5" s="43">
        <v>2020</v>
      </c>
      <c r="P5" s="43">
        <v>2021</v>
      </c>
      <c r="Q5" s="827"/>
      <c r="R5" s="827"/>
    </row>
    <row r="6" spans="1:19" s="240" customFormat="1" ht="15.75" customHeight="1" x14ac:dyDescent="0.35">
      <c r="A6" s="44" t="s">
        <v>13</v>
      </c>
      <c r="B6" s="41" t="s">
        <v>14</v>
      </c>
      <c r="C6" s="41" t="s">
        <v>15</v>
      </c>
      <c r="D6" s="41" t="s">
        <v>16</v>
      </c>
      <c r="E6" s="44" t="s">
        <v>17</v>
      </c>
      <c r="F6" s="45" t="s">
        <v>18</v>
      </c>
      <c r="G6" s="44" t="s">
        <v>19</v>
      </c>
      <c r="H6" s="41" t="s">
        <v>20</v>
      </c>
      <c r="I6" s="41" t="s">
        <v>21</v>
      </c>
      <c r="J6" s="44" t="s">
        <v>22</v>
      </c>
      <c r="K6" s="42" t="s">
        <v>23</v>
      </c>
      <c r="L6" s="42" t="s">
        <v>24</v>
      </c>
      <c r="M6" s="46" t="s">
        <v>25</v>
      </c>
      <c r="N6" s="46" t="s">
        <v>26</v>
      </c>
      <c r="O6" s="46" t="s">
        <v>27</v>
      </c>
      <c r="P6" s="46" t="s">
        <v>28</v>
      </c>
      <c r="Q6" s="44" t="s">
        <v>29</v>
      </c>
      <c r="R6" s="41" t="s">
        <v>30</v>
      </c>
    </row>
    <row r="7" spans="1:19" s="241" customFormat="1" ht="107.25" customHeight="1" x14ac:dyDescent="0.3">
      <c r="A7" s="841">
        <v>1</v>
      </c>
      <c r="B7" s="841">
        <v>1</v>
      </c>
      <c r="C7" s="841">
        <v>4</v>
      </c>
      <c r="D7" s="841">
        <v>2</v>
      </c>
      <c r="E7" s="841" t="s">
        <v>265</v>
      </c>
      <c r="F7" s="843" t="s">
        <v>266</v>
      </c>
      <c r="G7" s="839" t="s">
        <v>267</v>
      </c>
      <c r="H7" s="258" t="s">
        <v>268</v>
      </c>
      <c r="I7" s="259">
        <v>2</v>
      </c>
      <c r="J7" s="839" t="s">
        <v>269</v>
      </c>
      <c r="K7" s="845" t="s">
        <v>35</v>
      </c>
      <c r="L7" s="836"/>
      <c r="M7" s="838">
        <v>60000</v>
      </c>
      <c r="N7" s="836"/>
      <c r="O7" s="838">
        <v>60000</v>
      </c>
      <c r="P7" s="836"/>
      <c r="Q7" s="839" t="s">
        <v>270</v>
      </c>
      <c r="R7" s="839" t="s">
        <v>271</v>
      </c>
    </row>
    <row r="8" spans="1:19" s="241" customFormat="1" ht="125.25" customHeight="1" x14ac:dyDescent="0.3">
      <c r="A8" s="842"/>
      <c r="B8" s="842"/>
      <c r="C8" s="842"/>
      <c r="D8" s="842"/>
      <c r="E8" s="842"/>
      <c r="F8" s="844"/>
      <c r="G8" s="837"/>
      <c r="H8" s="258" t="s">
        <v>272</v>
      </c>
      <c r="I8" s="260">
        <v>500</v>
      </c>
      <c r="J8" s="837"/>
      <c r="K8" s="837"/>
      <c r="L8" s="837"/>
      <c r="M8" s="837"/>
      <c r="N8" s="837"/>
      <c r="O8" s="837"/>
      <c r="P8" s="837"/>
      <c r="Q8" s="837"/>
      <c r="R8" s="837"/>
      <c r="S8" s="242"/>
    </row>
    <row r="9" spans="1:19" s="241" customFormat="1" ht="28.5" customHeight="1" x14ac:dyDescent="0.3">
      <c r="A9" s="840" t="s">
        <v>1172</v>
      </c>
      <c r="B9" s="840"/>
      <c r="C9" s="840"/>
      <c r="D9" s="840"/>
      <c r="E9" s="840"/>
      <c r="F9" s="840"/>
      <c r="G9" s="840"/>
      <c r="H9" s="840"/>
      <c r="I9" s="840"/>
      <c r="J9" s="840"/>
      <c r="K9" s="840"/>
      <c r="L9" s="840"/>
      <c r="M9" s="840"/>
      <c r="N9" s="840"/>
      <c r="O9" s="840"/>
      <c r="P9" s="840"/>
      <c r="Q9" s="840"/>
      <c r="R9" s="840"/>
      <c r="S9" s="242"/>
    </row>
    <row r="10" spans="1:19" ht="54" customHeight="1" x14ac:dyDescent="0.35">
      <c r="A10" s="821">
        <v>2</v>
      </c>
      <c r="B10" s="813">
        <v>1</v>
      </c>
      <c r="C10" s="813">
        <v>4</v>
      </c>
      <c r="D10" s="813">
        <v>2</v>
      </c>
      <c r="E10" s="815" t="s">
        <v>273</v>
      </c>
      <c r="F10" s="823" t="s">
        <v>274</v>
      </c>
      <c r="G10" s="821" t="s">
        <v>275</v>
      </c>
      <c r="H10" s="261" t="s">
        <v>276</v>
      </c>
      <c r="I10" s="262">
        <v>2</v>
      </c>
      <c r="J10" s="815" t="s">
        <v>277</v>
      </c>
      <c r="K10" s="815" t="s">
        <v>278</v>
      </c>
      <c r="L10" s="813"/>
      <c r="M10" s="822">
        <v>500000</v>
      </c>
      <c r="N10" s="813"/>
      <c r="O10" s="811">
        <v>250000</v>
      </c>
      <c r="P10" s="813"/>
      <c r="Q10" s="815" t="s">
        <v>270</v>
      </c>
      <c r="R10" s="815" t="s">
        <v>271</v>
      </c>
    </row>
    <row r="11" spans="1:19" ht="39.75" customHeight="1" x14ac:dyDescent="0.35">
      <c r="A11" s="794"/>
      <c r="B11" s="794"/>
      <c r="C11" s="794"/>
      <c r="D11" s="794"/>
      <c r="E11" s="794"/>
      <c r="F11" s="824"/>
      <c r="G11" s="814"/>
      <c r="H11" s="263" t="s">
        <v>279</v>
      </c>
      <c r="I11" s="264">
        <v>500</v>
      </c>
      <c r="J11" s="794"/>
      <c r="K11" s="794"/>
      <c r="L11" s="794"/>
      <c r="M11" s="794"/>
      <c r="N11" s="794"/>
      <c r="O11" s="811"/>
      <c r="P11" s="794"/>
      <c r="Q11" s="794"/>
      <c r="R11" s="794"/>
    </row>
    <row r="12" spans="1:19" ht="57" customHeight="1" x14ac:dyDescent="0.35">
      <c r="A12" s="794"/>
      <c r="B12" s="794"/>
      <c r="C12" s="794"/>
      <c r="D12" s="794"/>
      <c r="E12" s="794"/>
      <c r="F12" s="824"/>
      <c r="G12" s="833" t="s">
        <v>280</v>
      </c>
      <c r="H12" s="265" t="s">
        <v>281</v>
      </c>
      <c r="I12" s="264">
        <v>2</v>
      </c>
      <c r="J12" s="794"/>
      <c r="K12" s="794"/>
      <c r="L12" s="794"/>
      <c r="M12" s="794"/>
      <c r="N12" s="794"/>
      <c r="O12" s="811"/>
      <c r="P12" s="794"/>
      <c r="Q12" s="794"/>
      <c r="R12" s="794"/>
    </row>
    <row r="13" spans="1:19" ht="39.75" customHeight="1" x14ac:dyDescent="0.35">
      <c r="A13" s="794"/>
      <c r="B13" s="794"/>
      <c r="C13" s="794"/>
      <c r="D13" s="794"/>
      <c r="E13" s="794"/>
      <c r="F13" s="824"/>
      <c r="G13" s="834"/>
      <c r="H13" s="263" t="s">
        <v>282</v>
      </c>
      <c r="I13" s="264">
        <v>30000</v>
      </c>
      <c r="J13" s="794"/>
      <c r="K13" s="794"/>
      <c r="L13" s="794"/>
      <c r="M13" s="794"/>
      <c r="N13" s="794"/>
      <c r="O13" s="811"/>
      <c r="P13" s="794"/>
      <c r="Q13" s="794"/>
      <c r="R13" s="794"/>
    </row>
    <row r="14" spans="1:19" ht="34.5" customHeight="1" x14ac:dyDescent="0.35">
      <c r="A14" s="794"/>
      <c r="B14" s="794"/>
      <c r="C14" s="794"/>
      <c r="D14" s="794"/>
      <c r="E14" s="794"/>
      <c r="F14" s="824"/>
      <c r="G14" s="819" t="s">
        <v>267</v>
      </c>
      <c r="H14" s="263" t="s">
        <v>283</v>
      </c>
      <c r="I14" s="264">
        <v>1</v>
      </c>
      <c r="J14" s="794"/>
      <c r="K14" s="794"/>
      <c r="L14" s="794"/>
      <c r="M14" s="794"/>
      <c r="N14" s="794"/>
      <c r="O14" s="811"/>
      <c r="P14" s="794"/>
      <c r="Q14" s="794"/>
      <c r="R14" s="794"/>
    </row>
    <row r="15" spans="1:19" ht="30" customHeight="1" x14ac:dyDescent="0.35">
      <c r="A15" s="814"/>
      <c r="B15" s="814"/>
      <c r="C15" s="814"/>
      <c r="D15" s="814"/>
      <c r="E15" s="814"/>
      <c r="F15" s="825"/>
      <c r="G15" s="820"/>
      <c r="H15" s="263" t="s">
        <v>272</v>
      </c>
      <c r="I15" s="264">
        <v>500</v>
      </c>
      <c r="J15" s="814"/>
      <c r="K15" s="814"/>
      <c r="L15" s="814"/>
      <c r="M15" s="814"/>
      <c r="N15" s="814"/>
      <c r="O15" s="812"/>
      <c r="P15" s="814"/>
      <c r="Q15" s="814"/>
      <c r="R15" s="814"/>
    </row>
    <row r="16" spans="1:19" ht="45.75" customHeight="1" x14ac:dyDescent="0.35">
      <c r="A16" s="785">
        <v>2</v>
      </c>
      <c r="B16" s="785">
        <v>1</v>
      </c>
      <c r="C16" s="785">
        <v>4</v>
      </c>
      <c r="D16" s="785">
        <v>2</v>
      </c>
      <c r="E16" s="787" t="s">
        <v>273</v>
      </c>
      <c r="F16" s="788" t="s">
        <v>274</v>
      </c>
      <c r="G16" s="795" t="s">
        <v>275</v>
      </c>
      <c r="H16" s="266" t="s">
        <v>284</v>
      </c>
      <c r="I16" s="267">
        <v>2</v>
      </c>
      <c r="J16" s="799" t="s">
        <v>1183</v>
      </c>
      <c r="K16" s="797" t="s">
        <v>1173</v>
      </c>
      <c r="L16" s="801"/>
      <c r="M16" s="802">
        <v>500000</v>
      </c>
      <c r="N16" s="801"/>
      <c r="O16" s="802">
        <v>250000</v>
      </c>
      <c r="P16" s="801"/>
      <c r="Q16" s="793" t="s">
        <v>270</v>
      </c>
      <c r="R16" s="793" t="s">
        <v>271</v>
      </c>
    </row>
    <row r="17" spans="1:19" ht="51" customHeight="1" x14ac:dyDescent="0.35">
      <c r="A17" s="786"/>
      <c r="B17" s="786"/>
      <c r="C17" s="786"/>
      <c r="D17" s="786"/>
      <c r="E17" s="786"/>
      <c r="F17" s="789"/>
      <c r="G17" s="796"/>
      <c r="H17" s="266" t="s">
        <v>279</v>
      </c>
      <c r="I17" s="267">
        <v>500</v>
      </c>
      <c r="J17" s="786"/>
      <c r="K17" s="800"/>
      <c r="L17" s="786"/>
      <c r="M17" s="803"/>
      <c r="N17" s="803"/>
      <c r="O17" s="803"/>
      <c r="P17" s="794"/>
      <c r="Q17" s="794"/>
      <c r="R17" s="794"/>
    </row>
    <row r="18" spans="1:19" ht="46.5" customHeight="1" x14ac:dyDescent="0.35">
      <c r="A18" s="786"/>
      <c r="B18" s="786"/>
      <c r="C18" s="786"/>
      <c r="D18" s="786"/>
      <c r="E18" s="786"/>
      <c r="F18" s="789"/>
      <c r="G18" s="795" t="s">
        <v>280</v>
      </c>
      <c r="H18" s="266" t="s">
        <v>281</v>
      </c>
      <c r="I18" s="267">
        <v>2</v>
      </c>
      <c r="J18" s="786"/>
      <c r="K18" s="800"/>
      <c r="L18" s="786"/>
      <c r="M18" s="803"/>
      <c r="N18" s="803"/>
      <c r="O18" s="803"/>
      <c r="P18" s="794"/>
      <c r="Q18" s="794"/>
      <c r="R18" s="794"/>
    </row>
    <row r="19" spans="1:19" ht="42.75" customHeight="1" x14ac:dyDescent="0.35">
      <c r="A19" s="786"/>
      <c r="B19" s="786"/>
      <c r="C19" s="786"/>
      <c r="D19" s="786"/>
      <c r="E19" s="786"/>
      <c r="F19" s="789"/>
      <c r="G19" s="796"/>
      <c r="H19" s="266" t="s">
        <v>285</v>
      </c>
      <c r="I19" s="267">
        <v>30000</v>
      </c>
      <c r="J19" s="786"/>
      <c r="K19" s="800"/>
      <c r="L19" s="786"/>
      <c r="M19" s="803"/>
      <c r="N19" s="803"/>
      <c r="O19" s="803"/>
      <c r="P19" s="794"/>
      <c r="Q19" s="794"/>
      <c r="R19" s="794"/>
    </row>
    <row r="20" spans="1:19" ht="42.75" customHeight="1" x14ac:dyDescent="0.35">
      <c r="A20" s="786"/>
      <c r="B20" s="786"/>
      <c r="C20" s="786"/>
      <c r="D20" s="786"/>
      <c r="E20" s="786"/>
      <c r="F20" s="789"/>
      <c r="G20" s="797" t="s">
        <v>267</v>
      </c>
      <c r="H20" s="268" t="s">
        <v>268</v>
      </c>
      <c r="I20" s="269">
        <v>15</v>
      </c>
      <c r="J20" s="786"/>
      <c r="K20" s="800"/>
      <c r="L20" s="786"/>
      <c r="M20" s="803"/>
      <c r="N20" s="803"/>
      <c r="O20" s="803"/>
      <c r="P20" s="794"/>
      <c r="Q20" s="794"/>
      <c r="R20" s="794"/>
    </row>
    <row r="21" spans="1:19" ht="46.5" customHeight="1" x14ac:dyDescent="0.35">
      <c r="A21" s="786"/>
      <c r="B21" s="786"/>
      <c r="C21" s="786"/>
      <c r="D21" s="786"/>
      <c r="E21" s="786"/>
      <c r="F21" s="789"/>
      <c r="G21" s="798"/>
      <c r="H21" s="268" t="s">
        <v>1174</v>
      </c>
      <c r="I21" s="269">
        <v>500</v>
      </c>
      <c r="J21" s="786"/>
      <c r="K21" s="800"/>
      <c r="L21" s="786"/>
      <c r="M21" s="803"/>
      <c r="N21" s="803"/>
      <c r="O21" s="803"/>
      <c r="P21" s="794"/>
      <c r="Q21" s="794"/>
      <c r="R21" s="794"/>
    </row>
    <row r="22" spans="1:19" ht="32.25" customHeight="1" x14ac:dyDescent="0.35">
      <c r="A22" s="804" t="s">
        <v>1175</v>
      </c>
      <c r="B22" s="805"/>
      <c r="C22" s="805"/>
      <c r="D22" s="805"/>
      <c r="E22" s="805"/>
      <c r="F22" s="805"/>
      <c r="G22" s="805"/>
      <c r="H22" s="805"/>
      <c r="I22" s="805"/>
      <c r="J22" s="805"/>
      <c r="K22" s="805"/>
      <c r="L22" s="805"/>
      <c r="M22" s="805"/>
      <c r="N22" s="805"/>
      <c r="O22" s="805"/>
      <c r="P22" s="805"/>
      <c r="Q22" s="805"/>
      <c r="R22" s="806"/>
    </row>
    <row r="23" spans="1:19" s="243" customFormat="1" ht="99" customHeight="1" x14ac:dyDescent="0.3">
      <c r="A23" s="807">
        <v>3</v>
      </c>
      <c r="B23" s="807">
        <v>1</v>
      </c>
      <c r="C23" s="807">
        <v>4</v>
      </c>
      <c r="D23" s="807">
        <v>2</v>
      </c>
      <c r="E23" s="808" t="s">
        <v>286</v>
      </c>
      <c r="F23" s="809" t="s">
        <v>1176</v>
      </c>
      <c r="G23" s="807" t="s">
        <v>290</v>
      </c>
      <c r="H23" s="270" t="s">
        <v>1177</v>
      </c>
      <c r="I23" s="271">
        <v>8</v>
      </c>
      <c r="J23" s="781" t="s">
        <v>287</v>
      </c>
      <c r="K23" s="781" t="s">
        <v>288</v>
      </c>
      <c r="L23" s="816"/>
      <c r="M23" s="817">
        <v>50000</v>
      </c>
      <c r="N23" s="818"/>
      <c r="O23" s="817">
        <v>50000</v>
      </c>
      <c r="P23" s="818"/>
      <c r="Q23" s="781" t="s">
        <v>270</v>
      </c>
      <c r="R23" s="781" t="s">
        <v>271</v>
      </c>
    </row>
    <row r="24" spans="1:19" s="243" customFormat="1" ht="122.25" customHeight="1" x14ac:dyDescent="0.3">
      <c r="A24" s="782"/>
      <c r="B24" s="782"/>
      <c r="C24" s="782"/>
      <c r="D24" s="782"/>
      <c r="E24" s="782"/>
      <c r="F24" s="810"/>
      <c r="G24" s="782"/>
      <c r="H24" s="270" t="s">
        <v>289</v>
      </c>
      <c r="I24" s="271">
        <v>16</v>
      </c>
      <c r="J24" s="782"/>
      <c r="K24" s="782"/>
      <c r="L24" s="782"/>
      <c r="M24" s="782"/>
      <c r="N24" s="782"/>
      <c r="O24" s="782"/>
      <c r="P24" s="782"/>
      <c r="Q24" s="782"/>
      <c r="R24" s="782"/>
    </row>
    <row r="25" spans="1:19" s="244" customFormat="1" ht="303.75" customHeight="1" x14ac:dyDescent="0.3">
      <c r="A25" s="272">
        <v>4</v>
      </c>
      <c r="B25" s="273">
        <v>1</v>
      </c>
      <c r="C25" s="272">
        <v>4</v>
      </c>
      <c r="D25" s="273">
        <v>2</v>
      </c>
      <c r="E25" s="273" t="s">
        <v>291</v>
      </c>
      <c r="F25" s="274" t="s">
        <v>292</v>
      </c>
      <c r="G25" s="273" t="s">
        <v>293</v>
      </c>
      <c r="H25" s="275" t="s">
        <v>279</v>
      </c>
      <c r="I25" s="276" t="s">
        <v>296</v>
      </c>
      <c r="J25" s="273" t="s">
        <v>295</v>
      </c>
      <c r="K25" s="277" t="s">
        <v>35</v>
      </c>
      <c r="L25" s="277"/>
      <c r="M25" s="278">
        <v>60000</v>
      </c>
      <c r="N25" s="272"/>
      <c r="O25" s="278">
        <v>60000</v>
      </c>
      <c r="P25" s="278"/>
      <c r="Q25" s="273" t="s">
        <v>270</v>
      </c>
      <c r="R25" s="273" t="s">
        <v>271</v>
      </c>
    </row>
    <row r="26" spans="1:19" s="244" customFormat="1" ht="312.75" customHeight="1" x14ac:dyDescent="0.3">
      <c r="A26" s="279">
        <v>4</v>
      </c>
      <c r="B26" s="280">
        <v>1</v>
      </c>
      <c r="C26" s="279">
        <v>4</v>
      </c>
      <c r="D26" s="280">
        <v>2</v>
      </c>
      <c r="E26" s="280" t="s">
        <v>291</v>
      </c>
      <c r="F26" s="281" t="s">
        <v>292</v>
      </c>
      <c r="G26" s="280" t="s">
        <v>293</v>
      </c>
      <c r="H26" s="282" t="s">
        <v>279</v>
      </c>
      <c r="I26" s="283" t="s">
        <v>296</v>
      </c>
      <c r="J26" s="280" t="s">
        <v>295</v>
      </c>
      <c r="K26" s="284" t="s">
        <v>35</v>
      </c>
      <c r="L26" s="284"/>
      <c r="M26" s="285">
        <v>38680</v>
      </c>
      <c r="N26" s="286"/>
      <c r="O26" s="285">
        <v>38680</v>
      </c>
      <c r="P26" s="287"/>
      <c r="Q26" s="280" t="s">
        <v>270</v>
      </c>
      <c r="R26" s="280" t="s">
        <v>271</v>
      </c>
    </row>
    <row r="27" spans="1:19" s="244" customFormat="1" ht="30" customHeight="1" x14ac:dyDescent="0.3">
      <c r="A27" s="790" t="s">
        <v>1182</v>
      </c>
      <c r="B27" s="791"/>
      <c r="C27" s="791"/>
      <c r="D27" s="791"/>
      <c r="E27" s="791"/>
      <c r="F27" s="791"/>
      <c r="G27" s="791"/>
      <c r="H27" s="791"/>
      <c r="I27" s="791"/>
      <c r="J27" s="791"/>
      <c r="K27" s="791"/>
      <c r="L27" s="791"/>
      <c r="M27" s="791"/>
      <c r="N27" s="791"/>
      <c r="O27" s="791"/>
      <c r="P27" s="791"/>
      <c r="Q27" s="791"/>
      <c r="R27" s="792"/>
    </row>
    <row r="28" spans="1:19" s="245" customFormat="1" ht="59.25" customHeight="1" x14ac:dyDescent="0.35">
      <c r="A28" s="783">
        <v>5</v>
      </c>
      <c r="B28" s="764">
        <v>1</v>
      </c>
      <c r="C28" s="764">
        <v>4</v>
      </c>
      <c r="D28" s="764">
        <v>2</v>
      </c>
      <c r="E28" s="764" t="s">
        <v>297</v>
      </c>
      <c r="F28" s="784" t="s">
        <v>298</v>
      </c>
      <c r="G28" s="777" t="s">
        <v>299</v>
      </c>
      <c r="H28" s="288" t="s">
        <v>300</v>
      </c>
      <c r="I28" s="289">
        <v>12</v>
      </c>
      <c r="J28" s="763" t="s">
        <v>301</v>
      </c>
      <c r="K28" s="763" t="s">
        <v>43</v>
      </c>
      <c r="L28" s="763"/>
      <c r="M28" s="850">
        <v>44000</v>
      </c>
      <c r="N28" s="852"/>
      <c r="O28" s="770">
        <v>44000</v>
      </c>
      <c r="P28" s="763"/>
      <c r="Q28" s="763" t="s">
        <v>270</v>
      </c>
      <c r="R28" s="763" t="s">
        <v>271</v>
      </c>
    </row>
    <row r="29" spans="1:19" s="245" customFormat="1" ht="54" customHeight="1" x14ac:dyDescent="0.35">
      <c r="A29" s="774"/>
      <c r="B29" s="775"/>
      <c r="C29" s="775"/>
      <c r="D29" s="775"/>
      <c r="E29" s="775"/>
      <c r="F29" s="776"/>
      <c r="G29" s="773"/>
      <c r="H29" s="251" t="s">
        <v>279</v>
      </c>
      <c r="I29" s="290">
        <v>300</v>
      </c>
      <c r="J29" s="763"/>
      <c r="K29" s="763"/>
      <c r="L29" s="763"/>
      <c r="M29" s="850"/>
      <c r="N29" s="852"/>
      <c r="O29" s="770"/>
      <c r="P29" s="763"/>
      <c r="Q29" s="763"/>
      <c r="R29" s="763"/>
    </row>
    <row r="30" spans="1:19" s="247" customFormat="1" ht="189.75" customHeight="1" x14ac:dyDescent="0.35">
      <c r="A30" s="774"/>
      <c r="B30" s="775"/>
      <c r="C30" s="775"/>
      <c r="D30" s="775"/>
      <c r="E30" s="775"/>
      <c r="F30" s="776"/>
      <c r="G30" s="290" t="s">
        <v>302</v>
      </c>
      <c r="H30" s="291" t="s">
        <v>33</v>
      </c>
      <c r="I30" s="290">
        <v>1</v>
      </c>
      <c r="J30" s="764"/>
      <c r="K30" s="764"/>
      <c r="L30" s="764"/>
      <c r="M30" s="851"/>
      <c r="N30" s="853"/>
      <c r="O30" s="771"/>
      <c r="P30" s="764"/>
      <c r="Q30" s="764"/>
      <c r="R30" s="764"/>
      <c r="S30" s="246"/>
    </row>
    <row r="31" spans="1:19" s="247" customFormat="1" ht="106.5" customHeight="1" x14ac:dyDescent="0.35">
      <c r="A31" s="846">
        <v>6</v>
      </c>
      <c r="B31" s="846">
        <v>1</v>
      </c>
      <c r="C31" s="846">
        <v>4</v>
      </c>
      <c r="D31" s="775">
        <v>2</v>
      </c>
      <c r="E31" s="775" t="s">
        <v>303</v>
      </c>
      <c r="F31" s="847" t="s">
        <v>304</v>
      </c>
      <c r="G31" s="248" t="s">
        <v>305</v>
      </c>
      <c r="H31" s="249" t="s">
        <v>306</v>
      </c>
      <c r="I31" s="250" t="s">
        <v>307</v>
      </c>
      <c r="J31" s="775" t="s">
        <v>308</v>
      </c>
      <c r="K31" s="848" t="s">
        <v>35</v>
      </c>
      <c r="L31" s="848"/>
      <c r="M31" s="849">
        <v>11000</v>
      </c>
      <c r="N31" s="846"/>
      <c r="O31" s="849">
        <v>11000</v>
      </c>
      <c r="P31" s="849"/>
      <c r="Q31" s="775" t="s">
        <v>270</v>
      </c>
      <c r="R31" s="775" t="s">
        <v>271</v>
      </c>
    </row>
    <row r="32" spans="1:19" s="247" customFormat="1" ht="90" customHeight="1" x14ac:dyDescent="0.35">
      <c r="A32" s="846"/>
      <c r="B32" s="846"/>
      <c r="C32" s="846"/>
      <c r="D32" s="775"/>
      <c r="E32" s="775"/>
      <c r="F32" s="847"/>
      <c r="G32" s="248" t="s">
        <v>37</v>
      </c>
      <c r="H32" s="249" t="s">
        <v>309</v>
      </c>
      <c r="I32" s="250" t="s">
        <v>310</v>
      </c>
      <c r="J32" s="775"/>
      <c r="K32" s="848"/>
      <c r="L32" s="848"/>
      <c r="M32" s="849"/>
      <c r="N32" s="846"/>
      <c r="O32" s="849"/>
      <c r="P32" s="849"/>
      <c r="Q32" s="775"/>
      <c r="R32" s="775"/>
    </row>
    <row r="33" spans="1:18" s="247" customFormat="1" ht="91.5" customHeight="1" x14ac:dyDescent="0.35">
      <c r="A33" s="846"/>
      <c r="B33" s="846"/>
      <c r="C33" s="846"/>
      <c r="D33" s="775"/>
      <c r="E33" s="775"/>
      <c r="F33" s="847"/>
      <c r="G33" s="248" t="s">
        <v>122</v>
      </c>
      <c r="H33" s="251" t="s">
        <v>311</v>
      </c>
      <c r="I33" s="252" t="s">
        <v>160</v>
      </c>
      <c r="J33" s="775"/>
      <c r="K33" s="848"/>
      <c r="L33" s="848"/>
      <c r="M33" s="849"/>
      <c r="N33" s="846"/>
      <c r="O33" s="849"/>
      <c r="P33" s="849"/>
      <c r="Q33" s="775"/>
      <c r="R33" s="775"/>
    </row>
    <row r="34" spans="1:18" s="247" customFormat="1" ht="18.75" customHeight="1" x14ac:dyDescent="0.35">
      <c r="A34" s="774">
        <v>7</v>
      </c>
      <c r="B34" s="775">
        <v>1</v>
      </c>
      <c r="C34" s="775">
        <v>4</v>
      </c>
      <c r="D34" s="775">
        <v>2</v>
      </c>
      <c r="E34" s="775" t="s">
        <v>312</v>
      </c>
      <c r="F34" s="776" t="s">
        <v>313</v>
      </c>
      <c r="G34" s="772" t="s">
        <v>122</v>
      </c>
      <c r="H34" s="778" t="s">
        <v>314</v>
      </c>
      <c r="I34" s="772">
        <v>1</v>
      </c>
      <c r="J34" s="762" t="s">
        <v>315</v>
      </c>
      <c r="K34" s="762" t="s">
        <v>43</v>
      </c>
      <c r="L34" s="762"/>
      <c r="M34" s="769">
        <v>100000</v>
      </c>
      <c r="N34" s="762"/>
      <c r="O34" s="769">
        <v>100000</v>
      </c>
      <c r="P34" s="762"/>
      <c r="Q34" s="762" t="s">
        <v>270</v>
      </c>
      <c r="R34" s="762" t="s">
        <v>271</v>
      </c>
    </row>
    <row r="35" spans="1:18" s="247" customFormat="1" ht="22.5" customHeight="1" x14ac:dyDescent="0.35">
      <c r="A35" s="774"/>
      <c r="B35" s="775"/>
      <c r="C35" s="775"/>
      <c r="D35" s="775"/>
      <c r="E35" s="775"/>
      <c r="F35" s="776"/>
      <c r="G35" s="777"/>
      <c r="H35" s="779"/>
      <c r="I35" s="777"/>
      <c r="J35" s="763"/>
      <c r="K35" s="763"/>
      <c r="L35" s="763"/>
      <c r="M35" s="770"/>
      <c r="N35" s="763"/>
      <c r="O35" s="770"/>
      <c r="P35" s="763"/>
      <c r="Q35" s="763"/>
      <c r="R35" s="763"/>
    </row>
    <row r="36" spans="1:18" s="247" customFormat="1" ht="42" customHeight="1" x14ac:dyDescent="0.35">
      <c r="A36" s="774"/>
      <c r="B36" s="775"/>
      <c r="C36" s="775"/>
      <c r="D36" s="775"/>
      <c r="E36" s="775"/>
      <c r="F36" s="776"/>
      <c r="G36" s="773"/>
      <c r="H36" s="780"/>
      <c r="I36" s="773"/>
      <c r="J36" s="763"/>
      <c r="K36" s="763"/>
      <c r="L36" s="763"/>
      <c r="M36" s="770"/>
      <c r="N36" s="763"/>
      <c r="O36" s="770"/>
      <c r="P36" s="763"/>
      <c r="Q36" s="763"/>
      <c r="R36" s="763"/>
    </row>
    <row r="37" spans="1:18" s="247" customFormat="1" ht="51" customHeight="1" x14ac:dyDescent="0.35">
      <c r="A37" s="774"/>
      <c r="B37" s="775"/>
      <c r="C37" s="775"/>
      <c r="D37" s="775"/>
      <c r="E37" s="775"/>
      <c r="F37" s="776"/>
      <c r="G37" s="772" t="s">
        <v>293</v>
      </c>
      <c r="H37" s="251" t="s">
        <v>1178</v>
      </c>
      <c r="I37" s="290">
        <v>1</v>
      </c>
      <c r="J37" s="763"/>
      <c r="K37" s="763"/>
      <c r="L37" s="763"/>
      <c r="M37" s="770"/>
      <c r="N37" s="763"/>
      <c r="O37" s="770"/>
      <c r="P37" s="763"/>
      <c r="Q37" s="763"/>
      <c r="R37" s="763"/>
    </row>
    <row r="38" spans="1:18" s="247" customFormat="1" ht="213" customHeight="1" x14ac:dyDescent="0.35">
      <c r="A38" s="774"/>
      <c r="B38" s="775"/>
      <c r="C38" s="775"/>
      <c r="D38" s="775"/>
      <c r="E38" s="775"/>
      <c r="F38" s="776"/>
      <c r="G38" s="773"/>
      <c r="H38" s="291" t="s">
        <v>279</v>
      </c>
      <c r="I38" s="290">
        <v>25</v>
      </c>
      <c r="J38" s="764"/>
      <c r="K38" s="764"/>
      <c r="L38" s="764"/>
      <c r="M38" s="771"/>
      <c r="N38" s="764"/>
      <c r="O38" s="771"/>
      <c r="P38" s="764"/>
      <c r="Q38" s="764"/>
      <c r="R38" s="764"/>
    </row>
    <row r="39" spans="1:18" s="247" customFormat="1" ht="83.25" customHeight="1" x14ac:dyDescent="0.35">
      <c r="A39" s="765">
        <v>7</v>
      </c>
      <c r="B39" s="588">
        <v>1</v>
      </c>
      <c r="C39" s="588">
        <v>4</v>
      </c>
      <c r="D39" s="588">
        <v>2</v>
      </c>
      <c r="E39" s="588" t="s">
        <v>312</v>
      </c>
      <c r="F39" s="766" t="s">
        <v>313</v>
      </c>
      <c r="G39" s="292" t="s">
        <v>122</v>
      </c>
      <c r="H39" s="293" t="s">
        <v>314</v>
      </c>
      <c r="I39" s="294">
        <v>1</v>
      </c>
      <c r="J39" s="595" t="s">
        <v>315</v>
      </c>
      <c r="K39" s="595" t="s">
        <v>43</v>
      </c>
      <c r="L39" s="595"/>
      <c r="M39" s="707">
        <v>73531.27</v>
      </c>
      <c r="N39" s="595"/>
      <c r="O39" s="859">
        <v>73531.27</v>
      </c>
      <c r="P39" s="595"/>
      <c r="Q39" s="595" t="s">
        <v>270</v>
      </c>
      <c r="R39" s="595" t="s">
        <v>271</v>
      </c>
    </row>
    <row r="40" spans="1:18" s="247" customFormat="1" ht="63.75" customHeight="1" x14ac:dyDescent="0.35">
      <c r="A40" s="765"/>
      <c r="B40" s="588"/>
      <c r="C40" s="588"/>
      <c r="D40" s="588"/>
      <c r="E40" s="588"/>
      <c r="F40" s="766"/>
      <c r="G40" s="627" t="s">
        <v>267</v>
      </c>
      <c r="H40" s="295" t="s">
        <v>268</v>
      </c>
      <c r="I40" s="168">
        <v>1</v>
      </c>
      <c r="J40" s="596"/>
      <c r="K40" s="596"/>
      <c r="L40" s="596"/>
      <c r="M40" s="767"/>
      <c r="N40" s="596"/>
      <c r="O40" s="767"/>
      <c r="P40" s="596"/>
      <c r="Q40" s="596"/>
      <c r="R40" s="596"/>
    </row>
    <row r="41" spans="1:18" s="247" customFormat="1" ht="51" customHeight="1" x14ac:dyDescent="0.35">
      <c r="A41" s="765"/>
      <c r="B41" s="588"/>
      <c r="C41" s="588"/>
      <c r="D41" s="588"/>
      <c r="E41" s="588"/>
      <c r="F41" s="766"/>
      <c r="G41" s="627"/>
      <c r="H41" s="860" t="s">
        <v>272</v>
      </c>
      <c r="I41" s="622">
        <v>500</v>
      </c>
      <c r="J41" s="596"/>
      <c r="K41" s="596"/>
      <c r="L41" s="596"/>
      <c r="M41" s="767"/>
      <c r="N41" s="596"/>
      <c r="O41" s="767"/>
      <c r="P41" s="596"/>
      <c r="Q41" s="596"/>
      <c r="R41" s="596"/>
    </row>
    <row r="42" spans="1:18" s="247" customFormat="1" ht="40.5" customHeight="1" x14ac:dyDescent="0.35">
      <c r="A42" s="765"/>
      <c r="B42" s="588"/>
      <c r="C42" s="588"/>
      <c r="D42" s="588"/>
      <c r="E42" s="588"/>
      <c r="F42" s="766"/>
      <c r="G42" s="627"/>
      <c r="H42" s="860"/>
      <c r="I42" s="636"/>
      <c r="J42" s="596"/>
      <c r="K42" s="596"/>
      <c r="L42" s="596"/>
      <c r="M42" s="767"/>
      <c r="N42" s="596"/>
      <c r="O42" s="767"/>
      <c r="P42" s="596"/>
      <c r="Q42" s="596"/>
      <c r="R42" s="596"/>
    </row>
    <row r="43" spans="1:18" s="247" customFormat="1" ht="123.75" customHeight="1" x14ac:dyDescent="0.35">
      <c r="A43" s="765"/>
      <c r="B43" s="588"/>
      <c r="C43" s="588"/>
      <c r="D43" s="588"/>
      <c r="E43" s="588"/>
      <c r="F43" s="766"/>
      <c r="G43" s="292" t="s">
        <v>293</v>
      </c>
      <c r="H43" s="296" t="s">
        <v>279</v>
      </c>
      <c r="I43" s="294">
        <v>25</v>
      </c>
      <c r="J43" s="597"/>
      <c r="K43" s="597"/>
      <c r="L43" s="597"/>
      <c r="M43" s="768"/>
      <c r="N43" s="597"/>
      <c r="O43" s="768"/>
      <c r="P43" s="597"/>
      <c r="Q43" s="597"/>
      <c r="R43" s="597"/>
    </row>
    <row r="44" spans="1:18" ht="51.75" customHeight="1" x14ac:dyDescent="0.35">
      <c r="A44" s="766" t="s">
        <v>1179</v>
      </c>
      <c r="B44" s="766"/>
      <c r="C44" s="766"/>
      <c r="D44" s="766"/>
      <c r="E44" s="766"/>
      <c r="F44" s="766"/>
      <c r="G44" s="766"/>
      <c r="H44" s="766"/>
      <c r="I44" s="766"/>
      <c r="J44" s="766"/>
      <c r="K44" s="766"/>
      <c r="L44" s="766"/>
      <c r="M44" s="766"/>
      <c r="N44" s="766"/>
      <c r="O44" s="766"/>
      <c r="P44" s="766"/>
      <c r="Q44" s="766"/>
      <c r="R44" s="766"/>
    </row>
    <row r="45" spans="1:18" ht="15.75" customHeight="1" x14ac:dyDescent="0.35">
      <c r="A45" s="37"/>
      <c r="B45" s="37"/>
      <c r="C45" s="37"/>
      <c r="D45" s="37"/>
      <c r="E45" s="37"/>
      <c r="F45" s="38"/>
      <c r="G45" s="39"/>
      <c r="H45" s="239"/>
      <c r="I45" s="39"/>
      <c r="J45" s="37"/>
      <c r="K45" s="37"/>
      <c r="L45" s="37"/>
      <c r="N45" s="37"/>
      <c r="O45" s="37"/>
      <c r="P45" s="253"/>
    </row>
    <row r="46" spans="1:18" ht="15.75" customHeight="1" x14ac:dyDescent="0.35">
      <c r="A46" s="37"/>
      <c r="B46" s="37"/>
      <c r="C46" s="37"/>
      <c r="D46" s="37"/>
      <c r="E46" s="37"/>
      <c r="F46" s="38"/>
      <c r="G46" s="39"/>
      <c r="H46" s="239"/>
      <c r="I46" s="39"/>
      <c r="J46" s="37"/>
      <c r="K46" s="37"/>
      <c r="L46" s="37"/>
      <c r="M46" s="861"/>
      <c r="N46" s="861"/>
      <c r="O46" s="856" t="s">
        <v>202</v>
      </c>
      <c r="P46" s="857"/>
      <c r="Q46" s="858"/>
    </row>
    <row r="47" spans="1:18" ht="15.75" customHeight="1" x14ac:dyDescent="0.35">
      <c r="A47" s="37"/>
      <c r="B47" s="37"/>
      <c r="C47" s="37"/>
      <c r="D47" s="37"/>
      <c r="E47" s="37"/>
      <c r="F47" s="38"/>
      <c r="G47" s="39"/>
      <c r="H47" s="239"/>
      <c r="I47" s="39"/>
      <c r="J47" s="37"/>
      <c r="K47" s="37"/>
      <c r="L47" s="37"/>
      <c r="M47" s="861"/>
      <c r="N47" s="861"/>
      <c r="O47" s="232" t="s">
        <v>33</v>
      </c>
      <c r="P47" s="232">
        <v>2020</v>
      </c>
      <c r="Q47" s="220">
        <v>2021</v>
      </c>
    </row>
    <row r="48" spans="1:18" ht="15.75" customHeight="1" x14ac:dyDescent="0.35">
      <c r="A48" s="37"/>
      <c r="B48" s="37"/>
      <c r="C48" s="37"/>
      <c r="D48" s="37"/>
      <c r="E48" s="37"/>
      <c r="F48" s="38"/>
      <c r="G48" s="39"/>
      <c r="H48" s="239"/>
      <c r="I48" s="39"/>
      <c r="J48" s="37"/>
      <c r="K48" s="37"/>
      <c r="L48" s="37"/>
      <c r="M48" s="854" t="s">
        <v>316</v>
      </c>
      <c r="N48" s="855"/>
      <c r="O48" s="257">
        <v>7</v>
      </c>
      <c r="P48" s="225">
        <v>575000</v>
      </c>
      <c r="Q48" s="225">
        <v>0</v>
      </c>
      <c r="R48" s="254"/>
    </row>
    <row r="49" spans="1:18" ht="15.75" customHeight="1" x14ac:dyDescent="0.35">
      <c r="A49" s="37"/>
      <c r="B49" s="37"/>
      <c r="C49" s="37"/>
      <c r="D49" s="37"/>
      <c r="E49" s="37"/>
      <c r="F49" s="38"/>
      <c r="G49" s="39"/>
      <c r="H49" s="239"/>
      <c r="I49" s="39"/>
      <c r="J49" s="37"/>
      <c r="K49" s="37"/>
      <c r="L49" s="37"/>
      <c r="M49" s="854" t="s">
        <v>317</v>
      </c>
      <c r="N49" s="855"/>
      <c r="O49" s="257">
        <v>6</v>
      </c>
      <c r="P49" s="225">
        <f>O16+O23+O26+O31+O39+O28</f>
        <v>467211.27</v>
      </c>
      <c r="Q49" s="225">
        <v>0</v>
      </c>
    </row>
    <row r="50" spans="1:18" ht="15.75" customHeight="1" x14ac:dyDescent="0.35">
      <c r="A50" s="37"/>
      <c r="B50" s="37"/>
      <c r="C50" s="37"/>
      <c r="D50" s="37"/>
      <c r="E50" s="37"/>
      <c r="F50" s="38"/>
      <c r="G50" s="39"/>
      <c r="H50" s="239"/>
      <c r="I50" s="39"/>
      <c r="J50" s="37"/>
      <c r="K50" s="37"/>
      <c r="L50" s="37"/>
      <c r="M50" s="37"/>
      <c r="N50" s="37"/>
      <c r="O50" s="37"/>
      <c r="P50" s="255"/>
    </row>
    <row r="51" spans="1:18" ht="15.75" customHeight="1" x14ac:dyDescent="0.35">
      <c r="A51" s="37"/>
      <c r="B51" s="37"/>
      <c r="C51" s="37"/>
      <c r="D51" s="37"/>
      <c r="E51" s="37"/>
      <c r="F51" s="38"/>
      <c r="G51" s="39"/>
      <c r="H51" s="239"/>
      <c r="I51" s="39"/>
      <c r="J51" s="37"/>
      <c r="K51" s="37"/>
      <c r="L51" s="37"/>
      <c r="M51" s="37"/>
      <c r="N51" s="37"/>
      <c r="O51" s="37"/>
      <c r="P51" s="37"/>
      <c r="Q51" s="37"/>
      <c r="R51" s="37"/>
    </row>
    <row r="52" spans="1:18" ht="15.75" customHeight="1" x14ac:dyDescent="0.35">
      <c r="A52" s="37"/>
      <c r="B52" s="37"/>
      <c r="C52" s="37"/>
      <c r="D52" s="37"/>
      <c r="E52" s="37"/>
      <c r="F52" s="38"/>
      <c r="G52" s="39"/>
      <c r="H52" s="239"/>
      <c r="I52" s="39"/>
      <c r="J52" s="37"/>
      <c r="K52" s="37"/>
      <c r="L52" s="37"/>
      <c r="M52" s="37"/>
      <c r="N52" s="37"/>
      <c r="O52" s="37"/>
      <c r="P52" s="255"/>
      <c r="Q52" s="37"/>
      <c r="R52" s="37"/>
    </row>
    <row r="53" spans="1:18" ht="15.75" customHeight="1" x14ac:dyDescent="0.35">
      <c r="A53" s="37"/>
      <c r="B53" s="37"/>
      <c r="C53" s="37"/>
      <c r="D53" s="37"/>
      <c r="E53" s="37"/>
      <c r="F53" s="38"/>
      <c r="G53" s="39"/>
      <c r="H53" s="239"/>
      <c r="I53" s="39"/>
      <c r="J53" s="37"/>
      <c r="K53" s="37"/>
      <c r="L53" s="37"/>
      <c r="M53" s="37"/>
      <c r="N53" s="37"/>
      <c r="O53" s="37"/>
      <c r="P53" s="37"/>
      <c r="Q53" s="37"/>
      <c r="R53" s="37"/>
    </row>
    <row r="54" spans="1:18" ht="15.75" customHeight="1" x14ac:dyDescent="0.35">
      <c r="A54" s="37"/>
      <c r="B54" s="37"/>
      <c r="C54" s="37"/>
      <c r="D54" s="37"/>
      <c r="E54" s="37"/>
      <c r="F54" s="38"/>
      <c r="G54" s="39"/>
      <c r="H54" s="239"/>
      <c r="I54" s="39"/>
      <c r="J54" s="37"/>
      <c r="K54" s="37"/>
      <c r="L54" s="37"/>
      <c r="M54" s="37"/>
      <c r="N54" s="37"/>
      <c r="O54" s="37"/>
      <c r="P54" s="37"/>
      <c r="Q54" s="37"/>
      <c r="R54" s="37"/>
    </row>
    <row r="55" spans="1:18" ht="15.75" customHeight="1" x14ac:dyDescent="0.35">
      <c r="A55" s="37"/>
      <c r="B55" s="37"/>
      <c r="C55" s="37"/>
      <c r="D55" s="37"/>
      <c r="E55" s="37"/>
      <c r="F55" s="38"/>
      <c r="G55" s="39"/>
      <c r="H55" s="239"/>
      <c r="I55" s="39"/>
      <c r="J55" s="37"/>
      <c r="K55" s="37"/>
      <c r="L55" s="37"/>
      <c r="M55" s="37"/>
      <c r="N55" s="37"/>
      <c r="O55" s="37"/>
      <c r="P55" s="37"/>
      <c r="Q55" s="37"/>
      <c r="R55" s="37"/>
    </row>
    <row r="56" spans="1:18" ht="15.75" customHeight="1" x14ac:dyDescent="0.35">
      <c r="A56" s="37"/>
      <c r="B56" s="37"/>
      <c r="C56" s="37"/>
      <c r="D56" s="37"/>
      <c r="E56" s="37"/>
      <c r="F56" s="38"/>
      <c r="G56" s="39"/>
      <c r="H56" s="239"/>
      <c r="I56" s="39"/>
      <c r="J56" s="37"/>
      <c r="K56" s="37"/>
      <c r="L56" s="37"/>
      <c r="M56" s="37"/>
      <c r="N56" s="37"/>
      <c r="O56" s="37"/>
      <c r="P56" s="37"/>
      <c r="Q56" s="37"/>
      <c r="R56" s="37"/>
    </row>
    <row r="57" spans="1:18" ht="15.75" customHeight="1" x14ac:dyDescent="0.35">
      <c r="A57" s="37"/>
      <c r="B57" s="37"/>
      <c r="C57" s="37"/>
      <c r="D57" s="37"/>
      <c r="E57" s="37"/>
      <c r="F57" s="38"/>
      <c r="G57" s="39"/>
      <c r="H57" s="239"/>
      <c r="I57" s="39"/>
      <c r="J57" s="37"/>
      <c r="K57" s="37"/>
      <c r="L57" s="37"/>
      <c r="M57" s="37"/>
      <c r="N57" s="37"/>
      <c r="O57" s="37"/>
      <c r="P57" s="37"/>
      <c r="Q57" s="37"/>
      <c r="R57" s="37"/>
    </row>
    <row r="58" spans="1:18" ht="15.75" customHeight="1" x14ac:dyDescent="0.35">
      <c r="A58" s="37"/>
      <c r="B58" s="37"/>
      <c r="C58" s="37"/>
      <c r="D58" s="37"/>
      <c r="E58" s="37"/>
      <c r="F58" s="38"/>
      <c r="G58" s="39"/>
      <c r="H58" s="239"/>
      <c r="I58" s="39"/>
      <c r="J58" s="37"/>
      <c r="K58" s="37"/>
      <c r="L58" s="37"/>
      <c r="M58" s="37"/>
      <c r="N58" s="37"/>
      <c r="O58" s="37"/>
      <c r="P58" s="37"/>
      <c r="Q58" s="37"/>
      <c r="R58" s="37"/>
    </row>
    <row r="59" spans="1:18" ht="15.75" customHeight="1" x14ac:dyDescent="0.35">
      <c r="A59" s="37"/>
      <c r="B59" s="37"/>
      <c r="C59" s="37"/>
      <c r="D59" s="37"/>
      <c r="E59" s="37"/>
      <c r="F59" s="38"/>
      <c r="G59" s="39"/>
      <c r="H59" s="239"/>
      <c r="I59" s="39"/>
      <c r="J59" s="37"/>
      <c r="K59" s="37"/>
      <c r="L59" s="37"/>
      <c r="M59" s="37"/>
      <c r="N59" s="37"/>
      <c r="O59" s="37"/>
      <c r="P59" s="37"/>
      <c r="Q59" s="37"/>
      <c r="R59" s="37"/>
    </row>
    <row r="60" spans="1:18" ht="15.75" customHeight="1" x14ac:dyDescent="0.35">
      <c r="A60" s="37"/>
      <c r="B60" s="37"/>
      <c r="C60" s="37"/>
      <c r="D60" s="37"/>
      <c r="E60" s="37"/>
      <c r="F60" s="38"/>
      <c r="G60" s="39"/>
      <c r="H60" s="239"/>
      <c r="I60" s="39"/>
      <c r="J60" s="37"/>
      <c r="K60" s="37"/>
      <c r="L60" s="37"/>
      <c r="M60" s="37"/>
      <c r="N60" s="37"/>
      <c r="O60" s="37"/>
      <c r="P60" s="37"/>
      <c r="Q60" s="37"/>
      <c r="R60" s="37"/>
    </row>
    <row r="61" spans="1:18" ht="15.75" customHeight="1" x14ac:dyDescent="0.35">
      <c r="A61" s="37"/>
      <c r="B61" s="37"/>
      <c r="C61" s="37"/>
      <c r="D61" s="37"/>
      <c r="E61" s="37"/>
      <c r="F61" s="38"/>
      <c r="G61" s="39"/>
      <c r="H61" s="239"/>
      <c r="I61" s="39"/>
      <c r="J61" s="37"/>
      <c r="K61" s="37"/>
      <c r="L61" s="37"/>
      <c r="M61" s="37"/>
      <c r="N61" s="37"/>
      <c r="O61" s="37"/>
      <c r="P61" s="37"/>
      <c r="Q61" s="37"/>
      <c r="R61" s="37"/>
    </row>
    <row r="62" spans="1:18" ht="15.75" customHeight="1" x14ac:dyDescent="0.35">
      <c r="A62" s="37"/>
      <c r="B62" s="37"/>
      <c r="C62" s="37"/>
      <c r="D62" s="37"/>
      <c r="E62" s="37"/>
      <c r="F62" s="38"/>
      <c r="G62" s="39"/>
      <c r="H62" s="239"/>
      <c r="I62" s="39"/>
      <c r="J62" s="37"/>
      <c r="K62" s="37"/>
      <c r="L62" s="37"/>
      <c r="M62" s="37"/>
      <c r="N62" s="37"/>
      <c r="O62" s="37"/>
      <c r="P62" s="37"/>
      <c r="Q62" s="37"/>
      <c r="R62" s="37"/>
    </row>
    <row r="63" spans="1:18" ht="15.75" customHeight="1" x14ac:dyDescent="0.35">
      <c r="A63" s="37"/>
      <c r="B63" s="37"/>
      <c r="C63" s="37"/>
      <c r="D63" s="37"/>
      <c r="E63" s="37"/>
      <c r="F63" s="38"/>
      <c r="G63" s="39"/>
      <c r="H63" s="239"/>
      <c r="I63" s="39"/>
      <c r="J63" s="37"/>
      <c r="K63" s="37"/>
      <c r="L63" s="37"/>
      <c r="M63" s="37"/>
      <c r="N63" s="37"/>
      <c r="O63" s="37"/>
      <c r="P63" s="37"/>
      <c r="Q63" s="37"/>
      <c r="R63" s="37"/>
    </row>
    <row r="64" spans="1:18" ht="15.75" customHeight="1" x14ac:dyDescent="0.35">
      <c r="A64" s="37"/>
      <c r="B64" s="37"/>
      <c r="C64" s="37"/>
      <c r="D64" s="37"/>
      <c r="E64" s="37"/>
      <c r="F64" s="38"/>
      <c r="G64" s="39"/>
      <c r="H64" s="239"/>
      <c r="I64" s="39"/>
      <c r="J64" s="37"/>
      <c r="K64" s="37"/>
      <c r="L64" s="37"/>
      <c r="M64" s="37"/>
      <c r="N64" s="37"/>
      <c r="O64" s="37"/>
      <c r="P64" s="37"/>
      <c r="Q64" s="37"/>
      <c r="R64" s="37"/>
    </row>
    <row r="65" spans="1:18" ht="15.75" customHeight="1" x14ac:dyDescent="0.35">
      <c r="A65" s="37"/>
      <c r="B65" s="37"/>
      <c r="C65" s="37"/>
      <c r="D65" s="37"/>
      <c r="E65" s="37"/>
      <c r="F65" s="38"/>
      <c r="G65" s="39"/>
      <c r="H65" s="239"/>
      <c r="I65" s="39"/>
      <c r="J65" s="37"/>
      <c r="K65" s="37"/>
      <c r="L65" s="37"/>
      <c r="M65" s="37"/>
      <c r="N65" s="37"/>
      <c r="O65" s="37"/>
      <c r="P65" s="37"/>
      <c r="Q65" s="37"/>
      <c r="R65" s="37"/>
    </row>
    <row r="66" spans="1:18" ht="15.75" customHeight="1" x14ac:dyDescent="0.35">
      <c r="A66" s="37"/>
      <c r="B66" s="37"/>
      <c r="C66" s="37"/>
      <c r="D66" s="37"/>
      <c r="E66" s="37"/>
      <c r="F66" s="38"/>
      <c r="G66" s="39"/>
      <c r="H66" s="239"/>
      <c r="I66" s="39"/>
      <c r="J66" s="37"/>
      <c r="K66" s="37"/>
      <c r="L66" s="37"/>
      <c r="M66" s="37"/>
      <c r="N66" s="37"/>
      <c r="O66" s="37"/>
      <c r="P66" s="37"/>
      <c r="Q66" s="37"/>
      <c r="R66" s="37"/>
    </row>
    <row r="67" spans="1:18" ht="15.75" customHeight="1" x14ac:dyDescent="0.35">
      <c r="A67" s="37"/>
      <c r="B67" s="37"/>
      <c r="C67" s="37"/>
      <c r="D67" s="37"/>
      <c r="E67" s="37"/>
      <c r="F67" s="38"/>
      <c r="G67" s="39"/>
      <c r="H67" s="239"/>
      <c r="I67" s="39"/>
      <c r="J67" s="37"/>
      <c r="K67" s="37"/>
      <c r="L67" s="37"/>
      <c r="M67" s="37"/>
      <c r="N67" s="37"/>
      <c r="O67" s="37"/>
      <c r="P67" s="37"/>
      <c r="Q67" s="37"/>
      <c r="R67" s="37"/>
    </row>
    <row r="68" spans="1:18" ht="15.75" customHeight="1" x14ac:dyDescent="0.35">
      <c r="A68" s="37"/>
      <c r="B68" s="37"/>
      <c r="C68" s="37"/>
      <c r="D68" s="37"/>
      <c r="E68" s="37"/>
      <c r="F68" s="38"/>
      <c r="G68" s="39"/>
      <c r="H68" s="239"/>
      <c r="I68" s="39"/>
      <c r="J68" s="37"/>
      <c r="K68" s="37"/>
      <c r="L68" s="37"/>
      <c r="M68" s="37"/>
      <c r="N68" s="37"/>
      <c r="O68" s="37"/>
      <c r="P68" s="37"/>
      <c r="Q68" s="37"/>
      <c r="R68" s="37"/>
    </row>
    <row r="69" spans="1:18" ht="15.75" customHeight="1" x14ac:dyDescent="0.35">
      <c r="A69" s="37"/>
      <c r="B69" s="37"/>
      <c r="C69" s="37"/>
      <c r="D69" s="37"/>
      <c r="E69" s="37"/>
      <c r="F69" s="38"/>
      <c r="G69" s="39"/>
      <c r="H69" s="239"/>
      <c r="I69" s="39"/>
      <c r="J69" s="37"/>
      <c r="K69" s="37"/>
      <c r="L69" s="37"/>
      <c r="M69" s="37"/>
      <c r="N69" s="37"/>
      <c r="O69" s="37"/>
      <c r="P69" s="37"/>
      <c r="Q69" s="37"/>
      <c r="R69" s="37"/>
    </row>
    <row r="70" spans="1:18" ht="15.75" customHeight="1" x14ac:dyDescent="0.35">
      <c r="A70" s="37"/>
      <c r="B70" s="37"/>
      <c r="C70" s="37"/>
      <c r="D70" s="37"/>
      <c r="E70" s="37"/>
      <c r="F70" s="38"/>
      <c r="G70" s="39"/>
      <c r="H70" s="239"/>
      <c r="I70" s="39"/>
      <c r="J70" s="37"/>
      <c r="K70" s="37"/>
      <c r="L70" s="37"/>
      <c r="M70" s="37"/>
      <c r="N70" s="37"/>
      <c r="O70" s="37"/>
      <c r="P70" s="37"/>
      <c r="Q70" s="37"/>
      <c r="R70" s="37"/>
    </row>
    <row r="71" spans="1:18" ht="15.75" customHeight="1" x14ac:dyDescent="0.35">
      <c r="A71" s="37"/>
      <c r="B71" s="37"/>
      <c r="C71" s="37"/>
      <c r="D71" s="37"/>
      <c r="E71" s="37"/>
      <c r="F71" s="38"/>
      <c r="G71" s="39"/>
      <c r="H71" s="239"/>
      <c r="I71" s="39"/>
      <c r="J71" s="37"/>
      <c r="K71" s="37"/>
      <c r="L71" s="37"/>
      <c r="M71" s="37"/>
      <c r="N71" s="37"/>
      <c r="O71" s="37"/>
      <c r="P71" s="37"/>
      <c r="Q71" s="37"/>
      <c r="R71" s="37"/>
    </row>
    <row r="72" spans="1:18" ht="15.75" customHeight="1" x14ac:dyDescent="0.35">
      <c r="A72" s="37"/>
      <c r="B72" s="37"/>
      <c r="C72" s="37"/>
      <c r="D72" s="37"/>
      <c r="E72" s="37"/>
      <c r="F72" s="38"/>
      <c r="G72" s="39"/>
      <c r="H72" s="239"/>
      <c r="I72" s="39"/>
      <c r="J72" s="37"/>
      <c r="K72" s="37"/>
      <c r="L72" s="37"/>
      <c r="M72" s="37"/>
      <c r="N72" s="37"/>
      <c r="O72" s="37"/>
      <c r="P72" s="37"/>
      <c r="Q72" s="37"/>
      <c r="R72" s="37"/>
    </row>
    <row r="73" spans="1:18" ht="15.75" customHeight="1" x14ac:dyDescent="0.35">
      <c r="A73" s="37"/>
      <c r="B73" s="37"/>
      <c r="C73" s="37"/>
      <c r="D73" s="37"/>
      <c r="E73" s="37"/>
      <c r="F73" s="38"/>
      <c r="G73" s="39"/>
      <c r="H73" s="239"/>
      <c r="I73" s="39"/>
      <c r="J73" s="37"/>
      <c r="K73" s="37"/>
      <c r="L73" s="37"/>
      <c r="M73" s="37"/>
      <c r="N73" s="37"/>
      <c r="O73" s="37"/>
      <c r="P73" s="37"/>
      <c r="Q73" s="37"/>
      <c r="R73" s="37"/>
    </row>
    <row r="74" spans="1:18" ht="15.75" customHeight="1" x14ac:dyDescent="0.35">
      <c r="A74" s="37"/>
      <c r="B74" s="37"/>
      <c r="C74" s="37"/>
      <c r="D74" s="37"/>
      <c r="E74" s="37"/>
      <c r="F74" s="38"/>
      <c r="G74" s="39"/>
      <c r="H74" s="239"/>
      <c r="I74" s="39"/>
      <c r="J74" s="37"/>
      <c r="K74" s="37"/>
      <c r="L74" s="37"/>
      <c r="M74" s="37"/>
      <c r="N74" s="37"/>
      <c r="O74" s="37"/>
      <c r="P74" s="37"/>
      <c r="Q74" s="37"/>
      <c r="R74" s="37"/>
    </row>
    <row r="75" spans="1:18" ht="15.75" customHeight="1" x14ac:dyDescent="0.35">
      <c r="A75" s="37"/>
      <c r="B75" s="37"/>
      <c r="C75" s="37"/>
      <c r="D75" s="37"/>
      <c r="E75" s="37"/>
      <c r="F75" s="38"/>
      <c r="G75" s="39"/>
      <c r="H75" s="239"/>
      <c r="I75" s="39"/>
      <c r="J75" s="37"/>
      <c r="K75" s="37"/>
      <c r="L75" s="37"/>
      <c r="M75" s="37"/>
      <c r="N75" s="37"/>
      <c r="O75" s="37"/>
      <c r="P75" s="37"/>
      <c r="Q75" s="37"/>
      <c r="R75" s="37"/>
    </row>
    <row r="76" spans="1:18" ht="15.75" customHeight="1" x14ac:dyDescent="0.35">
      <c r="A76" s="37"/>
      <c r="B76" s="37"/>
      <c r="C76" s="37"/>
      <c r="D76" s="37"/>
      <c r="E76" s="37"/>
      <c r="F76" s="38"/>
      <c r="G76" s="39"/>
      <c r="H76" s="239"/>
      <c r="I76" s="39"/>
      <c r="J76" s="37"/>
      <c r="K76" s="37"/>
      <c r="L76" s="37"/>
      <c r="M76" s="37"/>
      <c r="N76" s="37"/>
      <c r="O76" s="37"/>
      <c r="P76" s="37"/>
      <c r="Q76" s="37"/>
      <c r="R76" s="37"/>
    </row>
    <row r="77" spans="1:18" ht="15.75" customHeight="1" x14ac:dyDescent="0.35">
      <c r="A77" s="37"/>
      <c r="B77" s="37"/>
      <c r="C77" s="37"/>
      <c r="D77" s="37"/>
      <c r="E77" s="37"/>
      <c r="F77" s="38"/>
      <c r="G77" s="39"/>
      <c r="H77" s="239"/>
      <c r="I77" s="39"/>
      <c r="J77" s="37"/>
      <c r="K77" s="37"/>
      <c r="L77" s="37"/>
      <c r="M77" s="37"/>
      <c r="N77" s="37"/>
      <c r="O77" s="37"/>
      <c r="P77" s="37"/>
      <c r="Q77" s="37"/>
      <c r="R77" s="37"/>
    </row>
    <row r="78" spans="1:18" ht="15.75" customHeight="1" x14ac:dyDescent="0.35">
      <c r="A78" s="37"/>
      <c r="B78" s="37"/>
      <c r="C78" s="37"/>
      <c r="D78" s="37"/>
      <c r="E78" s="37"/>
      <c r="F78" s="38"/>
      <c r="G78" s="39"/>
      <c r="H78" s="239"/>
      <c r="I78" s="39"/>
      <c r="J78" s="37"/>
      <c r="K78" s="37"/>
      <c r="L78" s="37"/>
      <c r="M78" s="37"/>
      <c r="N78" s="37"/>
      <c r="O78" s="37"/>
      <c r="P78" s="37"/>
      <c r="Q78" s="37"/>
      <c r="R78" s="37"/>
    </row>
    <row r="79" spans="1:18" ht="15.75" customHeight="1" x14ac:dyDescent="0.35">
      <c r="A79" s="37"/>
      <c r="B79" s="37"/>
      <c r="C79" s="37"/>
      <c r="D79" s="37"/>
      <c r="E79" s="37"/>
      <c r="F79" s="38"/>
      <c r="G79" s="39"/>
      <c r="H79" s="239"/>
      <c r="I79" s="39"/>
      <c r="J79" s="37"/>
      <c r="K79" s="37"/>
      <c r="L79" s="37"/>
      <c r="M79" s="37"/>
      <c r="N79" s="37"/>
      <c r="O79" s="37"/>
      <c r="P79" s="37"/>
      <c r="Q79" s="37"/>
      <c r="R79" s="37"/>
    </row>
    <row r="80" spans="1:18" ht="15.75" customHeight="1" x14ac:dyDescent="0.35">
      <c r="A80" s="37"/>
      <c r="B80" s="37"/>
      <c r="C80" s="37"/>
      <c r="D80" s="37"/>
      <c r="E80" s="37"/>
      <c r="F80" s="38"/>
      <c r="G80" s="39"/>
      <c r="H80" s="239"/>
      <c r="I80" s="39"/>
      <c r="J80" s="37"/>
      <c r="K80" s="37"/>
      <c r="L80" s="37"/>
      <c r="M80" s="37"/>
      <c r="N80" s="37"/>
      <c r="O80" s="37"/>
      <c r="P80" s="37"/>
      <c r="Q80" s="37"/>
      <c r="R80" s="37"/>
    </row>
    <row r="81" spans="1:18" ht="15.75" customHeight="1" x14ac:dyDescent="0.35">
      <c r="A81" s="37"/>
      <c r="B81" s="37"/>
      <c r="C81" s="37"/>
      <c r="D81" s="37"/>
      <c r="E81" s="37"/>
      <c r="F81" s="38"/>
      <c r="G81" s="39"/>
      <c r="H81" s="239"/>
      <c r="I81" s="39"/>
      <c r="J81" s="37"/>
      <c r="K81" s="37"/>
      <c r="L81" s="37"/>
      <c r="M81" s="37"/>
      <c r="N81" s="37"/>
      <c r="O81" s="37"/>
      <c r="P81" s="37"/>
      <c r="Q81" s="37"/>
      <c r="R81" s="37"/>
    </row>
    <row r="82" spans="1:18" ht="15.75" customHeight="1" x14ac:dyDescent="0.35">
      <c r="A82" s="37"/>
      <c r="B82" s="37"/>
      <c r="C82" s="37"/>
      <c r="D82" s="37"/>
      <c r="E82" s="37"/>
      <c r="F82" s="38"/>
      <c r="G82" s="39"/>
      <c r="H82" s="239"/>
      <c r="I82" s="39"/>
      <c r="J82" s="37"/>
      <c r="K82" s="37"/>
      <c r="L82" s="37"/>
      <c r="M82" s="37"/>
      <c r="N82" s="37"/>
      <c r="O82" s="37"/>
      <c r="P82" s="37"/>
      <c r="Q82" s="37"/>
      <c r="R82" s="37"/>
    </row>
    <row r="83" spans="1:18" ht="15.75" customHeight="1" x14ac:dyDescent="0.35">
      <c r="A83" s="37"/>
      <c r="B83" s="37"/>
      <c r="C83" s="37"/>
      <c r="D83" s="37"/>
      <c r="E83" s="37"/>
      <c r="F83" s="38"/>
      <c r="G83" s="39"/>
      <c r="H83" s="239"/>
      <c r="I83" s="39"/>
      <c r="J83" s="37"/>
      <c r="K83" s="37"/>
      <c r="L83" s="37"/>
      <c r="M83" s="37"/>
      <c r="N83" s="37"/>
      <c r="O83" s="37"/>
      <c r="P83" s="37"/>
      <c r="Q83" s="37"/>
      <c r="R83" s="37"/>
    </row>
    <row r="84" spans="1:18" ht="15.75" customHeight="1" x14ac:dyDescent="0.35">
      <c r="A84" s="37"/>
      <c r="B84" s="37"/>
      <c r="C84" s="37"/>
      <c r="D84" s="37"/>
      <c r="E84" s="37"/>
      <c r="F84" s="38"/>
      <c r="G84" s="39"/>
      <c r="H84" s="239"/>
      <c r="I84" s="39"/>
      <c r="J84" s="37"/>
      <c r="K84" s="37"/>
      <c r="L84" s="37"/>
      <c r="M84" s="37"/>
      <c r="N84" s="37"/>
      <c r="O84" s="37"/>
      <c r="P84" s="37"/>
      <c r="Q84" s="37"/>
      <c r="R84" s="37"/>
    </row>
    <row r="85" spans="1:18" ht="15.75" customHeight="1" x14ac:dyDescent="0.35">
      <c r="A85" s="37"/>
      <c r="B85" s="37"/>
      <c r="C85" s="37"/>
      <c r="D85" s="37"/>
      <c r="E85" s="37"/>
      <c r="F85" s="38"/>
      <c r="G85" s="39"/>
      <c r="H85" s="239"/>
      <c r="I85" s="39"/>
      <c r="J85" s="37"/>
      <c r="K85" s="37"/>
      <c r="L85" s="37"/>
      <c r="M85" s="37"/>
      <c r="N85" s="37"/>
      <c r="O85" s="37"/>
      <c r="P85" s="37"/>
      <c r="Q85" s="37"/>
      <c r="R85" s="37"/>
    </row>
    <row r="86" spans="1:18" ht="15.75" customHeight="1" x14ac:dyDescent="0.35">
      <c r="A86" s="37"/>
      <c r="B86" s="37"/>
      <c r="C86" s="37"/>
      <c r="D86" s="37"/>
      <c r="E86" s="37"/>
      <c r="F86" s="38"/>
      <c r="G86" s="39"/>
      <c r="H86" s="239"/>
      <c r="I86" s="39"/>
      <c r="J86" s="37"/>
      <c r="K86" s="37"/>
      <c r="L86" s="37"/>
      <c r="M86" s="37"/>
      <c r="N86" s="37"/>
      <c r="O86" s="37"/>
      <c r="P86" s="37"/>
      <c r="Q86" s="37"/>
      <c r="R86" s="37"/>
    </row>
    <row r="87" spans="1:18" ht="15.75" customHeight="1" x14ac:dyDescent="0.35">
      <c r="A87" s="37"/>
      <c r="B87" s="37"/>
      <c r="C87" s="37"/>
      <c r="D87" s="37"/>
      <c r="E87" s="37"/>
      <c r="F87" s="38"/>
      <c r="G87" s="39"/>
      <c r="H87" s="239"/>
      <c r="I87" s="39"/>
      <c r="J87" s="37"/>
      <c r="K87" s="37"/>
      <c r="L87" s="37"/>
      <c r="M87" s="37"/>
      <c r="N87" s="37"/>
      <c r="O87" s="37"/>
      <c r="P87" s="37"/>
      <c r="Q87" s="37"/>
      <c r="R87" s="37"/>
    </row>
    <row r="88" spans="1:18" ht="15.75" customHeight="1" x14ac:dyDescent="0.35">
      <c r="A88" s="37"/>
      <c r="B88" s="37"/>
      <c r="C88" s="37"/>
      <c r="D88" s="37"/>
      <c r="E88" s="37"/>
      <c r="F88" s="38"/>
      <c r="G88" s="39"/>
      <c r="H88" s="239"/>
      <c r="I88" s="39"/>
      <c r="J88" s="37"/>
      <c r="K88" s="37"/>
      <c r="L88" s="37"/>
      <c r="M88" s="37"/>
      <c r="N88" s="37"/>
      <c r="O88" s="37"/>
      <c r="P88" s="37"/>
      <c r="Q88" s="37"/>
      <c r="R88" s="37"/>
    </row>
    <row r="89" spans="1:18" ht="15.75" customHeight="1" x14ac:dyDescent="0.35">
      <c r="A89" s="37"/>
      <c r="B89" s="37"/>
      <c r="C89" s="37"/>
      <c r="D89" s="37"/>
      <c r="E89" s="37"/>
      <c r="F89" s="38"/>
      <c r="G89" s="39"/>
      <c r="H89" s="239"/>
      <c r="I89" s="39"/>
      <c r="J89" s="37"/>
      <c r="K89" s="37"/>
      <c r="L89" s="37"/>
      <c r="M89" s="37"/>
      <c r="N89" s="37"/>
      <c r="O89" s="37"/>
      <c r="P89" s="37"/>
      <c r="Q89" s="37"/>
      <c r="R89" s="37"/>
    </row>
    <row r="90" spans="1:18" ht="15.75" customHeight="1" x14ac:dyDescent="0.35">
      <c r="A90" s="37"/>
      <c r="B90" s="37"/>
      <c r="C90" s="37"/>
      <c r="D90" s="37"/>
      <c r="E90" s="37"/>
      <c r="F90" s="38"/>
      <c r="G90" s="39"/>
      <c r="H90" s="239"/>
      <c r="I90" s="39"/>
      <c r="J90" s="37"/>
      <c r="K90" s="37"/>
      <c r="L90" s="37"/>
      <c r="M90" s="37"/>
      <c r="N90" s="37"/>
      <c r="O90" s="37"/>
      <c r="P90" s="37"/>
      <c r="Q90" s="37"/>
      <c r="R90" s="37"/>
    </row>
    <row r="91" spans="1:18" ht="15.75" customHeight="1" x14ac:dyDescent="0.35">
      <c r="A91" s="37"/>
      <c r="B91" s="37"/>
      <c r="C91" s="37"/>
      <c r="D91" s="37"/>
      <c r="E91" s="37"/>
      <c r="F91" s="38"/>
      <c r="G91" s="39"/>
      <c r="H91" s="239"/>
      <c r="I91" s="39"/>
      <c r="J91" s="37"/>
      <c r="K91" s="37"/>
      <c r="L91" s="37"/>
      <c r="M91" s="37"/>
      <c r="N91" s="37"/>
      <c r="O91" s="37"/>
      <c r="P91" s="37"/>
      <c r="Q91" s="37"/>
      <c r="R91" s="37"/>
    </row>
    <row r="92" spans="1:18" ht="15.75" customHeight="1" x14ac:dyDescent="0.35">
      <c r="A92" s="37"/>
      <c r="B92" s="37"/>
      <c r="C92" s="37"/>
      <c r="D92" s="37"/>
      <c r="E92" s="37"/>
      <c r="F92" s="38"/>
      <c r="G92" s="39"/>
      <c r="H92" s="239"/>
      <c r="I92" s="39"/>
      <c r="J92" s="37"/>
      <c r="K92" s="37"/>
      <c r="L92" s="37"/>
      <c r="M92" s="37"/>
      <c r="N92" s="37"/>
      <c r="O92" s="37"/>
      <c r="P92" s="37"/>
      <c r="Q92" s="37"/>
      <c r="R92" s="37"/>
    </row>
    <row r="93" spans="1:18" ht="15.75" customHeight="1" x14ac:dyDescent="0.35">
      <c r="A93" s="37"/>
      <c r="B93" s="37"/>
      <c r="C93" s="37"/>
      <c r="D93" s="37"/>
      <c r="E93" s="37"/>
      <c r="F93" s="38"/>
      <c r="G93" s="39"/>
      <c r="H93" s="239"/>
      <c r="I93" s="39"/>
      <c r="J93" s="37"/>
      <c r="K93" s="37"/>
      <c r="L93" s="37"/>
      <c r="M93" s="37"/>
      <c r="N93" s="37"/>
      <c r="O93" s="37"/>
      <c r="P93" s="37"/>
      <c r="Q93" s="37"/>
      <c r="R93" s="37"/>
    </row>
    <row r="94" spans="1:18" ht="15.75" customHeight="1" x14ac:dyDescent="0.35">
      <c r="A94" s="37"/>
      <c r="B94" s="37"/>
      <c r="C94" s="37"/>
      <c r="D94" s="37"/>
      <c r="E94" s="37"/>
      <c r="F94" s="38"/>
      <c r="G94" s="39"/>
      <c r="H94" s="239"/>
      <c r="I94" s="39"/>
      <c r="J94" s="37"/>
      <c r="K94" s="37"/>
      <c r="L94" s="37"/>
      <c r="M94" s="37"/>
      <c r="N94" s="37"/>
      <c r="O94" s="37"/>
      <c r="P94" s="37"/>
      <c r="Q94" s="37"/>
      <c r="R94" s="37"/>
    </row>
    <row r="95" spans="1:18" ht="15.75" customHeight="1" x14ac:dyDescent="0.35">
      <c r="A95" s="37"/>
      <c r="B95" s="37"/>
      <c r="C95" s="37"/>
      <c r="D95" s="37"/>
      <c r="E95" s="37"/>
      <c r="F95" s="38"/>
      <c r="G95" s="39"/>
      <c r="H95" s="239"/>
      <c r="I95" s="39"/>
      <c r="J95" s="37"/>
      <c r="K95" s="37"/>
      <c r="L95" s="37"/>
      <c r="M95" s="37"/>
      <c r="N95" s="37"/>
      <c r="O95" s="37"/>
      <c r="P95" s="37"/>
      <c r="Q95" s="37"/>
      <c r="R95" s="37"/>
    </row>
    <row r="96" spans="1:18" ht="15.75" customHeight="1" x14ac:dyDescent="0.35">
      <c r="A96" s="37"/>
      <c r="B96" s="37"/>
      <c r="C96" s="37"/>
      <c r="D96" s="37"/>
      <c r="E96" s="37"/>
      <c r="F96" s="38"/>
      <c r="G96" s="39"/>
      <c r="H96" s="239"/>
      <c r="I96" s="39"/>
      <c r="J96" s="37"/>
      <c r="K96" s="37"/>
      <c r="L96" s="37"/>
      <c r="M96" s="37"/>
      <c r="N96" s="37"/>
      <c r="O96" s="37"/>
      <c r="P96" s="37"/>
      <c r="Q96" s="37"/>
      <c r="R96" s="37"/>
    </row>
    <row r="97" spans="1:18" ht="15.75" customHeight="1" x14ac:dyDescent="0.35">
      <c r="A97" s="37"/>
      <c r="B97" s="37"/>
      <c r="C97" s="37"/>
      <c r="D97" s="37"/>
      <c r="E97" s="37"/>
      <c r="F97" s="38"/>
      <c r="G97" s="39"/>
      <c r="H97" s="239"/>
      <c r="I97" s="39"/>
      <c r="J97" s="37"/>
      <c r="K97" s="37"/>
      <c r="L97" s="37"/>
      <c r="M97" s="37"/>
      <c r="N97" s="37"/>
      <c r="O97" s="37"/>
      <c r="P97" s="37"/>
      <c r="Q97" s="37"/>
      <c r="R97" s="37"/>
    </row>
    <row r="98" spans="1:18" ht="15.75" customHeight="1" x14ac:dyDescent="0.35">
      <c r="A98" s="37"/>
      <c r="B98" s="37"/>
      <c r="C98" s="37"/>
      <c r="D98" s="37"/>
      <c r="E98" s="37"/>
      <c r="F98" s="38"/>
      <c r="G98" s="39"/>
      <c r="H98" s="239"/>
      <c r="I98" s="39"/>
      <c r="J98" s="37"/>
      <c r="K98" s="37"/>
      <c r="L98" s="37"/>
      <c r="M98" s="37"/>
      <c r="N98" s="37"/>
      <c r="O98" s="37"/>
      <c r="P98" s="37"/>
      <c r="Q98" s="37"/>
      <c r="R98" s="37"/>
    </row>
    <row r="99" spans="1:18" ht="15.75" customHeight="1" x14ac:dyDescent="0.35">
      <c r="A99" s="37"/>
      <c r="B99" s="37"/>
      <c r="C99" s="37"/>
      <c r="D99" s="37"/>
      <c r="E99" s="37"/>
      <c r="F99" s="38"/>
      <c r="G99" s="39"/>
      <c r="H99" s="239"/>
      <c r="I99" s="39"/>
      <c r="J99" s="37"/>
      <c r="K99" s="37"/>
      <c r="L99" s="37"/>
      <c r="M99" s="37"/>
      <c r="N99" s="37"/>
      <c r="O99" s="37"/>
      <c r="P99" s="37"/>
      <c r="Q99" s="37"/>
      <c r="R99" s="37"/>
    </row>
    <row r="100" spans="1:18" ht="15.75" customHeight="1" x14ac:dyDescent="0.35">
      <c r="A100" s="37"/>
      <c r="B100" s="37"/>
      <c r="C100" s="37"/>
      <c r="D100" s="37"/>
      <c r="E100" s="37"/>
      <c r="F100" s="38"/>
      <c r="G100" s="39"/>
      <c r="H100" s="239"/>
      <c r="I100" s="39"/>
      <c r="J100" s="37"/>
      <c r="K100" s="37"/>
      <c r="L100" s="37"/>
      <c r="M100" s="37"/>
      <c r="N100" s="37"/>
      <c r="O100" s="37"/>
      <c r="P100" s="37"/>
      <c r="Q100" s="37"/>
      <c r="R100" s="37"/>
    </row>
    <row r="101" spans="1:18" ht="15.75" customHeight="1" x14ac:dyDescent="0.35">
      <c r="A101" s="37"/>
      <c r="B101" s="37"/>
      <c r="C101" s="37"/>
      <c r="D101" s="37"/>
      <c r="E101" s="37"/>
      <c r="F101" s="38"/>
      <c r="G101" s="39"/>
      <c r="H101" s="239"/>
      <c r="I101" s="39"/>
      <c r="J101" s="37"/>
      <c r="K101" s="37"/>
      <c r="L101" s="37"/>
      <c r="M101" s="37"/>
      <c r="N101" s="37"/>
      <c r="O101" s="37"/>
      <c r="P101" s="37"/>
      <c r="Q101" s="37"/>
      <c r="R101" s="37"/>
    </row>
    <row r="102" spans="1:18" ht="15.75" customHeight="1" x14ac:dyDescent="0.35">
      <c r="A102" s="37"/>
      <c r="B102" s="37"/>
      <c r="C102" s="37"/>
      <c r="D102" s="37"/>
      <c r="E102" s="37"/>
      <c r="F102" s="38"/>
      <c r="G102" s="39"/>
      <c r="H102" s="239"/>
      <c r="I102" s="39"/>
      <c r="J102" s="37"/>
      <c r="K102" s="37"/>
      <c r="L102" s="37"/>
      <c r="M102" s="37"/>
      <c r="N102" s="37"/>
      <c r="O102" s="37"/>
      <c r="P102" s="37"/>
      <c r="Q102" s="37"/>
      <c r="R102" s="37"/>
    </row>
    <row r="103" spans="1:18" ht="15.75" customHeight="1" x14ac:dyDescent="0.35">
      <c r="A103" s="37"/>
      <c r="B103" s="37"/>
      <c r="C103" s="37"/>
      <c r="D103" s="37"/>
      <c r="E103" s="37"/>
      <c r="F103" s="38"/>
      <c r="G103" s="39"/>
      <c r="H103" s="239"/>
      <c r="I103" s="39"/>
      <c r="J103" s="37"/>
      <c r="K103" s="37"/>
      <c r="L103" s="37"/>
      <c r="M103" s="37"/>
      <c r="N103" s="37"/>
      <c r="O103" s="37"/>
      <c r="P103" s="37"/>
      <c r="Q103" s="37"/>
      <c r="R103" s="37"/>
    </row>
    <row r="104" spans="1:18" ht="15.75" customHeight="1" x14ac:dyDescent="0.35">
      <c r="A104" s="37"/>
      <c r="B104" s="37"/>
      <c r="C104" s="37"/>
      <c r="D104" s="37"/>
      <c r="E104" s="37"/>
      <c r="F104" s="38"/>
      <c r="G104" s="39"/>
      <c r="H104" s="239"/>
      <c r="I104" s="39"/>
      <c r="J104" s="37"/>
      <c r="K104" s="37"/>
      <c r="L104" s="37"/>
      <c r="M104" s="37"/>
      <c r="N104" s="37"/>
      <c r="O104" s="37"/>
      <c r="P104" s="37"/>
      <c r="Q104" s="37"/>
      <c r="R104" s="37"/>
    </row>
    <row r="105" spans="1:18" ht="15.75" customHeight="1" x14ac:dyDescent="0.35">
      <c r="A105" s="37"/>
      <c r="B105" s="37"/>
      <c r="C105" s="37"/>
      <c r="D105" s="37"/>
      <c r="E105" s="37"/>
      <c r="F105" s="38"/>
      <c r="G105" s="39"/>
      <c r="H105" s="239"/>
      <c r="I105" s="39"/>
      <c r="J105" s="37"/>
      <c r="K105" s="37"/>
      <c r="L105" s="37"/>
      <c r="M105" s="37"/>
      <c r="N105" s="37"/>
      <c r="O105" s="37"/>
      <c r="P105" s="37"/>
      <c r="Q105" s="37"/>
      <c r="R105" s="37"/>
    </row>
    <row r="106" spans="1:18" ht="15.75" customHeight="1" x14ac:dyDescent="0.35">
      <c r="A106" s="37"/>
      <c r="B106" s="37"/>
      <c r="C106" s="37"/>
      <c r="D106" s="37"/>
      <c r="E106" s="37"/>
      <c r="F106" s="38"/>
      <c r="G106" s="39"/>
      <c r="H106" s="239"/>
      <c r="I106" s="39"/>
      <c r="J106" s="37"/>
      <c r="K106" s="37"/>
      <c r="L106" s="37"/>
      <c r="M106" s="37"/>
      <c r="N106" s="37"/>
      <c r="O106" s="37"/>
      <c r="P106" s="37"/>
      <c r="Q106" s="37"/>
      <c r="R106" s="37"/>
    </row>
    <row r="107" spans="1:18" ht="15.75" customHeight="1" x14ac:dyDescent="0.35">
      <c r="A107" s="37"/>
      <c r="B107" s="37"/>
      <c r="C107" s="37"/>
      <c r="D107" s="37"/>
      <c r="E107" s="37"/>
      <c r="F107" s="38"/>
      <c r="G107" s="39"/>
      <c r="H107" s="239"/>
      <c r="I107" s="39"/>
      <c r="J107" s="37"/>
      <c r="K107" s="37"/>
      <c r="L107" s="37"/>
      <c r="M107" s="37"/>
      <c r="N107" s="37"/>
      <c r="O107" s="37"/>
      <c r="P107" s="37"/>
      <c r="Q107" s="37"/>
      <c r="R107" s="37"/>
    </row>
    <row r="108" spans="1:18" ht="15.75" customHeight="1" x14ac:dyDescent="0.35">
      <c r="A108" s="37"/>
      <c r="B108" s="37"/>
      <c r="C108" s="37"/>
      <c r="D108" s="37"/>
      <c r="E108" s="37"/>
      <c r="F108" s="38"/>
      <c r="G108" s="39"/>
      <c r="H108" s="239"/>
      <c r="I108" s="39"/>
      <c r="J108" s="37"/>
      <c r="K108" s="37"/>
      <c r="L108" s="37"/>
      <c r="M108" s="37"/>
      <c r="N108" s="37"/>
      <c r="O108" s="37"/>
      <c r="P108" s="37"/>
      <c r="Q108" s="37"/>
      <c r="R108" s="37"/>
    </row>
    <row r="109" spans="1:18" ht="15.75" customHeight="1" x14ac:dyDescent="0.35">
      <c r="A109" s="37"/>
      <c r="B109" s="37"/>
      <c r="C109" s="37"/>
      <c r="D109" s="37"/>
      <c r="E109" s="37"/>
      <c r="F109" s="38"/>
      <c r="G109" s="39"/>
      <c r="H109" s="239"/>
      <c r="I109" s="39"/>
      <c r="J109" s="37"/>
      <c r="K109" s="37"/>
      <c r="L109" s="37"/>
      <c r="M109" s="37"/>
      <c r="N109" s="37"/>
      <c r="O109" s="37"/>
      <c r="P109" s="37"/>
      <c r="Q109" s="37"/>
      <c r="R109" s="37"/>
    </row>
    <row r="110" spans="1:18" ht="15.75" customHeight="1" x14ac:dyDescent="0.35">
      <c r="A110" s="37"/>
      <c r="B110" s="37"/>
      <c r="C110" s="37"/>
      <c r="D110" s="37"/>
      <c r="E110" s="37"/>
      <c r="F110" s="38"/>
      <c r="G110" s="39"/>
      <c r="H110" s="239"/>
      <c r="I110" s="39"/>
      <c r="J110" s="37"/>
      <c r="K110" s="37"/>
      <c r="L110" s="37"/>
      <c r="M110" s="37"/>
      <c r="N110" s="37"/>
      <c r="O110" s="37"/>
      <c r="P110" s="37"/>
      <c r="Q110" s="37"/>
      <c r="R110" s="37"/>
    </row>
    <row r="111" spans="1:18" ht="15.75" customHeight="1" x14ac:dyDescent="0.35">
      <c r="A111" s="37"/>
      <c r="B111" s="37"/>
      <c r="C111" s="37"/>
      <c r="D111" s="37"/>
      <c r="E111" s="37"/>
      <c r="F111" s="38"/>
      <c r="G111" s="39"/>
      <c r="H111" s="239"/>
      <c r="I111" s="39"/>
      <c r="J111" s="37"/>
      <c r="K111" s="37"/>
      <c r="L111" s="37"/>
      <c r="M111" s="37"/>
      <c r="N111" s="37"/>
      <c r="O111" s="37"/>
      <c r="P111" s="37"/>
      <c r="Q111" s="37"/>
      <c r="R111" s="37"/>
    </row>
    <row r="112" spans="1:18" ht="15.75" customHeight="1" x14ac:dyDescent="0.35">
      <c r="A112" s="37"/>
      <c r="B112" s="37"/>
      <c r="C112" s="37"/>
      <c r="D112" s="37"/>
      <c r="E112" s="37"/>
      <c r="F112" s="38"/>
      <c r="G112" s="39"/>
      <c r="H112" s="239"/>
      <c r="I112" s="39"/>
      <c r="J112" s="37"/>
      <c r="K112" s="37"/>
      <c r="L112" s="37"/>
      <c r="M112" s="37"/>
      <c r="N112" s="37"/>
      <c r="O112" s="37"/>
      <c r="P112" s="37"/>
      <c r="Q112" s="37"/>
      <c r="R112" s="37"/>
    </row>
    <row r="113" spans="1:18" ht="15.75" customHeight="1" x14ac:dyDescent="0.35">
      <c r="A113" s="37"/>
      <c r="B113" s="37"/>
      <c r="C113" s="37"/>
      <c r="D113" s="37"/>
      <c r="E113" s="37"/>
      <c r="F113" s="38"/>
      <c r="G113" s="39"/>
      <c r="H113" s="239"/>
      <c r="I113" s="39"/>
      <c r="J113" s="37"/>
      <c r="K113" s="37"/>
      <c r="L113" s="37"/>
      <c r="M113" s="37"/>
      <c r="N113" s="37"/>
      <c r="O113" s="37"/>
      <c r="P113" s="37"/>
      <c r="Q113" s="37"/>
      <c r="R113" s="37"/>
    </row>
    <row r="114" spans="1:18" ht="15.75" customHeight="1" x14ac:dyDescent="0.35">
      <c r="A114" s="37"/>
      <c r="B114" s="37"/>
      <c r="C114" s="37"/>
      <c r="D114" s="37"/>
      <c r="E114" s="37"/>
      <c r="F114" s="38"/>
      <c r="G114" s="39"/>
      <c r="H114" s="239"/>
      <c r="I114" s="39"/>
      <c r="J114" s="37"/>
      <c r="K114" s="37"/>
      <c r="L114" s="37"/>
      <c r="M114" s="37"/>
      <c r="N114" s="37"/>
      <c r="O114" s="37"/>
      <c r="P114" s="37"/>
      <c r="Q114" s="37"/>
      <c r="R114" s="37"/>
    </row>
    <row r="115" spans="1:18" ht="15.75" customHeight="1" x14ac:dyDescent="0.35">
      <c r="A115" s="37"/>
      <c r="B115" s="37"/>
      <c r="C115" s="37"/>
      <c r="D115" s="37"/>
      <c r="E115" s="37"/>
      <c r="F115" s="38"/>
      <c r="G115" s="39"/>
      <c r="H115" s="239"/>
      <c r="I115" s="39"/>
      <c r="J115" s="37"/>
      <c r="K115" s="37"/>
      <c r="L115" s="37"/>
      <c r="M115" s="37"/>
      <c r="N115" s="37"/>
      <c r="O115" s="37"/>
      <c r="P115" s="37"/>
      <c r="Q115" s="37"/>
      <c r="R115" s="37"/>
    </row>
    <row r="116" spans="1:18" ht="15.75" customHeight="1" x14ac:dyDescent="0.35">
      <c r="A116" s="37"/>
      <c r="B116" s="37"/>
      <c r="C116" s="37"/>
      <c r="D116" s="37"/>
      <c r="E116" s="37"/>
      <c r="F116" s="38"/>
      <c r="G116" s="39"/>
      <c r="H116" s="239"/>
      <c r="I116" s="39"/>
      <c r="J116" s="37"/>
      <c r="K116" s="37"/>
      <c r="L116" s="37"/>
      <c r="M116" s="37"/>
      <c r="N116" s="37"/>
      <c r="O116" s="37"/>
      <c r="P116" s="37"/>
      <c r="Q116" s="37"/>
      <c r="R116" s="37"/>
    </row>
    <row r="117" spans="1:18" ht="15.75" customHeight="1" x14ac:dyDescent="0.35">
      <c r="A117" s="37"/>
      <c r="B117" s="37"/>
      <c r="C117" s="37"/>
      <c r="D117" s="37"/>
      <c r="E117" s="37"/>
      <c r="F117" s="38"/>
      <c r="G117" s="39"/>
      <c r="H117" s="239"/>
      <c r="I117" s="39"/>
      <c r="J117" s="37"/>
      <c r="K117" s="37"/>
      <c r="L117" s="37"/>
      <c r="M117" s="37"/>
      <c r="N117" s="37"/>
      <c r="O117" s="37"/>
      <c r="P117" s="37"/>
      <c r="Q117" s="37"/>
      <c r="R117" s="37"/>
    </row>
    <row r="118" spans="1:18" ht="15.75" customHeight="1" x14ac:dyDescent="0.35">
      <c r="A118" s="37"/>
      <c r="B118" s="37"/>
      <c r="C118" s="37"/>
      <c r="D118" s="37"/>
      <c r="E118" s="37"/>
      <c r="F118" s="38"/>
      <c r="G118" s="39"/>
      <c r="H118" s="239"/>
      <c r="I118" s="39"/>
      <c r="J118" s="37"/>
      <c r="K118" s="37"/>
      <c r="L118" s="37"/>
      <c r="M118" s="37"/>
      <c r="N118" s="37"/>
      <c r="O118" s="37"/>
      <c r="P118" s="37"/>
      <c r="Q118" s="37"/>
      <c r="R118" s="37"/>
    </row>
    <row r="119" spans="1:18" ht="15.75" customHeight="1" x14ac:dyDescent="0.35">
      <c r="A119" s="37"/>
      <c r="B119" s="37"/>
      <c r="C119" s="37"/>
      <c r="D119" s="37"/>
      <c r="E119" s="37"/>
      <c r="F119" s="38"/>
      <c r="G119" s="39"/>
      <c r="H119" s="239"/>
      <c r="I119" s="39"/>
      <c r="J119" s="37"/>
      <c r="K119" s="37"/>
      <c r="L119" s="37"/>
      <c r="M119" s="37"/>
      <c r="N119" s="37"/>
      <c r="O119" s="37"/>
      <c r="P119" s="37"/>
      <c r="Q119" s="37"/>
      <c r="R119" s="37"/>
    </row>
    <row r="120" spans="1:18" ht="15.75" customHeight="1" x14ac:dyDescent="0.35">
      <c r="A120" s="37"/>
      <c r="B120" s="37"/>
      <c r="C120" s="37"/>
      <c r="D120" s="37"/>
      <c r="E120" s="37"/>
      <c r="F120" s="38"/>
      <c r="G120" s="39"/>
      <c r="H120" s="239"/>
      <c r="I120" s="39"/>
      <c r="J120" s="37"/>
      <c r="K120" s="37"/>
      <c r="L120" s="37"/>
      <c r="M120" s="37"/>
      <c r="N120" s="37"/>
      <c r="O120" s="37"/>
      <c r="P120" s="37"/>
      <c r="Q120" s="37"/>
      <c r="R120" s="37"/>
    </row>
    <row r="121" spans="1:18" ht="15.75" customHeight="1" x14ac:dyDescent="0.35">
      <c r="A121" s="37"/>
      <c r="B121" s="37"/>
      <c r="C121" s="37"/>
      <c r="D121" s="37"/>
      <c r="E121" s="37"/>
      <c r="F121" s="38"/>
      <c r="G121" s="39"/>
      <c r="H121" s="239"/>
      <c r="I121" s="39"/>
      <c r="J121" s="37"/>
      <c r="K121" s="37"/>
      <c r="L121" s="37"/>
      <c r="M121" s="37"/>
      <c r="N121" s="37"/>
      <c r="O121" s="37"/>
      <c r="P121" s="37"/>
      <c r="Q121" s="37"/>
      <c r="R121" s="37"/>
    </row>
    <row r="122" spans="1:18" ht="15.75" customHeight="1" x14ac:dyDescent="0.35">
      <c r="A122" s="37"/>
      <c r="B122" s="37"/>
      <c r="C122" s="37"/>
      <c r="D122" s="37"/>
      <c r="E122" s="37"/>
      <c r="F122" s="38"/>
      <c r="G122" s="39"/>
      <c r="H122" s="239"/>
      <c r="I122" s="39"/>
      <c r="J122" s="37"/>
      <c r="K122" s="37"/>
      <c r="L122" s="37"/>
      <c r="M122" s="37"/>
      <c r="N122" s="37"/>
      <c r="O122" s="37"/>
      <c r="P122" s="37"/>
      <c r="Q122" s="37"/>
      <c r="R122" s="37"/>
    </row>
    <row r="123" spans="1:18" ht="15.75" customHeight="1" x14ac:dyDescent="0.35">
      <c r="A123" s="37"/>
      <c r="B123" s="37"/>
      <c r="C123" s="37"/>
      <c r="D123" s="37"/>
      <c r="E123" s="37"/>
      <c r="F123" s="38"/>
      <c r="G123" s="39"/>
      <c r="H123" s="239"/>
      <c r="I123" s="39"/>
      <c r="J123" s="37"/>
      <c r="K123" s="37"/>
      <c r="L123" s="37"/>
      <c r="M123" s="37"/>
      <c r="N123" s="37"/>
      <c r="O123" s="37"/>
      <c r="P123" s="37"/>
      <c r="Q123" s="37"/>
      <c r="R123" s="37"/>
    </row>
    <row r="124" spans="1:18" ht="15.75" customHeight="1" x14ac:dyDescent="0.35">
      <c r="A124" s="37"/>
      <c r="B124" s="37"/>
      <c r="C124" s="37"/>
      <c r="D124" s="37"/>
      <c r="E124" s="37"/>
      <c r="F124" s="38"/>
      <c r="G124" s="39"/>
      <c r="H124" s="239"/>
      <c r="I124" s="39"/>
      <c r="J124" s="37"/>
      <c r="K124" s="37"/>
      <c r="L124" s="37"/>
      <c r="M124" s="37"/>
      <c r="N124" s="37"/>
      <c r="O124" s="37"/>
      <c r="P124" s="37"/>
      <c r="Q124" s="37"/>
      <c r="R124" s="37"/>
    </row>
    <row r="125" spans="1:18" ht="15.75" customHeight="1" x14ac:dyDescent="0.35">
      <c r="A125" s="37"/>
      <c r="B125" s="37"/>
      <c r="C125" s="37"/>
      <c r="D125" s="37"/>
      <c r="E125" s="37"/>
      <c r="F125" s="38"/>
      <c r="G125" s="39"/>
      <c r="H125" s="239"/>
      <c r="I125" s="39"/>
      <c r="J125" s="37"/>
      <c r="K125" s="37"/>
      <c r="L125" s="37"/>
      <c r="M125" s="37"/>
      <c r="N125" s="37"/>
      <c r="O125" s="37"/>
      <c r="P125" s="37"/>
      <c r="Q125" s="37"/>
      <c r="R125" s="37"/>
    </row>
    <row r="126" spans="1:18" ht="15.75" customHeight="1" x14ac:dyDescent="0.35">
      <c r="A126" s="37"/>
      <c r="B126" s="37"/>
      <c r="C126" s="37"/>
      <c r="D126" s="37"/>
      <c r="E126" s="37"/>
      <c r="F126" s="38"/>
      <c r="G126" s="39"/>
      <c r="H126" s="239"/>
      <c r="I126" s="39"/>
      <c r="J126" s="37"/>
      <c r="K126" s="37"/>
      <c r="L126" s="37"/>
      <c r="M126" s="37"/>
      <c r="N126" s="37"/>
      <c r="O126" s="37"/>
      <c r="P126" s="37"/>
      <c r="Q126" s="37"/>
      <c r="R126" s="37"/>
    </row>
    <row r="127" spans="1:18" ht="15.75" customHeight="1" x14ac:dyDescent="0.35">
      <c r="A127" s="37"/>
      <c r="B127" s="37"/>
      <c r="C127" s="37"/>
      <c r="D127" s="37"/>
      <c r="E127" s="37"/>
      <c r="F127" s="38"/>
      <c r="G127" s="39"/>
      <c r="H127" s="239"/>
      <c r="I127" s="39"/>
      <c r="J127" s="37"/>
      <c r="K127" s="37"/>
      <c r="L127" s="37"/>
      <c r="M127" s="37"/>
      <c r="N127" s="37"/>
      <c r="O127" s="37"/>
      <c r="P127" s="37"/>
      <c r="Q127" s="37"/>
      <c r="R127" s="37"/>
    </row>
    <row r="128" spans="1:18" ht="15.75" customHeight="1" x14ac:dyDescent="0.35">
      <c r="A128" s="37"/>
      <c r="B128" s="37"/>
      <c r="C128" s="37"/>
      <c r="D128" s="37"/>
      <c r="E128" s="37"/>
      <c r="F128" s="38"/>
      <c r="G128" s="39"/>
      <c r="H128" s="239"/>
      <c r="I128" s="39"/>
      <c r="J128" s="37"/>
      <c r="K128" s="37"/>
      <c r="L128" s="37"/>
      <c r="M128" s="37"/>
      <c r="N128" s="37"/>
      <c r="O128" s="37"/>
      <c r="P128" s="37"/>
      <c r="Q128" s="37"/>
      <c r="R128" s="37"/>
    </row>
    <row r="129" spans="1:18" ht="15.75" customHeight="1" x14ac:dyDescent="0.35">
      <c r="A129" s="37"/>
      <c r="B129" s="37"/>
      <c r="C129" s="37"/>
      <c r="D129" s="37"/>
      <c r="E129" s="37"/>
      <c r="F129" s="38"/>
      <c r="G129" s="39"/>
      <c r="H129" s="239"/>
      <c r="I129" s="39"/>
      <c r="J129" s="37"/>
      <c r="K129" s="37"/>
      <c r="L129" s="37"/>
      <c r="M129" s="37"/>
      <c r="N129" s="37"/>
      <c r="O129" s="37"/>
      <c r="P129" s="37"/>
      <c r="Q129" s="37"/>
      <c r="R129" s="37"/>
    </row>
    <row r="130" spans="1:18" ht="15.75" customHeight="1" x14ac:dyDescent="0.35">
      <c r="A130" s="37"/>
      <c r="B130" s="37"/>
      <c r="C130" s="37"/>
      <c r="D130" s="37"/>
      <c r="E130" s="37"/>
      <c r="F130" s="38"/>
      <c r="G130" s="39"/>
      <c r="H130" s="239"/>
      <c r="I130" s="39"/>
      <c r="J130" s="37"/>
      <c r="K130" s="37"/>
      <c r="L130" s="37"/>
      <c r="M130" s="37"/>
      <c r="N130" s="37"/>
      <c r="O130" s="37"/>
      <c r="P130" s="37"/>
      <c r="Q130" s="37"/>
      <c r="R130" s="37"/>
    </row>
    <row r="131" spans="1:18" ht="15.75" customHeight="1" x14ac:dyDescent="0.35">
      <c r="A131" s="37"/>
      <c r="B131" s="37"/>
      <c r="C131" s="37"/>
      <c r="D131" s="37"/>
      <c r="E131" s="37"/>
      <c r="F131" s="38"/>
      <c r="G131" s="39"/>
      <c r="H131" s="239"/>
      <c r="I131" s="39"/>
      <c r="J131" s="37"/>
      <c r="K131" s="37"/>
      <c r="L131" s="37"/>
      <c r="M131" s="37"/>
      <c r="N131" s="37"/>
      <c r="O131" s="37"/>
      <c r="P131" s="37"/>
      <c r="Q131" s="37"/>
      <c r="R131" s="37"/>
    </row>
    <row r="132" spans="1:18" ht="15.75" customHeight="1" x14ac:dyDescent="0.35">
      <c r="A132" s="37"/>
      <c r="B132" s="37"/>
      <c r="C132" s="37"/>
      <c r="D132" s="37"/>
      <c r="E132" s="37"/>
      <c r="F132" s="38"/>
      <c r="G132" s="39"/>
      <c r="H132" s="239"/>
      <c r="I132" s="39"/>
      <c r="J132" s="37"/>
      <c r="K132" s="37"/>
      <c r="L132" s="37"/>
      <c r="M132" s="37"/>
      <c r="N132" s="37"/>
      <c r="O132" s="37"/>
      <c r="P132" s="37"/>
      <c r="Q132" s="37"/>
      <c r="R132" s="37"/>
    </row>
    <row r="133" spans="1:18" ht="15.75" customHeight="1" x14ac:dyDescent="0.35">
      <c r="A133" s="37"/>
      <c r="B133" s="37"/>
      <c r="C133" s="37"/>
      <c r="D133" s="37"/>
      <c r="E133" s="37"/>
      <c r="F133" s="38"/>
      <c r="G133" s="39"/>
      <c r="H133" s="239"/>
      <c r="I133" s="39"/>
      <c r="J133" s="37"/>
      <c r="K133" s="37"/>
      <c r="L133" s="37"/>
      <c r="M133" s="37"/>
      <c r="N133" s="37"/>
      <c r="O133" s="37"/>
      <c r="P133" s="37"/>
      <c r="Q133" s="37"/>
      <c r="R133" s="37"/>
    </row>
    <row r="134" spans="1:18" ht="15.75" customHeight="1" x14ac:dyDescent="0.35">
      <c r="A134" s="37"/>
      <c r="B134" s="37"/>
      <c r="C134" s="37"/>
      <c r="D134" s="37"/>
      <c r="E134" s="37"/>
      <c r="F134" s="38"/>
      <c r="G134" s="39"/>
      <c r="H134" s="239"/>
      <c r="I134" s="39"/>
      <c r="J134" s="37"/>
      <c r="K134" s="37"/>
      <c r="L134" s="37"/>
      <c r="M134" s="37"/>
      <c r="N134" s="37"/>
      <c r="O134" s="37"/>
      <c r="P134" s="37"/>
      <c r="Q134" s="37"/>
      <c r="R134" s="37"/>
    </row>
    <row r="135" spans="1:18" ht="15.75" customHeight="1" x14ac:dyDescent="0.35">
      <c r="A135" s="37"/>
      <c r="B135" s="37"/>
      <c r="C135" s="37"/>
      <c r="D135" s="37"/>
      <c r="E135" s="37"/>
      <c r="F135" s="38"/>
      <c r="G135" s="39"/>
      <c r="H135" s="239"/>
      <c r="I135" s="39"/>
      <c r="J135" s="37"/>
      <c r="K135" s="37"/>
      <c r="L135" s="37"/>
      <c r="M135" s="37"/>
      <c r="N135" s="37"/>
      <c r="O135" s="37"/>
      <c r="P135" s="37"/>
      <c r="Q135" s="37"/>
      <c r="R135" s="37"/>
    </row>
    <row r="136" spans="1:18" ht="15.75" customHeight="1" x14ac:dyDescent="0.35">
      <c r="A136" s="37"/>
      <c r="B136" s="37"/>
      <c r="C136" s="37"/>
      <c r="D136" s="37"/>
      <c r="E136" s="37"/>
      <c r="F136" s="38"/>
      <c r="G136" s="39"/>
      <c r="H136" s="239"/>
      <c r="I136" s="39"/>
      <c r="J136" s="37"/>
      <c r="K136" s="37"/>
      <c r="L136" s="37"/>
      <c r="M136" s="37"/>
      <c r="N136" s="37"/>
      <c r="O136" s="37"/>
      <c r="P136" s="37"/>
      <c r="Q136" s="37"/>
      <c r="R136" s="37"/>
    </row>
    <row r="137" spans="1:18" ht="15.75" customHeight="1" x14ac:dyDescent="0.35">
      <c r="A137" s="37"/>
      <c r="B137" s="37"/>
      <c r="C137" s="37"/>
      <c r="D137" s="37"/>
      <c r="E137" s="37"/>
      <c r="F137" s="38"/>
      <c r="G137" s="39"/>
      <c r="H137" s="239"/>
      <c r="I137" s="39"/>
      <c r="J137" s="37"/>
      <c r="K137" s="37"/>
      <c r="L137" s="37"/>
      <c r="M137" s="37"/>
      <c r="N137" s="37"/>
      <c r="O137" s="37"/>
      <c r="P137" s="37"/>
      <c r="Q137" s="37"/>
      <c r="R137" s="37"/>
    </row>
    <row r="138" spans="1:18" ht="15.75" customHeight="1" x14ac:dyDescent="0.35">
      <c r="A138" s="37"/>
      <c r="B138" s="37"/>
      <c r="C138" s="37"/>
      <c r="D138" s="37"/>
      <c r="E138" s="37"/>
      <c r="F138" s="38"/>
      <c r="G138" s="39"/>
      <c r="H138" s="239"/>
      <c r="I138" s="39"/>
      <c r="J138" s="37"/>
      <c r="K138" s="37"/>
      <c r="L138" s="37"/>
      <c r="M138" s="37"/>
      <c r="N138" s="37"/>
      <c r="O138" s="37"/>
      <c r="P138" s="37"/>
      <c r="Q138" s="37"/>
      <c r="R138" s="37"/>
    </row>
    <row r="139" spans="1:18" ht="15.75" customHeight="1" x14ac:dyDescent="0.35">
      <c r="A139" s="37"/>
      <c r="B139" s="37"/>
      <c r="C139" s="37"/>
      <c r="D139" s="37"/>
      <c r="E139" s="37"/>
      <c r="F139" s="38"/>
      <c r="G139" s="39"/>
      <c r="H139" s="239"/>
      <c r="I139" s="39"/>
      <c r="J139" s="37"/>
      <c r="K139" s="37"/>
      <c r="L139" s="37"/>
      <c r="M139" s="37"/>
      <c r="N139" s="37"/>
      <c r="O139" s="37"/>
      <c r="P139" s="37"/>
      <c r="Q139" s="37"/>
      <c r="R139" s="37"/>
    </row>
    <row r="140" spans="1:18" ht="15.75" customHeight="1" x14ac:dyDescent="0.35">
      <c r="A140" s="37"/>
      <c r="B140" s="37"/>
      <c r="C140" s="37"/>
      <c r="D140" s="37"/>
      <c r="E140" s="37"/>
      <c r="F140" s="38"/>
      <c r="G140" s="39"/>
      <c r="H140" s="239"/>
      <c r="I140" s="39"/>
      <c r="J140" s="37"/>
      <c r="K140" s="37"/>
      <c r="L140" s="37"/>
      <c r="M140" s="37"/>
      <c r="N140" s="37"/>
      <c r="O140" s="37"/>
      <c r="P140" s="37"/>
      <c r="Q140" s="37"/>
      <c r="R140" s="37"/>
    </row>
    <row r="141" spans="1:18" ht="15.75" customHeight="1" x14ac:dyDescent="0.35">
      <c r="A141" s="37"/>
      <c r="B141" s="37"/>
      <c r="C141" s="37"/>
      <c r="D141" s="37"/>
      <c r="E141" s="37"/>
      <c r="F141" s="38"/>
      <c r="G141" s="39"/>
      <c r="H141" s="239"/>
      <c r="I141" s="39"/>
      <c r="J141" s="37"/>
      <c r="K141" s="37"/>
      <c r="L141" s="37"/>
      <c r="M141" s="37"/>
      <c r="N141" s="37"/>
      <c r="O141" s="37"/>
      <c r="P141" s="37"/>
      <c r="Q141" s="37"/>
      <c r="R141" s="37"/>
    </row>
    <row r="142" spans="1:18" ht="15.75" customHeight="1" x14ac:dyDescent="0.35">
      <c r="A142" s="37"/>
      <c r="B142" s="37"/>
      <c r="C142" s="37"/>
      <c r="D142" s="37"/>
      <c r="E142" s="37"/>
      <c r="F142" s="38"/>
      <c r="G142" s="39"/>
      <c r="H142" s="239"/>
      <c r="I142" s="39"/>
      <c r="J142" s="37"/>
      <c r="K142" s="37"/>
      <c r="L142" s="37"/>
      <c r="M142" s="37"/>
      <c r="N142" s="37"/>
      <c r="O142" s="37"/>
      <c r="P142" s="37"/>
      <c r="Q142" s="37"/>
      <c r="R142" s="37"/>
    </row>
    <row r="143" spans="1:18" ht="15.75" customHeight="1" x14ac:dyDescent="0.35">
      <c r="A143" s="37"/>
      <c r="B143" s="37"/>
      <c r="C143" s="37"/>
      <c r="D143" s="37"/>
      <c r="E143" s="37"/>
      <c r="F143" s="38"/>
      <c r="G143" s="39"/>
      <c r="H143" s="239"/>
      <c r="I143" s="39"/>
      <c r="J143" s="37"/>
      <c r="K143" s="37"/>
      <c r="L143" s="37"/>
      <c r="M143" s="37"/>
      <c r="N143" s="37"/>
      <c r="O143" s="37"/>
      <c r="P143" s="37"/>
      <c r="Q143" s="37"/>
      <c r="R143" s="37"/>
    </row>
    <row r="144" spans="1:18" ht="15.75" customHeight="1" x14ac:dyDescent="0.35">
      <c r="A144" s="37"/>
      <c r="B144" s="37"/>
      <c r="C144" s="37"/>
      <c r="D144" s="37"/>
      <c r="E144" s="37"/>
      <c r="F144" s="38"/>
      <c r="G144" s="39"/>
      <c r="H144" s="239"/>
      <c r="I144" s="39"/>
      <c r="J144" s="37"/>
      <c r="K144" s="37"/>
      <c r="L144" s="37"/>
      <c r="M144" s="37"/>
      <c r="N144" s="37"/>
      <c r="O144" s="37"/>
      <c r="P144" s="37"/>
      <c r="Q144" s="37"/>
      <c r="R144" s="37"/>
    </row>
    <row r="145" spans="1:18" ht="15.75" customHeight="1" x14ac:dyDescent="0.35">
      <c r="A145" s="37"/>
      <c r="B145" s="37"/>
      <c r="C145" s="37"/>
      <c r="D145" s="37"/>
      <c r="E145" s="37"/>
      <c r="F145" s="38"/>
      <c r="G145" s="39"/>
      <c r="H145" s="239"/>
      <c r="I145" s="39"/>
      <c r="J145" s="37"/>
      <c r="K145" s="37"/>
      <c r="L145" s="37"/>
      <c r="M145" s="37"/>
      <c r="N145" s="37"/>
      <c r="O145" s="37"/>
      <c r="P145" s="37"/>
      <c r="Q145" s="37"/>
      <c r="R145" s="37"/>
    </row>
    <row r="146" spans="1:18" ht="15.75" customHeight="1" x14ac:dyDescent="0.35">
      <c r="A146" s="37"/>
      <c r="B146" s="37"/>
      <c r="C146" s="37"/>
      <c r="D146" s="37"/>
      <c r="E146" s="37"/>
      <c r="F146" s="38"/>
      <c r="G146" s="39"/>
      <c r="H146" s="239"/>
      <c r="I146" s="39"/>
      <c r="J146" s="37"/>
      <c r="K146" s="37"/>
      <c r="L146" s="37"/>
      <c r="M146" s="37"/>
      <c r="N146" s="37"/>
      <c r="O146" s="37"/>
      <c r="P146" s="37"/>
      <c r="Q146" s="37"/>
      <c r="R146" s="37"/>
    </row>
    <row r="147" spans="1:18" ht="15.75" customHeight="1" x14ac:dyDescent="0.35">
      <c r="A147" s="37"/>
      <c r="B147" s="37"/>
      <c r="C147" s="37"/>
      <c r="D147" s="37"/>
      <c r="E147" s="37"/>
      <c r="F147" s="38"/>
      <c r="G147" s="39"/>
      <c r="H147" s="239"/>
      <c r="I147" s="39"/>
      <c r="J147" s="37"/>
      <c r="K147" s="37"/>
      <c r="L147" s="37"/>
      <c r="M147" s="37"/>
      <c r="N147" s="37"/>
      <c r="O147" s="37"/>
      <c r="P147" s="37"/>
      <c r="Q147" s="37"/>
      <c r="R147" s="37"/>
    </row>
    <row r="148" spans="1:18" ht="15.75" customHeight="1" x14ac:dyDescent="0.35">
      <c r="A148" s="37"/>
      <c r="B148" s="37"/>
      <c r="C148" s="37"/>
      <c r="D148" s="37"/>
      <c r="E148" s="37"/>
      <c r="F148" s="38"/>
      <c r="G148" s="39"/>
      <c r="H148" s="239"/>
      <c r="I148" s="39"/>
      <c r="J148" s="37"/>
      <c r="K148" s="37"/>
      <c r="L148" s="37"/>
      <c r="M148" s="37"/>
      <c r="N148" s="37"/>
      <c r="O148" s="37"/>
      <c r="P148" s="37"/>
      <c r="Q148" s="37"/>
      <c r="R148" s="37"/>
    </row>
    <row r="149" spans="1:18" ht="15.75" customHeight="1" x14ac:dyDescent="0.35">
      <c r="A149" s="37"/>
      <c r="B149" s="37"/>
      <c r="C149" s="37"/>
      <c r="D149" s="37"/>
      <c r="E149" s="37"/>
      <c r="F149" s="38"/>
      <c r="G149" s="39"/>
      <c r="H149" s="239"/>
      <c r="I149" s="39"/>
      <c r="J149" s="37"/>
      <c r="K149" s="37"/>
      <c r="L149" s="37"/>
      <c r="M149" s="37"/>
      <c r="N149" s="37"/>
      <c r="O149" s="37"/>
      <c r="P149" s="37"/>
      <c r="Q149" s="37"/>
      <c r="R149" s="37"/>
    </row>
    <row r="150" spans="1:18" ht="15.75" customHeight="1" x14ac:dyDescent="0.35">
      <c r="A150" s="37"/>
      <c r="B150" s="37"/>
      <c r="C150" s="37"/>
      <c r="D150" s="37"/>
      <c r="E150" s="37"/>
      <c r="F150" s="38"/>
      <c r="G150" s="39"/>
      <c r="H150" s="239"/>
      <c r="I150" s="39"/>
      <c r="J150" s="37"/>
      <c r="K150" s="37"/>
      <c r="L150" s="37"/>
      <c r="M150" s="37"/>
      <c r="N150" s="37"/>
      <c r="O150" s="37"/>
      <c r="P150" s="37"/>
      <c r="Q150" s="37"/>
      <c r="R150" s="37"/>
    </row>
    <row r="151" spans="1:18" ht="15.75" customHeight="1" x14ac:dyDescent="0.35">
      <c r="A151" s="37"/>
      <c r="B151" s="37"/>
      <c r="C151" s="37"/>
      <c r="D151" s="37"/>
      <c r="E151" s="37"/>
      <c r="F151" s="38"/>
      <c r="G151" s="39"/>
      <c r="H151" s="239"/>
      <c r="I151" s="39"/>
      <c r="J151" s="37"/>
      <c r="K151" s="37"/>
      <c r="L151" s="37"/>
      <c r="M151" s="37"/>
      <c r="N151" s="37"/>
      <c r="O151" s="37"/>
      <c r="P151" s="37"/>
      <c r="Q151" s="37"/>
      <c r="R151" s="37"/>
    </row>
    <row r="152" spans="1:18" ht="15.75" customHeight="1" x14ac:dyDescent="0.35">
      <c r="A152" s="37"/>
      <c r="B152" s="37"/>
      <c r="C152" s="37"/>
      <c r="D152" s="37"/>
      <c r="E152" s="37"/>
      <c r="F152" s="38"/>
      <c r="G152" s="39"/>
      <c r="H152" s="239"/>
      <c r="I152" s="39"/>
      <c r="J152" s="37"/>
      <c r="K152" s="37"/>
      <c r="L152" s="37"/>
      <c r="M152" s="37"/>
      <c r="N152" s="37"/>
      <c r="O152" s="37"/>
      <c r="P152" s="37"/>
      <c r="Q152" s="37"/>
      <c r="R152" s="37"/>
    </row>
    <row r="153" spans="1:18" ht="15.75" customHeight="1" x14ac:dyDescent="0.35">
      <c r="A153" s="37"/>
      <c r="B153" s="37"/>
      <c r="C153" s="37"/>
      <c r="D153" s="37"/>
      <c r="E153" s="37"/>
      <c r="F153" s="38"/>
      <c r="G153" s="39"/>
      <c r="H153" s="239"/>
      <c r="I153" s="39"/>
      <c r="J153" s="37"/>
      <c r="K153" s="37"/>
      <c r="L153" s="37"/>
      <c r="M153" s="37"/>
      <c r="N153" s="37"/>
      <c r="O153" s="37"/>
      <c r="P153" s="37"/>
      <c r="Q153" s="37"/>
      <c r="R153" s="37"/>
    </row>
    <row r="154" spans="1:18" ht="15.75" customHeight="1" x14ac:dyDescent="0.35">
      <c r="A154" s="37"/>
      <c r="B154" s="37"/>
      <c r="C154" s="37"/>
      <c r="D154" s="37"/>
      <c r="E154" s="37"/>
      <c r="F154" s="38"/>
      <c r="G154" s="39"/>
      <c r="H154" s="239"/>
      <c r="I154" s="39"/>
      <c r="J154" s="37"/>
      <c r="K154" s="37"/>
      <c r="L154" s="37"/>
      <c r="M154" s="37"/>
      <c r="N154" s="37"/>
      <c r="O154" s="37"/>
      <c r="P154" s="37"/>
      <c r="Q154" s="37"/>
      <c r="R154" s="37"/>
    </row>
    <row r="155" spans="1:18" ht="15.75" customHeight="1" x14ac:dyDescent="0.35">
      <c r="A155" s="37"/>
      <c r="B155" s="37"/>
      <c r="C155" s="37"/>
      <c r="D155" s="37"/>
      <c r="E155" s="37"/>
      <c r="F155" s="38"/>
      <c r="G155" s="39"/>
      <c r="H155" s="239"/>
      <c r="I155" s="39"/>
      <c r="J155" s="37"/>
      <c r="K155" s="37"/>
      <c r="L155" s="37"/>
      <c r="M155" s="37"/>
      <c r="N155" s="37"/>
      <c r="O155" s="37"/>
      <c r="P155" s="37"/>
      <c r="Q155" s="37"/>
      <c r="R155" s="37"/>
    </row>
    <row r="156" spans="1:18" ht="15.75" customHeight="1" x14ac:dyDescent="0.35">
      <c r="A156" s="37"/>
      <c r="B156" s="37"/>
      <c r="C156" s="37"/>
      <c r="D156" s="37"/>
      <c r="E156" s="37"/>
      <c r="F156" s="38"/>
      <c r="G156" s="39"/>
      <c r="H156" s="239"/>
      <c r="I156" s="39"/>
      <c r="J156" s="37"/>
      <c r="K156" s="37"/>
      <c r="L156" s="37"/>
      <c r="M156" s="37"/>
      <c r="N156" s="37"/>
      <c r="O156" s="37"/>
      <c r="P156" s="37"/>
      <c r="Q156" s="37"/>
      <c r="R156" s="37"/>
    </row>
    <row r="157" spans="1:18" ht="15.75" customHeight="1" x14ac:dyDescent="0.35">
      <c r="A157" s="37"/>
      <c r="B157" s="37"/>
      <c r="C157" s="37"/>
      <c r="D157" s="37"/>
      <c r="E157" s="37"/>
      <c r="F157" s="38"/>
      <c r="G157" s="39"/>
      <c r="H157" s="239"/>
      <c r="I157" s="39"/>
      <c r="J157" s="37"/>
      <c r="K157" s="37"/>
      <c r="L157" s="37"/>
      <c r="M157" s="37"/>
      <c r="N157" s="37"/>
      <c r="O157" s="37"/>
      <c r="P157" s="37"/>
      <c r="Q157" s="37"/>
      <c r="R157" s="37"/>
    </row>
    <row r="158" spans="1:18" ht="15.75" customHeight="1" x14ac:dyDescent="0.35">
      <c r="A158" s="37"/>
      <c r="B158" s="37"/>
      <c r="C158" s="37"/>
      <c r="D158" s="37"/>
      <c r="E158" s="37"/>
      <c r="F158" s="38"/>
      <c r="G158" s="39"/>
      <c r="H158" s="239"/>
      <c r="I158" s="39"/>
      <c r="J158" s="37"/>
      <c r="K158" s="37"/>
      <c r="L158" s="37"/>
      <c r="M158" s="37"/>
      <c r="N158" s="37"/>
      <c r="O158" s="37"/>
      <c r="P158" s="37"/>
      <c r="Q158" s="37"/>
      <c r="R158" s="37"/>
    </row>
    <row r="159" spans="1:18" ht="15.75" customHeight="1" x14ac:dyDescent="0.35">
      <c r="A159" s="37"/>
      <c r="B159" s="37"/>
      <c r="C159" s="37"/>
      <c r="D159" s="37"/>
      <c r="E159" s="37"/>
      <c r="F159" s="38"/>
      <c r="G159" s="39"/>
      <c r="H159" s="239"/>
      <c r="I159" s="39"/>
      <c r="J159" s="37"/>
      <c r="K159" s="37"/>
      <c r="L159" s="37"/>
      <c r="M159" s="37"/>
      <c r="N159" s="37"/>
      <c r="O159" s="37"/>
      <c r="P159" s="37"/>
      <c r="Q159" s="37"/>
      <c r="R159" s="37"/>
    </row>
    <row r="160" spans="1:18" ht="15.75" customHeight="1" x14ac:dyDescent="0.35">
      <c r="A160" s="37"/>
      <c r="B160" s="37"/>
      <c r="C160" s="37"/>
      <c r="D160" s="37"/>
      <c r="E160" s="37"/>
      <c r="F160" s="38"/>
      <c r="G160" s="39"/>
      <c r="H160" s="239"/>
      <c r="I160" s="39"/>
      <c r="J160" s="37"/>
      <c r="K160" s="37"/>
      <c r="L160" s="37"/>
      <c r="M160" s="37"/>
      <c r="N160" s="37"/>
      <c r="O160" s="37"/>
      <c r="P160" s="37"/>
      <c r="Q160" s="37"/>
      <c r="R160" s="37"/>
    </row>
    <row r="161" spans="1:18" ht="15.75" customHeight="1" x14ac:dyDescent="0.35">
      <c r="A161" s="37"/>
      <c r="B161" s="37"/>
      <c r="C161" s="37"/>
      <c r="D161" s="37"/>
      <c r="E161" s="37"/>
      <c r="F161" s="38"/>
      <c r="G161" s="39"/>
      <c r="H161" s="239"/>
      <c r="I161" s="39"/>
      <c r="J161" s="37"/>
      <c r="K161" s="37"/>
      <c r="L161" s="37"/>
      <c r="M161" s="37"/>
      <c r="N161" s="37"/>
      <c r="O161" s="37"/>
      <c r="P161" s="37"/>
      <c r="Q161" s="37"/>
      <c r="R161" s="37"/>
    </row>
    <row r="162" spans="1:18" ht="15.75" customHeight="1" x14ac:dyDescent="0.35">
      <c r="A162" s="37"/>
      <c r="B162" s="37"/>
      <c r="C162" s="37"/>
      <c r="D162" s="37"/>
      <c r="E162" s="37"/>
      <c r="F162" s="38"/>
      <c r="G162" s="39"/>
      <c r="H162" s="239"/>
      <c r="I162" s="39"/>
      <c r="J162" s="37"/>
      <c r="K162" s="37"/>
      <c r="L162" s="37"/>
      <c r="M162" s="37"/>
      <c r="N162" s="37"/>
      <c r="O162" s="37"/>
      <c r="P162" s="37"/>
      <c r="Q162" s="37"/>
      <c r="R162" s="37"/>
    </row>
    <row r="163" spans="1:18" ht="15.75" customHeight="1" x14ac:dyDescent="0.35">
      <c r="A163" s="37"/>
      <c r="B163" s="37"/>
      <c r="C163" s="37"/>
      <c r="D163" s="37"/>
      <c r="E163" s="37"/>
      <c r="F163" s="38"/>
      <c r="G163" s="39"/>
      <c r="H163" s="239"/>
      <c r="I163" s="39"/>
      <c r="J163" s="37"/>
      <c r="K163" s="37"/>
      <c r="L163" s="37"/>
      <c r="M163" s="37"/>
      <c r="N163" s="37"/>
      <c r="O163" s="37"/>
      <c r="P163" s="37"/>
      <c r="Q163" s="37"/>
      <c r="R163" s="37"/>
    </row>
    <row r="164" spans="1:18" ht="15.75" customHeight="1" x14ac:dyDescent="0.35">
      <c r="A164" s="37"/>
      <c r="B164" s="37"/>
      <c r="C164" s="37"/>
      <c r="D164" s="37"/>
      <c r="E164" s="37"/>
      <c r="F164" s="38"/>
      <c r="G164" s="39"/>
      <c r="H164" s="239"/>
      <c r="I164" s="39"/>
      <c r="J164" s="37"/>
      <c r="K164" s="37"/>
      <c r="L164" s="37"/>
      <c r="M164" s="37"/>
      <c r="N164" s="37"/>
      <c r="O164" s="37"/>
      <c r="P164" s="37"/>
      <c r="Q164" s="37"/>
      <c r="R164" s="37"/>
    </row>
    <row r="165" spans="1:18" ht="15.75" customHeight="1" x14ac:dyDescent="0.35">
      <c r="A165" s="37"/>
      <c r="B165" s="37"/>
      <c r="C165" s="37"/>
      <c r="D165" s="37"/>
      <c r="E165" s="37"/>
      <c r="F165" s="38"/>
      <c r="G165" s="39"/>
      <c r="H165" s="239"/>
      <c r="I165" s="39"/>
      <c r="J165" s="37"/>
      <c r="K165" s="37"/>
      <c r="L165" s="37"/>
      <c r="M165" s="37"/>
      <c r="N165" s="37"/>
      <c r="O165" s="37"/>
      <c r="P165" s="37"/>
      <c r="Q165" s="37"/>
      <c r="R165" s="37"/>
    </row>
    <row r="166" spans="1:18" ht="15.75" customHeight="1" x14ac:dyDescent="0.35">
      <c r="A166" s="37"/>
      <c r="B166" s="37"/>
      <c r="C166" s="37"/>
      <c r="D166" s="37"/>
      <c r="E166" s="37"/>
      <c r="F166" s="38"/>
      <c r="G166" s="39"/>
      <c r="H166" s="239"/>
      <c r="I166" s="39"/>
      <c r="J166" s="37"/>
      <c r="K166" s="37"/>
      <c r="L166" s="37"/>
      <c r="M166" s="37"/>
      <c r="N166" s="37"/>
      <c r="O166" s="37"/>
      <c r="P166" s="37"/>
      <c r="Q166" s="37"/>
      <c r="R166" s="37"/>
    </row>
    <row r="167" spans="1:18" ht="15.75" customHeight="1" x14ac:dyDescent="0.35">
      <c r="A167" s="37"/>
      <c r="B167" s="37"/>
      <c r="C167" s="37"/>
      <c r="D167" s="37"/>
      <c r="E167" s="37"/>
      <c r="F167" s="38"/>
      <c r="G167" s="39"/>
      <c r="H167" s="239"/>
      <c r="I167" s="39"/>
      <c r="J167" s="37"/>
      <c r="K167" s="37"/>
      <c r="L167" s="37"/>
      <c r="M167" s="37"/>
      <c r="N167" s="37"/>
      <c r="O167" s="37"/>
      <c r="P167" s="37"/>
      <c r="Q167" s="37"/>
      <c r="R167" s="37"/>
    </row>
    <row r="168" spans="1:18" ht="15.75" customHeight="1" x14ac:dyDescent="0.35">
      <c r="A168" s="37"/>
      <c r="B168" s="37"/>
      <c r="C168" s="37"/>
      <c r="D168" s="37"/>
      <c r="E168" s="37"/>
      <c r="F168" s="38"/>
      <c r="G168" s="39"/>
      <c r="H168" s="239"/>
      <c r="I168" s="39"/>
      <c r="J168" s="37"/>
      <c r="K168" s="37"/>
      <c r="L168" s="37"/>
      <c r="M168" s="37"/>
      <c r="N168" s="37"/>
      <c r="O168" s="37"/>
      <c r="P168" s="37"/>
      <c r="Q168" s="37"/>
      <c r="R168" s="37"/>
    </row>
    <row r="169" spans="1:18" ht="15.75" customHeight="1" x14ac:dyDescent="0.35">
      <c r="A169" s="37"/>
      <c r="B169" s="37"/>
      <c r="C169" s="37"/>
      <c r="D169" s="37"/>
      <c r="E169" s="37"/>
      <c r="F169" s="38"/>
      <c r="G169" s="39"/>
      <c r="H169" s="239"/>
      <c r="I169" s="39"/>
      <c r="J169" s="37"/>
      <c r="K169" s="37"/>
      <c r="L169" s="37"/>
      <c r="M169" s="37"/>
      <c r="N169" s="37"/>
      <c r="O169" s="37"/>
      <c r="P169" s="37"/>
      <c r="Q169" s="37"/>
      <c r="R169" s="37"/>
    </row>
    <row r="170" spans="1:18" ht="15.75" customHeight="1" x14ac:dyDescent="0.35">
      <c r="A170" s="37"/>
      <c r="B170" s="37"/>
      <c r="C170" s="37"/>
      <c r="D170" s="37"/>
      <c r="E170" s="37"/>
      <c r="F170" s="38"/>
      <c r="G170" s="39"/>
      <c r="H170" s="239"/>
      <c r="I170" s="39"/>
      <c r="J170" s="37"/>
      <c r="K170" s="37"/>
      <c r="L170" s="37"/>
      <c r="M170" s="37"/>
      <c r="N170" s="37"/>
      <c r="O170" s="37"/>
      <c r="P170" s="37"/>
      <c r="Q170" s="37"/>
      <c r="R170" s="37"/>
    </row>
    <row r="171" spans="1:18" ht="15.75" customHeight="1" x14ac:dyDescent="0.35">
      <c r="A171" s="37"/>
      <c r="B171" s="37"/>
      <c r="C171" s="37"/>
      <c r="D171" s="37"/>
      <c r="E171" s="37"/>
      <c r="F171" s="38"/>
      <c r="G171" s="39"/>
      <c r="H171" s="239"/>
      <c r="I171" s="39"/>
      <c r="J171" s="37"/>
      <c r="K171" s="37"/>
      <c r="L171" s="37"/>
      <c r="M171" s="37"/>
      <c r="N171" s="37"/>
      <c r="O171" s="37"/>
      <c r="P171" s="37"/>
      <c r="Q171" s="37"/>
      <c r="R171" s="37"/>
    </row>
    <row r="172" spans="1:18" ht="15.75" customHeight="1" x14ac:dyDescent="0.35">
      <c r="A172" s="37"/>
      <c r="B172" s="37"/>
      <c r="C172" s="37"/>
      <c r="D172" s="37"/>
      <c r="E172" s="37"/>
      <c r="F172" s="38"/>
      <c r="G172" s="39"/>
      <c r="H172" s="239"/>
      <c r="I172" s="39"/>
      <c r="J172" s="37"/>
      <c r="K172" s="37"/>
      <c r="L172" s="37"/>
      <c r="M172" s="37"/>
      <c r="N172" s="37"/>
      <c r="O172" s="37"/>
      <c r="P172" s="37"/>
      <c r="Q172" s="37"/>
      <c r="R172" s="37"/>
    </row>
    <row r="173" spans="1:18" ht="15.75" customHeight="1" x14ac:dyDescent="0.35">
      <c r="A173" s="37"/>
      <c r="B173" s="37"/>
      <c r="C173" s="37"/>
      <c r="D173" s="37"/>
      <c r="E173" s="37"/>
      <c r="F173" s="38"/>
      <c r="G173" s="39"/>
      <c r="H173" s="239"/>
      <c r="I173" s="39"/>
      <c r="J173" s="37"/>
      <c r="K173" s="37"/>
      <c r="L173" s="37"/>
      <c r="M173" s="37"/>
      <c r="N173" s="37"/>
      <c r="O173" s="37"/>
      <c r="P173" s="37"/>
      <c r="Q173" s="37"/>
      <c r="R173" s="37"/>
    </row>
    <row r="174" spans="1:18" ht="15.75" customHeight="1" x14ac:dyDescent="0.35">
      <c r="A174" s="37"/>
      <c r="B174" s="37"/>
      <c r="C174" s="37"/>
      <c r="D174" s="37"/>
      <c r="E174" s="37"/>
      <c r="F174" s="38"/>
      <c r="G174" s="39"/>
      <c r="H174" s="239"/>
      <c r="I174" s="39"/>
      <c r="J174" s="37"/>
      <c r="K174" s="37"/>
      <c r="L174" s="37"/>
      <c r="M174" s="37"/>
      <c r="N174" s="37"/>
      <c r="O174" s="37"/>
      <c r="P174" s="37"/>
      <c r="Q174" s="37"/>
      <c r="R174" s="37"/>
    </row>
    <row r="175" spans="1:18" ht="15.75" customHeight="1" x14ac:dyDescent="0.35">
      <c r="A175" s="37"/>
      <c r="B175" s="37"/>
      <c r="C175" s="37"/>
      <c r="D175" s="37"/>
      <c r="E175" s="37"/>
      <c r="F175" s="38"/>
      <c r="G175" s="39"/>
      <c r="H175" s="239"/>
      <c r="I175" s="39"/>
      <c r="J175" s="37"/>
      <c r="K175" s="37"/>
      <c r="L175" s="37"/>
      <c r="M175" s="37"/>
      <c r="N175" s="37"/>
      <c r="O175" s="37"/>
      <c r="P175" s="37"/>
      <c r="Q175" s="37"/>
      <c r="R175" s="37"/>
    </row>
    <row r="176" spans="1:18" ht="15.75" customHeight="1" x14ac:dyDescent="0.35">
      <c r="A176" s="37"/>
      <c r="B176" s="37"/>
      <c r="C176" s="37"/>
      <c r="D176" s="37"/>
      <c r="E176" s="37"/>
      <c r="F176" s="38"/>
      <c r="G176" s="39"/>
      <c r="H176" s="239"/>
      <c r="I176" s="39"/>
      <c r="J176" s="37"/>
      <c r="K176" s="37"/>
      <c r="L176" s="37"/>
      <c r="M176" s="37"/>
      <c r="N176" s="37"/>
      <c r="O176" s="37"/>
      <c r="P176" s="37"/>
      <c r="Q176" s="37"/>
      <c r="R176" s="37"/>
    </row>
    <row r="177" spans="1:18" ht="15.75" customHeight="1" x14ac:dyDescent="0.35">
      <c r="A177" s="37"/>
      <c r="B177" s="37"/>
      <c r="C177" s="37"/>
      <c r="D177" s="37"/>
      <c r="E177" s="37"/>
      <c r="F177" s="38"/>
      <c r="G177" s="39"/>
      <c r="H177" s="239"/>
      <c r="I177" s="39"/>
      <c r="J177" s="37"/>
      <c r="K177" s="37"/>
      <c r="L177" s="37"/>
      <c r="M177" s="37"/>
      <c r="N177" s="37"/>
      <c r="O177" s="37"/>
      <c r="P177" s="37"/>
      <c r="Q177" s="37"/>
      <c r="R177" s="37"/>
    </row>
    <row r="178" spans="1:18" ht="15.75" customHeight="1" x14ac:dyDescent="0.35">
      <c r="A178" s="37"/>
      <c r="B178" s="37"/>
      <c r="C178" s="37"/>
      <c r="D178" s="37"/>
      <c r="E178" s="37"/>
      <c r="F178" s="38"/>
      <c r="G178" s="39"/>
      <c r="H178" s="239"/>
      <c r="I178" s="39"/>
      <c r="J178" s="37"/>
      <c r="K178" s="37"/>
      <c r="L178" s="37"/>
      <c r="M178" s="37"/>
      <c r="N178" s="37"/>
      <c r="O178" s="37"/>
      <c r="P178" s="37"/>
      <c r="Q178" s="37"/>
      <c r="R178" s="37"/>
    </row>
    <row r="179" spans="1:18" ht="15.75" customHeight="1" x14ac:dyDescent="0.35">
      <c r="A179" s="37"/>
      <c r="B179" s="37"/>
      <c r="C179" s="37"/>
      <c r="D179" s="37"/>
      <c r="E179" s="37"/>
      <c r="F179" s="38"/>
      <c r="G179" s="39"/>
      <c r="H179" s="239"/>
      <c r="I179" s="39"/>
      <c r="J179" s="37"/>
      <c r="K179" s="37"/>
      <c r="L179" s="37"/>
      <c r="M179" s="37"/>
      <c r="N179" s="37"/>
      <c r="O179" s="37"/>
      <c r="P179" s="37"/>
      <c r="Q179" s="37"/>
      <c r="R179" s="37"/>
    </row>
    <row r="180" spans="1:18" ht="15.75" customHeight="1" x14ac:dyDescent="0.35">
      <c r="A180" s="37"/>
      <c r="B180" s="37"/>
      <c r="C180" s="37"/>
      <c r="D180" s="37"/>
      <c r="E180" s="37"/>
      <c r="F180" s="38"/>
      <c r="G180" s="39"/>
      <c r="H180" s="239"/>
      <c r="I180" s="39"/>
      <c r="J180" s="37"/>
      <c r="K180" s="37"/>
      <c r="L180" s="37"/>
      <c r="M180" s="37"/>
      <c r="N180" s="37"/>
      <c r="O180" s="37"/>
      <c r="P180" s="37"/>
      <c r="Q180" s="37"/>
      <c r="R180" s="37"/>
    </row>
    <row r="181" spans="1:18" ht="15.75" customHeight="1" x14ac:dyDescent="0.35">
      <c r="A181" s="37"/>
      <c r="B181" s="37"/>
      <c r="C181" s="37"/>
      <c r="D181" s="37"/>
      <c r="E181" s="37"/>
      <c r="F181" s="38"/>
      <c r="G181" s="39"/>
      <c r="H181" s="239"/>
      <c r="I181" s="39"/>
      <c r="J181" s="37"/>
      <c r="K181" s="37"/>
      <c r="L181" s="37"/>
      <c r="M181" s="37"/>
      <c r="N181" s="37"/>
      <c r="O181" s="37"/>
      <c r="P181" s="37"/>
      <c r="Q181" s="37"/>
      <c r="R181" s="37"/>
    </row>
    <row r="182" spans="1:18" ht="15.75" customHeight="1" x14ac:dyDescent="0.35">
      <c r="A182" s="37"/>
      <c r="B182" s="37"/>
      <c r="C182" s="37"/>
      <c r="D182" s="37"/>
      <c r="E182" s="37"/>
      <c r="F182" s="38"/>
      <c r="G182" s="39"/>
      <c r="H182" s="239"/>
      <c r="I182" s="39"/>
      <c r="J182" s="37"/>
      <c r="K182" s="37"/>
      <c r="L182" s="37"/>
      <c r="M182" s="37"/>
      <c r="N182" s="37"/>
      <c r="O182" s="37"/>
      <c r="P182" s="37"/>
      <c r="Q182" s="37"/>
      <c r="R182" s="37"/>
    </row>
    <row r="183" spans="1:18" ht="15.75" customHeight="1" x14ac:dyDescent="0.35">
      <c r="A183" s="37"/>
      <c r="B183" s="37"/>
      <c r="C183" s="37"/>
      <c r="D183" s="37"/>
      <c r="E183" s="37"/>
      <c r="F183" s="38"/>
      <c r="G183" s="39"/>
      <c r="H183" s="239"/>
      <c r="I183" s="39"/>
      <c r="J183" s="37"/>
      <c r="K183" s="37"/>
      <c r="L183" s="37"/>
      <c r="M183" s="37"/>
      <c r="N183" s="37"/>
      <c r="O183" s="37"/>
      <c r="P183" s="37"/>
      <c r="Q183" s="37"/>
      <c r="R183" s="37"/>
    </row>
    <row r="184" spans="1:18" ht="15.75" customHeight="1" x14ac:dyDescent="0.35">
      <c r="A184" s="37"/>
      <c r="B184" s="37"/>
      <c r="C184" s="37"/>
      <c r="D184" s="37"/>
      <c r="E184" s="37"/>
      <c r="F184" s="38"/>
      <c r="G184" s="39"/>
      <c r="H184" s="239"/>
      <c r="I184" s="39"/>
      <c r="J184" s="37"/>
      <c r="K184" s="37"/>
      <c r="L184" s="37"/>
      <c r="M184" s="37"/>
      <c r="N184" s="37"/>
      <c r="O184" s="37"/>
      <c r="P184" s="37"/>
      <c r="Q184" s="37"/>
      <c r="R184" s="37"/>
    </row>
    <row r="185" spans="1:18" ht="15.75" customHeight="1" x14ac:dyDescent="0.35">
      <c r="A185" s="37"/>
      <c r="B185" s="37"/>
      <c r="C185" s="37"/>
      <c r="D185" s="37"/>
      <c r="E185" s="37"/>
      <c r="F185" s="38"/>
      <c r="G185" s="39"/>
      <c r="H185" s="239"/>
      <c r="I185" s="39"/>
      <c r="J185" s="37"/>
      <c r="K185" s="37"/>
      <c r="L185" s="37"/>
      <c r="M185" s="37"/>
      <c r="N185" s="37"/>
      <c r="O185" s="37"/>
      <c r="P185" s="37"/>
      <c r="Q185" s="37"/>
      <c r="R185" s="37"/>
    </row>
    <row r="186" spans="1:18" ht="15.75" customHeight="1" x14ac:dyDescent="0.35">
      <c r="A186" s="37"/>
      <c r="B186" s="37"/>
      <c r="C186" s="37"/>
      <c r="D186" s="37"/>
      <c r="E186" s="37"/>
      <c r="F186" s="38"/>
      <c r="G186" s="39"/>
      <c r="H186" s="239"/>
      <c r="I186" s="39"/>
      <c r="J186" s="37"/>
      <c r="K186" s="37"/>
      <c r="L186" s="37"/>
      <c r="M186" s="37"/>
      <c r="N186" s="37"/>
      <c r="O186" s="37"/>
      <c r="P186" s="37"/>
      <c r="Q186" s="37"/>
      <c r="R186" s="37"/>
    </row>
    <row r="187" spans="1:18" ht="15.75" customHeight="1" x14ac:dyDescent="0.35">
      <c r="A187" s="37"/>
      <c r="B187" s="37"/>
      <c r="C187" s="37"/>
      <c r="D187" s="37"/>
      <c r="E187" s="37"/>
      <c r="F187" s="38"/>
      <c r="G187" s="39"/>
      <c r="H187" s="239"/>
      <c r="I187" s="39"/>
      <c r="J187" s="37"/>
      <c r="K187" s="37"/>
      <c r="L187" s="37"/>
      <c r="M187" s="37"/>
      <c r="N187" s="37"/>
      <c r="O187" s="37"/>
      <c r="P187" s="37"/>
      <c r="Q187" s="37"/>
      <c r="R187" s="37"/>
    </row>
    <row r="188" spans="1:18" ht="15.75" customHeight="1" x14ac:dyDescent="0.35">
      <c r="A188" s="37"/>
      <c r="B188" s="37"/>
      <c r="C188" s="37"/>
      <c r="D188" s="37"/>
      <c r="E188" s="37"/>
      <c r="F188" s="38"/>
      <c r="G188" s="39"/>
      <c r="H188" s="239"/>
      <c r="I188" s="39"/>
      <c r="J188" s="37"/>
      <c r="K188" s="37"/>
      <c r="L188" s="37"/>
      <c r="M188" s="37"/>
      <c r="N188" s="37"/>
      <c r="O188" s="37"/>
      <c r="P188" s="37"/>
      <c r="Q188" s="37"/>
      <c r="R188" s="37"/>
    </row>
    <row r="189" spans="1:18" ht="15.75" customHeight="1" x14ac:dyDescent="0.35">
      <c r="A189" s="37"/>
      <c r="B189" s="37"/>
      <c r="C189" s="37"/>
      <c r="D189" s="37"/>
      <c r="E189" s="37"/>
      <c r="F189" s="38"/>
      <c r="G189" s="39"/>
      <c r="H189" s="239"/>
      <c r="I189" s="39"/>
      <c r="J189" s="37"/>
      <c r="K189" s="37"/>
      <c r="L189" s="37"/>
      <c r="M189" s="37"/>
      <c r="N189" s="37"/>
      <c r="O189" s="37"/>
      <c r="P189" s="37"/>
      <c r="Q189" s="37"/>
      <c r="R189" s="37"/>
    </row>
    <row r="190" spans="1:18" ht="15.75" customHeight="1" x14ac:dyDescent="0.35">
      <c r="A190" s="37"/>
      <c r="B190" s="37"/>
      <c r="C190" s="37"/>
      <c r="D190" s="37"/>
      <c r="E190" s="37"/>
      <c r="F190" s="38"/>
      <c r="G190" s="39"/>
      <c r="H190" s="239"/>
      <c r="I190" s="39"/>
      <c r="J190" s="37"/>
      <c r="K190" s="37"/>
      <c r="L190" s="37"/>
      <c r="M190" s="37"/>
      <c r="N190" s="37"/>
      <c r="O190" s="37"/>
      <c r="P190" s="37"/>
      <c r="Q190" s="37"/>
      <c r="R190" s="37"/>
    </row>
    <row r="191" spans="1:18" ht="15.75" customHeight="1" x14ac:dyDescent="0.35">
      <c r="A191" s="37"/>
      <c r="B191" s="37"/>
      <c r="C191" s="37"/>
      <c r="D191" s="37"/>
      <c r="E191" s="37"/>
      <c r="F191" s="38"/>
      <c r="G191" s="39"/>
      <c r="H191" s="239"/>
      <c r="I191" s="39"/>
      <c r="J191" s="37"/>
      <c r="K191" s="37"/>
      <c r="L191" s="37"/>
      <c r="M191" s="37"/>
      <c r="N191" s="37"/>
      <c r="O191" s="37"/>
      <c r="P191" s="37"/>
      <c r="Q191" s="37"/>
      <c r="R191" s="37"/>
    </row>
    <row r="192" spans="1:18" ht="15.75" customHeight="1" x14ac:dyDescent="0.35">
      <c r="A192" s="37"/>
      <c r="B192" s="37"/>
      <c r="C192" s="37"/>
      <c r="D192" s="37"/>
      <c r="E192" s="37"/>
      <c r="F192" s="38"/>
      <c r="G192" s="39"/>
      <c r="H192" s="239"/>
      <c r="I192" s="39"/>
      <c r="J192" s="37"/>
      <c r="K192" s="37"/>
      <c r="L192" s="37"/>
      <c r="M192" s="37"/>
      <c r="N192" s="37"/>
      <c r="O192" s="37"/>
      <c r="P192" s="37"/>
      <c r="Q192" s="37"/>
      <c r="R192" s="37"/>
    </row>
    <row r="193" spans="1:18" ht="15.75" customHeight="1" x14ac:dyDescent="0.35">
      <c r="A193" s="37"/>
      <c r="B193" s="37"/>
      <c r="C193" s="37"/>
      <c r="D193" s="37"/>
      <c r="E193" s="37"/>
      <c r="F193" s="38"/>
      <c r="G193" s="39"/>
      <c r="H193" s="239"/>
      <c r="I193" s="39"/>
      <c r="J193" s="37"/>
      <c r="K193" s="37"/>
      <c r="L193" s="37"/>
      <c r="M193" s="37"/>
      <c r="N193" s="37"/>
      <c r="O193" s="37"/>
      <c r="P193" s="37"/>
      <c r="Q193" s="37"/>
      <c r="R193" s="37"/>
    </row>
    <row r="194" spans="1:18" ht="15.75" customHeight="1" x14ac:dyDescent="0.35">
      <c r="A194" s="37"/>
      <c r="B194" s="37"/>
      <c r="C194" s="37"/>
      <c r="D194" s="37"/>
      <c r="E194" s="37"/>
      <c r="F194" s="38"/>
      <c r="G194" s="39"/>
      <c r="H194" s="239"/>
      <c r="I194" s="39"/>
      <c r="J194" s="37"/>
      <c r="K194" s="37"/>
      <c r="L194" s="37"/>
      <c r="M194" s="37"/>
      <c r="N194" s="37"/>
      <c r="O194" s="37"/>
      <c r="P194" s="37"/>
      <c r="Q194" s="37"/>
      <c r="R194" s="37"/>
    </row>
    <row r="195" spans="1:18" ht="15.75" customHeight="1" x14ac:dyDescent="0.35">
      <c r="A195" s="37"/>
      <c r="B195" s="37"/>
      <c r="C195" s="37"/>
      <c r="D195" s="37"/>
      <c r="E195" s="37"/>
      <c r="F195" s="38"/>
      <c r="G195" s="39"/>
      <c r="H195" s="239"/>
      <c r="I195" s="39"/>
      <c r="J195" s="37"/>
      <c r="K195" s="37"/>
      <c r="L195" s="37"/>
      <c r="M195" s="37"/>
      <c r="N195" s="37"/>
      <c r="O195" s="37"/>
      <c r="P195" s="37"/>
      <c r="Q195" s="37"/>
      <c r="R195" s="37"/>
    </row>
    <row r="196" spans="1:18" ht="15.75" customHeight="1" x14ac:dyDescent="0.35">
      <c r="A196" s="37"/>
      <c r="B196" s="37"/>
      <c r="C196" s="37"/>
      <c r="D196" s="37"/>
      <c r="E196" s="37"/>
      <c r="F196" s="38"/>
      <c r="G196" s="39"/>
      <c r="H196" s="239"/>
      <c r="I196" s="39"/>
      <c r="J196" s="37"/>
      <c r="K196" s="37"/>
      <c r="L196" s="37"/>
      <c r="M196" s="37"/>
      <c r="N196" s="37"/>
      <c r="O196" s="37"/>
      <c r="P196" s="37"/>
      <c r="Q196" s="37"/>
      <c r="R196" s="37"/>
    </row>
    <row r="197" spans="1:18" ht="15.75" customHeight="1" x14ac:dyDescent="0.35">
      <c r="A197" s="37"/>
      <c r="B197" s="37"/>
      <c r="C197" s="37"/>
      <c r="D197" s="37"/>
      <c r="E197" s="37"/>
      <c r="F197" s="38"/>
      <c r="G197" s="39"/>
      <c r="H197" s="239"/>
      <c r="I197" s="39"/>
      <c r="J197" s="37"/>
      <c r="K197" s="37"/>
      <c r="L197" s="37"/>
      <c r="M197" s="37"/>
      <c r="N197" s="37"/>
      <c r="O197" s="37"/>
      <c r="P197" s="37"/>
      <c r="Q197" s="37"/>
      <c r="R197" s="37"/>
    </row>
    <row r="198" spans="1:18" ht="15.75" customHeight="1" x14ac:dyDescent="0.35">
      <c r="A198" s="37"/>
      <c r="B198" s="37"/>
      <c r="C198" s="37"/>
      <c r="D198" s="37"/>
      <c r="E198" s="37"/>
      <c r="F198" s="38"/>
      <c r="G198" s="39"/>
      <c r="H198" s="239"/>
      <c r="I198" s="39"/>
      <c r="J198" s="37"/>
      <c r="K198" s="37"/>
      <c r="L198" s="37"/>
      <c r="M198" s="37"/>
      <c r="N198" s="37"/>
      <c r="O198" s="37"/>
      <c r="P198" s="37"/>
      <c r="Q198" s="37"/>
      <c r="R198" s="37"/>
    </row>
    <row r="199" spans="1:18" ht="15.75" customHeight="1" x14ac:dyDescent="0.35">
      <c r="A199" s="37"/>
      <c r="B199" s="37"/>
      <c r="C199" s="37"/>
      <c r="D199" s="37"/>
      <c r="E199" s="37"/>
      <c r="F199" s="38"/>
      <c r="G199" s="39"/>
      <c r="H199" s="239"/>
      <c r="I199" s="39"/>
      <c r="J199" s="37"/>
      <c r="K199" s="37"/>
      <c r="L199" s="37"/>
      <c r="M199" s="37"/>
      <c r="N199" s="37"/>
      <c r="O199" s="37"/>
      <c r="P199" s="37"/>
      <c r="Q199" s="37"/>
      <c r="R199" s="37"/>
    </row>
    <row r="200" spans="1:18" ht="15.75" customHeight="1" x14ac:dyDescent="0.35">
      <c r="A200" s="37"/>
      <c r="B200" s="37"/>
      <c r="C200" s="37"/>
      <c r="D200" s="37"/>
      <c r="E200" s="37"/>
      <c r="F200" s="38"/>
      <c r="G200" s="39"/>
      <c r="H200" s="239"/>
      <c r="I200" s="39"/>
      <c r="J200" s="37"/>
      <c r="K200" s="37"/>
      <c r="L200" s="37"/>
      <c r="M200" s="37"/>
      <c r="N200" s="37"/>
      <c r="O200" s="37"/>
      <c r="P200" s="37"/>
      <c r="Q200" s="37"/>
      <c r="R200" s="37"/>
    </row>
    <row r="201" spans="1:18" ht="15.75" customHeight="1" x14ac:dyDescent="0.35">
      <c r="A201" s="37"/>
      <c r="B201" s="37"/>
      <c r="C201" s="37"/>
      <c r="D201" s="37"/>
      <c r="E201" s="37"/>
      <c r="F201" s="38"/>
      <c r="G201" s="39"/>
      <c r="H201" s="239"/>
      <c r="I201" s="39"/>
      <c r="J201" s="37"/>
      <c r="K201" s="37"/>
      <c r="L201" s="37"/>
      <c r="M201" s="37"/>
      <c r="N201" s="37"/>
      <c r="O201" s="37"/>
      <c r="P201" s="37"/>
      <c r="Q201" s="37"/>
      <c r="R201" s="37"/>
    </row>
    <row r="202" spans="1:18" ht="15.75" customHeight="1" x14ac:dyDescent="0.35">
      <c r="A202" s="37"/>
      <c r="B202" s="37"/>
      <c r="C202" s="37"/>
      <c r="D202" s="37"/>
      <c r="E202" s="37"/>
      <c r="F202" s="38"/>
      <c r="G202" s="39"/>
      <c r="H202" s="239"/>
      <c r="I202" s="39"/>
      <c r="J202" s="37"/>
      <c r="K202" s="37"/>
      <c r="L202" s="37"/>
      <c r="M202" s="37"/>
      <c r="N202" s="37"/>
      <c r="O202" s="37"/>
      <c r="P202" s="37"/>
      <c r="Q202" s="37"/>
      <c r="R202" s="37"/>
    </row>
    <row r="203" spans="1:18" ht="15.75" customHeight="1" x14ac:dyDescent="0.35">
      <c r="A203" s="37"/>
      <c r="B203" s="37"/>
      <c r="C203" s="37"/>
      <c r="D203" s="37"/>
      <c r="E203" s="37"/>
      <c r="F203" s="38"/>
      <c r="G203" s="39"/>
      <c r="H203" s="239"/>
      <c r="I203" s="39"/>
      <c r="J203" s="37"/>
      <c r="K203" s="37"/>
      <c r="L203" s="37"/>
      <c r="M203" s="37"/>
      <c r="N203" s="37"/>
      <c r="O203" s="37"/>
      <c r="P203" s="37"/>
      <c r="Q203" s="37"/>
      <c r="R203" s="37"/>
    </row>
    <row r="204" spans="1:18" ht="15.75" customHeight="1" x14ac:dyDescent="0.35">
      <c r="A204" s="37"/>
      <c r="B204" s="37"/>
      <c r="C204" s="37"/>
      <c r="D204" s="37"/>
      <c r="E204" s="37"/>
      <c r="F204" s="38"/>
      <c r="G204" s="39"/>
      <c r="H204" s="239"/>
      <c r="I204" s="39"/>
      <c r="J204" s="37"/>
      <c r="K204" s="37"/>
      <c r="L204" s="37"/>
      <c r="M204" s="37"/>
      <c r="N204" s="37"/>
      <c r="O204" s="37"/>
      <c r="P204" s="37"/>
      <c r="Q204" s="37"/>
      <c r="R204" s="37"/>
    </row>
    <row r="205" spans="1:18" ht="15.75" customHeight="1" x14ac:dyDescent="0.35">
      <c r="A205" s="37"/>
      <c r="B205" s="37"/>
      <c r="C205" s="37"/>
      <c r="D205" s="37"/>
      <c r="E205" s="37"/>
      <c r="F205" s="38"/>
      <c r="G205" s="39"/>
      <c r="H205" s="239"/>
      <c r="I205" s="39"/>
      <c r="J205" s="37"/>
      <c r="K205" s="37"/>
      <c r="L205" s="37"/>
      <c r="M205" s="37"/>
      <c r="N205" s="37"/>
      <c r="O205" s="37"/>
      <c r="P205" s="37"/>
      <c r="Q205" s="37"/>
      <c r="R205" s="37"/>
    </row>
    <row r="206" spans="1:18" ht="15.75" customHeight="1" x14ac:dyDescent="0.35">
      <c r="A206" s="37"/>
      <c r="B206" s="37"/>
      <c r="C206" s="37"/>
      <c r="D206" s="37"/>
      <c r="E206" s="37"/>
      <c r="F206" s="38"/>
      <c r="G206" s="39"/>
      <c r="H206" s="239"/>
      <c r="I206" s="39"/>
      <c r="J206" s="37"/>
      <c r="K206" s="37"/>
      <c r="L206" s="37"/>
      <c r="M206" s="37"/>
      <c r="N206" s="37"/>
      <c r="O206" s="37"/>
      <c r="P206" s="37"/>
      <c r="Q206" s="37"/>
      <c r="R206" s="37"/>
    </row>
    <row r="207" spans="1:18" ht="15.75" customHeight="1" x14ac:dyDescent="0.35">
      <c r="A207" s="37"/>
      <c r="B207" s="37"/>
      <c r="C207" s="37"/>
      <c r="D207" s="37"/>
      <c r="E207" s="37"/>
      <c r="F207" s="38"/>
      <c r="G207" s="39"/>
      <c r="H207" s="239"/>
      <c r="I207" s="39"/>
      <c r="J207" s="37"/>
      <c r="K207" s="37"/>
      <c r="L207" s="37"/>
      <c r="M207" s="37"/>
      <c r="N207" s="37"/>
      <c r="O207" s="37"/>
      <c r="P207" s="37"/>
      <c r="Q207" s="37"/>
      <c r="R207" s="37"/>
    </row>
    <row r="208" spans="1:18" ht="15.75" customHeight="1" x14ac:dyDescent="0.35">
      <c r="A208" s="37"/>
      <c r="B208" s="37"/>
      <c r="C208" s="37"/>
      <c r="D208" s="37"/>
      <c r="E208" s="37"/>
      <c r="F208" s="38"/>
      <c r="G208" s="39"/>
      <c r="H208" s="239"/>
      <c r="I208" s="39"/>
      <c r="J208" s="37"/>
      <c r="K208" s="37"/>
      <c r="L208" s="37"/>
      <c r="M208" s="37"/>
      <c r="N208" s="37"/>
      <c r="O208" s="37"/>
      <c r="P208" s="37"/>
      <c r="Q208" s="37"/>
      <c r="R208" s="37"/>
    </row>
    <row r="209" spans="1:18" ht="15.75" customHeight="1" x14ac:dyDescent="0.35">
      <c r="A209" s="37"/>
      <c r="B209" s="37"/>
      <c r="C209" s="37"/>
      <c r="D209" s="37"/>
      <c r="E209" s="37"/>
      <c r="F209" s="38"/>
      <c r="G209" s="39"/>
      <c r="H209" s="239"/>
      <c r="I209" s="39"/>
      <c r="J209" s="37"/>
      <c r="K209" s="37"/>
      <c r="L209" s="37"/>
      <c r="M209" s="37"/>
      <c r="N209" s="37"/>
      <c r="O209" s="37"/>
      <c r="P209" s="37"/>
      <c r="Q209" s="37"/>
      <c r="R209" s="37"/>
    </row>
    <row r="210" spans="1:18" ht="15.75" customHeight="1" x14ac:dyDescent="0.35">
      <c r="A210" s="37"/>
      <c r="B210" s="37"/>
      <c r="C210" s="37"/>
      <c r="D210" s="37"/>
      <c r="E210" s="37"/>
      <c r="F210" s="38"/>
      <c r="G210" s="39"/>
      <c r="H210" s="239"/>
      <c r="I210" s="39"/>
      <c r="J210" s="37"/>
      <c r="K210" s="37"/>
      <c r="L210" s="37"/>
      <c r="M210" s="37"/>
      <c r="N210" s="37"/>
      <c r="O210" s="37"/>
      <c r="P210" s="37"/>
      <c r="Q210" s="37"/>
      <c r="R210" s="37"/>
    </row>
    <row r="211" spans="1:18" ht="15.75" customHeight="1" x14ac:dyDescent="0.35">
      <c r="A211" s="37"/>
      <c r="B211" s="37"/>
      <c r="C211" s="37"/>
      <c r="D211" s="37"/>
      <c r="E211" s="37"/>
      <c r="F211" s="38"/>
      <c r="G211" s="39"/>
      <c r="H211" s="239"/>
      <c r="I211" s="39"/>
      <c r="J211" s="37"/>
      <c r="K211" s="37"/>
      <c r="L211" s="37"/>
      <c r="M211" s="37"/>
      <c r="N211" s="37"/>
      <c r="O211" s="37"/>
      <c r="P211" s="37"/>
      <c r="Q211" s="37"/>
      <c r="R211" s="37"/>
    </row>
    <row r="212" spans="1:18" ht="15.75" customHeight="1" x14ac:dyDescent="0.35">
      <c r="A212" s="37"/>
      <c r="B212" s="37"/>
      <c r="C212" s="37"/>
      <c r="D212" s="37"/>
      <c r="E212" s="37"/>
      <c r="F212" s="38"/>
      <c r="G212" s="39"/>
      <c r="H212" s="239"/>
      <c r="I212" s="39"/>
      <c r="J212" s="37"/>
      <c r="K212" s="37"/>
      <c r="L212" s="37"/>
      <c r="M212" s="37"/>
      <c r="N212" s="37"/>
      <c r="O212" s="37"/>
      <c r="P212" s="37"/>
      <c r="Q212" s="37"/>
      <c r="R212" s="37"/>
    </row>
    <row r="213" spans="1:18" ht="15.75" customHeight="1" x14ac:dyDescent="0.35">
      <c r="A213" s="37"/>
      <c r="B213" s="37"/>
      <c r="C213" s="37"/>
      <c r="D213" s="37"/>
      <c r="E213" s="37"/>
      <c r="F213" s="38"/>
      <c r="G213" s="39"/>
      <c r="H213" s="239"/>
      <c r="I213" s="39"/>
      <c r="J213" s="37"/>
      <c r="K213" s="37"/>
      <c r="L213" s="37"/>
      <c r="M213" s="37"/>
      <c r="N213" s="37"/>
      <c r="O213" s="37"/>
      <c r="P213" s="37"/>
      <c r="Q213" s="37"/>
      <c r="R213" s="37"/>
    </row>
    <row r="214" spans="1:18" ht="15.75" customHeight="1" x14ac:dyDescent="0.35">
      <c r="A214" s="37"/>
      <c r="B214" s="37"/>
      <c r="C214" s="37"/>
      <c r="D214" s="37"/>
      <c r="E214" s="37"/>
      <c r="F214" s="38"/>
      <c r="G214" s="39"/>
      <c r="H214" s="239"/>
      <c r="I214" s="39"/>
      <c r="J214" s="37"/>
      <c r="K214" s="37"/>
      <c r="L214" s="37"/>
      <c r="M214" s="37"/>
      <c r="N214" s="37"/>
      <c r="O214" s="37"/>
      <c r="P214" s="37"/>
      <c r="Q214" s="37"/>
      <c r="R214" s="37"/>
    </row>
    <row r="215" spans="1:18" ht="15.75" customHeight="1" x14ac:dyDescent="0.35">
      <c r="A215" s="37"/>
      <c r="B215" s="37"/>
      <c r="C215" s="37"/>
      <c r="D215" s="37"/>
      <c r="E215" s="37"/>
      <c r="F215" s="38"/>
      <c r="G215" s="39"/>
      <c r="H215" s="239"/>
      <c r="I215" s="39"/>
      <c r="J215" s="37"/>
      <c r="K215" s="37"/>
      <c r="L215" s="37"/>
      <c r="M215" s="37"/>
      <c r="N215" s="37"/>
      <c r="O215" s="37"/>
      <c r="P215" s="37"/>
      <c r="Q215" s="37"/>
      <c r="R215" s="37"/>
    </row>
    <row r="216" spans="1:18" ht="15.75" customHeight="1" x14ac:dyDescent="0.35">
      <c r="A216" s="37"/>
      <c r="B216" s="37"/>
      <c r="C216" s="37"/>
      <c r="D216" s="37"/>
      <c r="E216" s="37"/>
      <c r="F216" s="38"/>
      <c r="G216" s="39"/>
      <c r="H216" s="239"/>
      <c r="I216" s="39"/>
      <c r="J216" s="37"/>
      <c r="K216" s="37"/>
      <c r="L216" s="37"/>
      <c r="M216" s="37"/>
      <c r="N216" s="37"/>
      <c r="O216" s="37"/>
      <c r="P216" s="37"/>
      <c r="Q216" s="37"/>
      <c r="R216" s="37"/>
    </row>
    <row r="217" spans="1:18" ht="15.75" customHeight="1" x14ac:dyDescent="0.35">
      <c r="A217" s="37"/>
      <c r="B217" s="37"/>
      <c r="C217" s="37"/>
      <c r="D217" s="37"/>
      <c r="E217" s="37"/>
      <c r="F217" s="38"/>
      <c r="G217" s="39"/>
      <c r="H217" s="239"/>
      <c r="I217" s="39"/>
      <c r="J217" s="37"/>
      <c r="K217" s="37"/>
      <c r="L217" s="37"/>
      <c r="M217" s="37"/>
      <c r="N217" s="37"/>
      <c r="O217" s="37"/>
      <c r="P217" s="37"/>
      <c r="Q217" s="37"/>
      <c r="R217" s="37"/>
    </row>
    <row r="218" spans="1:18" ht="15.75" customHeight="1" x14ac:dyDescent="0.35">
      <c r="A218" s="37"/>
      <c r="B218" s="37"/>
      <c r="C218" s="37"/>
      <c r="D218" s="37"/>
      <c r="E218" s="37"/>
      <c r="F218" s="38"/>
      <c r="G218" s="39"/>
      <c r="H218" s="239"/>
      <c r="I218" s="39"/>
      <c r="J218" s="37"/>
      <c r="K218" s="37"/>
      <c r="L218" s="37"/>
      <c r="M218" s="37"/>
      <c r="N218" s="37"/>
      <c r="O218" s="37"/>
      <c r="P218" s="37"/>
      <c r="Q218" s="37"/>
      <c r="R218" s="37"/>
    </row>
    <row r="219" spans="1:18" ht="15.75" customHeight="1" x14ac:dyDescent="0.35">
      <c r="A219" s="37"/>
      <c r="B219" s="37"/>
      <c r="C219" s="37"/>
      <c r="D219" s="37"/>
      <c r="E219" s="37"/>
      <c r="F219" s="38"/>
      <c r="G219" s="39"/>
      <c r="H219" s="239"/>
      <c r="I219" s="39"/>
      <c r="J219" s="37"/>
      <c r="K219" s="37"/>
      <c r="L219" s="37"/>
      <c r="M219" s="37"/>
      <c r="N219" s="37"/>
      <c r="O219" s="37"/>
      <c r="P219" s="37"/>
      <c r="Q219" s="37"/>
      <c r="R219" s="37"/>
    </row>
    <row r="220" spans="1:18" ht="15.75" customHeight="1" x14ac:dyDescent="0.35">
      <c r="A220" s="37"/>
      <c r="B220" s="37"/>
      <c r="C220" s="37"/>
      <c r="D220" s="37"/>
      <c r="E220" s="37"/>
      <c r="F220" s="38"/>
      <c r="G220" s="39"/>
      <c r="H220" s="239"/>
      <c r="I220" s="39"/>
      <c r="J220" s="37"/>
      <c r="K220" s="37"/>
      <c r="L220" s="37"/>
      <c r="M220" s="37"/>
      <c r="N220" s="37"/>
      <c r="O220" s="37"/>
      <c r="P220" s="37"/>
      <c r="Q220" s="37"/>
      <c r="R220" s="37"/>
    </row>
    <row r="221" spans="1:18" ht="15.75" customHeight="1" x14ac:dyDescent="0.35">
      <c r="A221" s="37"/>
      <c r="B221" s="37"/>
      <c r="C221" s="37"/>
      <c r="D221" s="37"/>
      <c r="E221" s="37"/>
      <c r="F221" s="38"/>
      <c r="G221" s="39"/>
      <c r="H221" s="239"/>
      <c r="I221" s="39"/>
      <c r="J221" s="37"/>
      <c r="K221" s="37"/>
      <c r="L221" s="37"/>
      <c r="M221" s="37"/>
      <c r="N221" s="37"/>
      <c r="O221" s="37"/>
      <c r="P221" s="37"/>
      <c r="Q221" s="37"/>
      <c r="R221" s="37"/>
    </row>
    <row r="222" spans="1:18" ht="15.75" customHeight="1" x14ac:dyDescent="0.35">
      <c r="A222" s="37"/>
      <c r="B222" s="37"/>
      <c r="C222" s="37"/>
      <c r="D222" s="37"/>
      <c r="E222" s="37"/>
      <c r="F222" s="38"/>
      <c r="G222" s="39"/>
      <c r="H222" s="239"/>
      <c r="I222" s="39"/>
      <c r="J222" s="37"/>
      <c r="K222" s="37"/>
      <c r="L222" s="37"/>
      <c r="M222" s="37"/>
      <c r="N222" s="37"/>
      <c r="O222" s="37"/>
      <c r="P222" s="37"/>
      <c r="Q222" s="37"/>
      <c r="R222" s="37"/>
    </row>
    <row r="223" spans="1:18" ht="15.75" customHeight="1" x14ac:dyDescent="0.35">
      <c r="A223" s="37"/>
      <c r="B223" s="37"/>
      <c r="C223" s="37"/>
      <c r="D223" s="37"/>
      <c r="E223" s="37"/>
      <c r="F223" s="38"/>
      <c r="G223" s="39"/>
      <c r="H223" s="239"/>
      <c r="I223" s="39"/>
      <c r="J223" s="37"/>
      <c r="K223" s="37"/>
      <c r="L223" s="37"/>
      <c r="M223" s="37"/>
      <c r="N223" s="37"/>
      <c r="O223" s="37"/>
      <c r="P223" s="37"/>
      <c r="Q223" s="37"/>
      <c r="R223" s="37"/>
    </row>
    <row r="224" spans="1:18" ht="15.75" customHeight="1" x14ac:dyDescent="0.35">
      <c r="A224" s="37"/>
      <c r="B224" s="37"/>
      <c r="C224" s="37"/>
      <c r="D224" s="37"/>
      <c r="E224" s="37"/>
      <c r="F224" s="38"/>
      <c r="G224" s="37"/>
      <c r="H224" s="239"/>
      <c r="I224" s="37"/>
      <c r="J224" s="37"/>
      <c r="K224" s="37"/>
      <c r="L224" s="37"/>
      <c r="M224" s="37"/>
      <c r="N224" s="37"/>
      <c r="O224" s="37"/>
      <c r="P224" s="37"/>
      <c r="Q224" s="37"/>
      <c r="R224" s="37"/>
    </row>
    <row r="225" spans="1:18" ht="15.75" customHeight="1" x14ac:dyDescent="0.35">
      <c r="A225" s="37"/>
      <c r="B225" s="37"/>
      <c r="C225" s="37"/>
      <c r="D225" s="37"/>
      <c r="E225" s="37"/>
      <c r="F225" s="38"/>
      <c r="G225" s="37"/>
      <c r="H225" s="239"/>
      <c r="I225" s="37"/>
      <c r="J225" s="37"/>
      <c r="K225" s="37"/>
      <c r="L225" s="37"/>
      <c r="M225" s="37"/>
      <c r="N225" s="37"/>
      <c r="O225" s="37"/>
      <c r="P225" s="37"/>
      <c r="Q225" s="37"/>
      <c r="R225" s="37"/>
    </row>
    <row r="226" spans="1:18" ht="15.75" customHeight="1" x14ac:dyDescent="0.35">
      <c r="A226" s="37"/>
      <c r="B226" s="37"/>
      <c r="C226" s="37"/>
      <c r="D226" s="37"/>
      <c r="E226" s="37"/>
      <c r="F226" s="38"/>
      <c r="G226" s="37"/>
      <c r="H226" s="239"/>
      <c r="I226" s="37"/>
      <c r="J226" s="37"/>
      <c r="K226" s="37"/>
      <c r="L226" s="37"/>
      <c r="M226" s="37"/>
      <c r="N226" s="37"/>
      <c r="O226" s="37"/>
      <c r="P226" s="37"/>
      <c r="Q226" s="37"/>
      <c r="R226" s="37"/>
    </row>
    <row r="227" spans="1:18" ht="15.75" customHeight="1" x14ac:dyDescent="0.35">
      <c r="A227" s="37"/>
      <c r="B227" s="37"/>
      <c r="C227" s="37"/>
      <c r="D227" s="37"/>
      <c r="E227" s="37"/>
      <c r="F227" s="38"/>
      <c r="G227" s="37"/>
      <c r="H227" s="239"/>
      <c r="I227" s="37"/>
      <c r="J227" s="37"/>
      <c r="K227" s="37"/>
      <c r="L227" s="37"/>
      <c r="M227" s="37"/>
      <c r="N227" s="37"/>
      <c r="O227" s="37"/>
      <c r="P227" s="37"/>
      <c r="Q227" s="37"/>
      <c r="R227" s="37"/>
    </row>
    <row r="228" spans="1:18" ht="15.75" customHeight="1" x14ac:dyDescent="0.35">
      <c r="A228" s="37"/>
      <c r="B228" s="37"/>
      <c r="C228" s="37"/>
      <c r="D228" s="37"/>
      <c r="E228" s="37"/>
      <c r="F228" s="38"/>
      <c r="G228" s="37"/>
      <c r="H228" s="239"/>
      <c r="I228" s="37"/>
      <c r="J228" s="37"/>
      <c r="K228" s="37"/>
      <c r="L228" s="37"/>
      <c r="M228" s="37"/>
      <c r="N228" s="37"/>
      <c r="O228" s="37"/>
      <c r="P228" s="37"/>
      <c r="Q228" s="37"/>
      <c r="R228" s="37"/>
    </row>
    <row r="229" spans="1:18" ht="15.75" customHeight="1" x14ac:dyDescent="0.35">
      <c r="A229" s="37"/>
      <c r="B229" s="37"/>
      <c r="C229" s="37"/>
      <c r="D229" s="37"/>
      <c r="E229" s="37"/>
      <c r="F229" s="38"/>
      <c r="G229" s="37"/>
      <c r="H229" s="239"/>
      <c r="I229" s="37"/>
      <c r="J229" s="37"/>
      <c r="K229" s="37"/>
      <c r="L229" s="37"/>
      <c r="M229" s="37"/>
      <c r="N229" s="37"/>
      <c r="O229" s="37"/>
      <c r="P229" s="37"/>
      <c r="Q229" s="37"/>
      <c r="R229" s="37"/>
    </row>
    <row r="230" spans="1:18" ht="15.75" customHeight="1" x14ac:dyDescent="0.35">
      <c r="A230" s="37"/>
      <c r="B230" s="37"/>
      <c r="C230" s="37"/>
      <c r="D230" s="37"/>
      <c r="E230" s="37"/>
      <c r="F230" s="38"/>
      <c r="G230" s="37"/>
      <c r="H230" s="239"/>
      <c r="I230" s="37"/>
      <c r="J230" s="37"/>
      <c r="K230" s="37"/>
      <c r="L230" s="37"/>
      <c r="M230" s="37"/>
      <c r="N230" s="37"/>
      <c r="O230" s="37"/>
      <c r="P230" s="37"/>
      <c r="Q230" s="37"/>
      <c r="R230" s="37"/>
    </row>
    <row r="231" spans="1:18" ht="15.75" customHeight="1" x14ac:dyDescent="0.35">
      <c r="A231" s="37"/>
      <c r="B231" s="37"/>
      <c r="C231" s="37"/>
      <c r="D231" s="37"/>
      <c r="E231" s="37"/>
      <c r="F231" s="38"/>
      <c r="G231" s="37"/>
      <c r="H231" s="239"/>
      <c r="I231" s="37"/>
      <c r="J231" s="37"/>
      <c r="K231" s="37"/>
      <c r="L231" s="37"/>
      <c r="M231" s="37"/>
      <c r="N231" s="37"/>
      <c r="O231" s="37"/>
      <c r="P231" s="37"/>
      <c r="Q231" s="37"/>
      <c r="R231" s="37"/>
    </row>
    <row r="232" spans="1:18" ht="15.75" customHeight="1" x14ac:dyDescent="0.35">
      <c r="A232" s="37"/>
      <c r="B232" s="37"/>
      <c r="C232" s="37"/>
      <c r="D232" s="37"/>
      <c r="E232" s="37"/>
      <c r="F232" s="38"/>
      <c r="G232" s="37"/>
      <c r="H232" s="239"/>
      <c r="I232" s="37"/>
      <c r="J232" s="37"/>
      <c r="K232" s="37"/>
      <c r="L232" s="37"/>
      <c r="M232" s="37"/>
      <c r="N232" s="37"/>
      <c r="O232" s="37"/>
      <c r="P232" s="37"/>
      <c r="Q232" s="37"/>
      <c r="R232" s="37"/>
    </row>
    <row r="233" spans="1:18" ht="15.75" customHeight="1" x14ac:dyDescent="0.35">
      <c r="A233" s="37"/>
      <c r="B233" s="37"/>
      <c r="C233" s="37"/>
      <c r="D233" s="37"/>
      <c r="E233" s="37"/>
      <c r="F233" s="38"/>
      <c r="G233" s="37"/>
      <c r="H233" s="239"/>
      <c r="I233" s="37"/>
      <c r="J233" s="37"/>
      <c r="K233" s="37"/>
      <c r="L233" s="37"/>
      <c r="M233" s="37"/>
      <c r="N233" s="37"/>
      <c r="O233" s="37"/>
      <c r="P233" s="37"/>
      <c r="Q233" s="37"/>
      <c r="R233" s="37"/>
    </row>
    <row r="234" spans="1:18" ht="15.75" customHeight="1" x14ac:dyDescent="0.35">
      <c r="A234" s="37"/>
      <c r="B234" s="37"/>
      <c r="C234" s="37"/>
      <c r="D234" s="37"/>
      <c r="E234" s="37"/>
      <c r="F234" s="38"/>
      <c r="G234" s="37"/>
      <c r="H234" s="239"/>
      <c r="I234" s="37"/>
      <c r="J234" s="37"/>
      <c r="K234" s="37"/>
      <c r="L234" s="37"/>
      <c r="M234" s="37"/>
      <c r="N234" s="37"/>
      <c r="O234" s="37"/>
      <c r="P234" s="37"/>
      <c r="Q234" s="37"/>
      <c r="R234" s="37"/>
    </row>
    <row r="235" spans="1:18" ht="15.75" customHeight="1" x14ac:dyDescent="0.35">
      <c r="A235" s="37"/>
      <c r="B235" s="37"/>
      <c r="C235" s="37"/>
      <c r="D235" s="37"/>
      <c r="E235" s="37"/>
      <c r="F235" s="38"/>
      <c r="G235" s="37"/>
      <c r="H235" s="239"/>
      <c r="I235" s="37"/>
      <c r="J235" s="37"/>
      <c r="K235" s="37"/>
      <c r="L235" s="37"/>
      <c r="M235" s="37"/>
      <c r="N235" s="37"/>
      <c r="O235" s="37"/>
      <c r="P235" s="37"/>
      <c r="Q235" s="37"/>
      <c r="R235" s="37"/>
    </row>
    <row r="236" spans="1:18" ht="15.75" customHeight="1" x14ac:dyDescent="0.35">
      <c r="A236" s="37"/>
      <c r="B236" s="37"/>
      <c r="C236" s="37"/>
      <c r="D236" s="37"/>
      <c r="E236" s="37"/>
      <c r="F236" s="38"/>
      <c r="G236" s="37"/>
      <c r="H236" s="239"/>
      <c r="I236" s="37"/>
      <c r="J236" s="37"/>
      <c r="K236" s="37"/>
      <c r="L236" s="37"/>
      <c r="M236" s="37"/>
      <c r="N236" s="37"/>
      <c r="O236" s="37"/>
      <c r="P236" s="37"/>
      <c r="Q236" s="37"/>
      <c r="R236" s="37"/>
    </row>
    <row r="237" spans="1:18" ht="15.75" customHeight="1" x14ac:dyDescent="0.35">
      <c r="A237" s="37"/>
      <c r="B237" s="37"/>
      <c r="C237" s="37"/>
      <c r="D237" s="37"/>
      <c r="E237" s="37"/>
      <c r="F237" s="38"/>
      <c r="G237" s="37"/>
      <c r="H237" s="239"/>
      <c r="I237" s="37"/>
      <c r="J237" s="37"/>
      <c r="K237" s="37"/>
      <c r="L237" s="37"/>
      <c r="M237" s="37"/>
      <c r="N237" s="37"/>
      <c r="O237" s="37"/>
      <c r="P237" s="37"/>
      <c r="Q237" s="37"/>
      <c r="R237" s="37"/>
    </row>
    <row r="238" spans="1:18" ht="15.75" customHeight="1" x14ac:dyDescent="0.35">
      <c r="A238" s="37"/>
      <c r="B238" s="37"/>
      <c r="C238" s="37"/>
      <c r="D238" s="37"/>
      <c r="E238" s="37"/>
      <c r="F238" s="38"/>
      <c r="G238" s="37"/>
      <c r="H238" s="239"/>
      <c r="I238" s="37"/>
      <c r="J238" s="37"/>
      <c r="K238" s="37"/>
      <c r="L238" s="37"/>
      <c r="M238" s="37"/>
      <c r="N238" s="37"/>
      <c r="O238" s="37"/>
      <c r="P238" s="37"/>
      <c r="Q238" s="37"/>
      <c r="R238" s="37"/>
    </row>
    <row r="239" spans="1:18" ht="15.75" customHeight="1" x14ac:dyDescent="0.35">
      <c r="A239" s="37"/>
      <c r="B239" s="37"/>
      <c r="C239" s="37"/>
      <c r="D239" s="37"/>
      <c r="E239" s="37"/>
      <c r="F239" s="38"/>
      <c r="G239" s="37"/>
      <c r="H239" s="239"/>
      <c r="I239" s="37"/>
      <c r="J239" s="37"/>
      <c r="K239" s="37"/>
      <c r="L239" s="37"/>
      <c r="M239" s="37"/>
      <c r="N239" s="37"/>
      <c r="O239" s="37"/>
      <c r="P239" s="37"/>
      <c r="Q239" s="37"/>
      <c r="R239" s="37"/>
    </row>
    <row r="240" spans="1:18" ht="15.75" customHeight="1" x14ac:dyDescent="0.35">
      <c r="A240" s="37"/>
      <c r="B240" s="37"/>
      <c r="C240" s="37"/>
      <c r="D240" s="37"/>
      <c r="E240" s="37"/>
      <c r="F240" s="38"/>
      <c r="G240" s="37"/>
      <c r="H240" s="239"/>
      <c r="I240" s="37"/>
      <c r="J240" s="37"/>
      <c r="K240" s="37"/>
      <c r="L240" s="37"/>
      <c r="M240" s="37"/>
      <c r="N240" s="37"/>
      <c r="O240" s="37"/>
      <c r="P240" s="37"/>
      <c r="Q240" s="37"/>
      <c r="R240" s="37"/>
    </row>
    <row r="241" spans="1:18" ht="15.75" customHeight="1" x14ac:dyDescent="0.35">
      <c r="A241" s="37"/>
      <c r="B241" s="37"/>
      <c r="C241" s="37"/>
      <c r="D241" s="37"/>
      <c r="E241" s="37"/>
      <c r="F241" s="38"/>
      <c r="G241" s="37"/>
      <c r="H241" s="239"/>
      <c r="I241" s="37"/>
      <c r="J241" s="37"/>
      <c r="K241" s="37"/>
      <c r="L241" s="37"/>
      <c r="M241" s="37"/>
      <c r="N241" s="37"/>
      <c r="O241" s="37"/>
      <c r="P241" s="37"/>
      <c r="Q241" s="37"/>
      <c r="R241" s="37"/>
    </row>
    <row r="242" spans="1:18" ht="15.75" customHeight="1" x14ac:dyDescent="0.35">
      <c r="A242" s="37"/>
      <c r="B242" s="37"/>
      <c r="C242" s="37"/>
      <c r="D242" s="37"/>
      <c r="E242" s="37"/>
      <c r="F242" s="38"/>
      <c r="G242" s="37"/>
      <c r="H242" s="239"/>
      <c r="I242" s="37"/>
      <c r="J242" s="37"/>
      <c r="K242" s="37"/>
      <c r="L242" s="37"/>
      <c r="M242" s="37"/>
      <c r="N242" s="37"/>
      <c r="O242" s="37"/>
      <c r="P242" s="37"/>
      <c r="Q242" s="37"/>
      <c r="R242" s="37"/>
    </row>
    <row r="243" spans="1:18" ht="15.75" customHeight="1" x14ac:dyDescent="0.35">
      <c r="A243" s="37"/>
      <c r="B243" s="37"/>
      <c r="C243" s="37"/>
      <c r="D243" s="37"/>
      <c r="E243" s="37"/>
      <c r="F243" s="38"/>
      <c r="G243" s="37"/>
      <c r="H243" s="239"/>
      <c r="I243" s="37"/>
      <c r="J243" s="37"/>
      <c r="K243" s="37"/>
      <c r="L243" s="37"/>
      <c r="M243" s="37"/>
      <c r="N243" s="37"/>
      <c r="O243" s="37"/>
      <c r="P243" s="37"/>
      <c r="Q243" s="37"/>
      <c r="R243" s="37"/>
    </row>
    <row r="244" spans="1:18" ht="15.75" customHeight="1" x14ac:dyDescent="0.35">
      <c r="A244" s="37"/>
      <c r="B244" s="37"/>
      <c r="C244" s="37"/>
      <c r="D244" s="37"/>
      <c r="E244" s="37"/>
      <c r="F244" s="38"/>
      <c r="G244" s="37"/>
      <c r="H244" s="239"/>
      <c r="I244" s="37"/>
      <c r="J244" s="37"/>
      <c r="K244" s="37"/>
      <c r="L244" s="37"/>
      <c r="M244" s="37"/>
      <c r="N244" s="37"/>
      <c r="O244" s="37"/>
      <c r="P244" s="37"/>
      <c r="Q244" s="37"/>
      <c r="R244" s="37"/>
    </row>
    <row r="245" spans="1:18" ht="15.75" customHeight="1" x14ac:dyDescent="0.35">
      <c r="A245" s="37"/>
      <c r="B245" s="37"/>
      <c r="C245" s="37"/>
      <c r="D245" s="37"/>
      <c r="E245" s="37"/>
      <c r="F245" s="38"/>
      <c r="G245" s="37"/>
      <c r="H245" s="239"/>
      <c r="I245" s="37"/>
      <c r="J245" s="37"/>
      <c r="K245" s="37"/>
      <c r="L245" s="37"/>
      <c r="M245" s="37"/>
      <c r="N245" s="37"/>
      <c r="O245" s="37"/>
      <c r="P245" s="37"/>
      <c r="Q245" s="37"/>
      <c r="R245" s="37"/>
    </row>
    <row r="246" spans="1:18" ht="15.75" customHeight="1" x14ac:dyDescent="0.35">
      <c r="A246" s="37"/>
      <c r="B246" s="37"/>
      <c r="C246" s="37"/>
      <c r="D246" s="37"/>
      <c r="E246" s="37"/>
      <c r="F246" s="38"/>
      <c r="G246" s="37"/>
      <c r="H246" s="239"/>
      <c r="I246" s="37"/>
      <c r="J246" s="37"/>
      <c r="K246" s="37"/>
      <c r="L246" s="37"/>
      <c r="M246" s="37"/>
      <c r="N246" s="37"/>
      <c r="O246" s="37"/>
      <c r="P246" s="37"/>
      <c r="Q246" s="37"/>
      <c r="R246" s="37"/>
    </row>
    <row r="247" spans="1:18" ht="15.75" customHeight="1" x14ac:dyDescent="0.35">
      <c r="A247" s="37"/>
      <c r="B247" s="37"/>
      <c r="C247" s="37"/>
      <c r="D247" s="37"/>
      <c r="E247" s="37"/>
      <c r="F247" s="38"/>
      <c r="G247" s="37"/>
      <c r="H247" s="239"/>
      <c r="I247" s="37"/>
      <c r="J247" s="37"/>
      <c r="K247" s="37"/>
      <c r="L247" s="37"/>
      <c r="M247" s="37"/>
      <c r="N247" s="37"/>
      <c r="O247" s="37"/>
      <c r="P247" s="37"/>
      <c r="Q247" s="37"/>
      <c r="R247" s="37"/>
    </row>
    <row r="248" spans="1:18" ht="15.75" customHeight="1" x14ac:dyDescent="0.35">
      <c r="A248" s="37"/>
      <c r="B248" s="37"/>
      <c r="C248" s="37"/>
      <c r="D248" s="37"/>
      <c r="E248" s="37"/>
      <c r="F248" s="38"/>
      <c r="G248" s="37"/>
      <c r="H248" s="239"/>
      <c r="I248" s="37"/>
      <c r="J248" s="37"/>
      <c r="K248" s="37"/>
      <c r="L248" s="37"/>
      <c r="M248" s="37"/>
      <c r="N248" s="37"/>
      <c r="O248" s="37"/>
      <c r="P248" s="37"/>
      <c r="Q248" s="37"/>
      <c r="R248" s="37"/>
    </row>
    <row r="249" spans="1:18" ht="15.75" customHeight="1" x14ac:dyDescent="0.35">
      <c r="A249" s="37"/>
      <c r="B249" s="37"/>
      <c r="C249" s="37"/>
      <c r="D249" s="37"/>
      <c r="E249" s="37"/>
      <c r="F249" s="38"/>
      <c r="G249" s="37"/>
      <c r="H249" s="239"/>
      <c r="I249" s="37"/>
      <c r="J249" s="37"/>
      <c r="K249" s="37"/>
      <c r="L249" s="37"/>
      <c r="M249" s="37"/>
      <c r="N249" s="37"/>
      <c r="O249" s="37"/>
      <c r="P249" s="37"/>
      <c r="Q249" s="37"/>
      <c r="R249" s="37"/>
    </row>
    <row r="250" spans="1:18" ht="15.75" customHeight="1" x14ac:dyDescent="0.35">
      <c r="A250" s="37"/>
      <c r="B250" s="37"/>
      <c r="C250" s="37"/>
      <c r="D250" s="37"/>
      <c r="E250" s="37"/>
      <c r="F250" s="38"/>
      <c r="G250" s="37"/>
      <c r="H250" s="239"/>
      <c r="I250" s="37"/>
      <c r="J250" s="37"/>
      <c r="K250" s="37"/>
      <c r="L250" s="37"/>
      <c r="M250" s="37"/>
      <c r="N250" s="37"/>
      <c r="O250" s="37"/>
      <c r="P250" s="37"/>
      <c r="Q250" s="37"/>
      <c r="R250" s="37"/>
    </row>
    <row r="251" spans="1:18" ht="15.75" customHeight="1" x14ac:dyDescent="0.35">
      <c r="A251" s="37"/>
      <c r="B251" s="37"/>
      <c r="C251" s="37"/>
      <c r="D251" s="37"/>
      <c r="E251" s="37"/>
      <c r="F251" s="38"/>
      <c r="G251" s="37"/>
      <c r="H251" s="239"/>
      <c r="I251" s="37"/>
      <c r="J251" s="37"/>
      <c r="K251" s="37"/>
      <c r="L251" s="37"/>
      <c r="M251" s="37"/>
      <c r="N251" s="37"/>
      <c r="O251" s="37"/>
      <c r="P251" s="37"/>
      <c r="Q251" s="37"/>
      <c r="R251" s="37"/>
    </row>
    <row r="252" spans="1:18" ht="15.75" customHeight="1" x14ac:dyDescent="0.35">
      <c r="A252" s="37"/>
      <c r="B252" s="37"/>
      <c r="C252" s="37"/>
      <c r="D252" s="37"/>
      <c r="E252" s="37"/>
      <c r="F252" s="38"/>
      <c r="G252" s="37"/>
      <c r="H252" s="239"/>
      <c r="I252" s="37"/>
      <c r="J252" s="37"/>
      <c r="K252" s="37"/>
      <c r="L252" s="37"/>
      <c r="M252" s="37"/>
      <c r="N252" s="37"/>
      <c r="O252" s="37"/>
      <c r="P252" s="37"/>
      <c r="Q252" s="37"/>
      <c r="R252" s="37"/>
    </row>
    <row r="253" spans="1:18" ht="15.75" customHeight="1" x14ac:dyDescent="0.35">
      <c r="A253" s="37"/>
      <c r="B253" s="37"/>
      <c r="C253" s="37"/>
      <c r="D253" s="37"/>
      <c r="E253" s="37"/>
      <c r="F253" s="38"/>
      <c r="G253" s="37"/>
      <c r="H253" s="239"/>
      <c r="I253" s="37"/>
      <c r="J253" s="37"/>
      <c r="K253" s="37"/>
      <c r="L253" s="37"/>
      <c r="M253" s="37"/>
      <c r="N253" s="37"/>
      <c r="O253" s="37"/>
      <c r="P253" s="37"/>
      <c r="Q253" s="37"/>
      <c r="R253" s="37"/>
    </row>
    <row r="254" spans="1:18" ht="15.75" customHeight="1" x14ac:dyDescent="0.35">
      <c r="A254" s="37"/>
      <c r="B254" s="37"/>
      <c r="C254" s="37"/>
      <c r="D254" s="37"/>
      <c r="E254" s="37"/>
      <c r="F254" s="38"/>
      <c r="G254" s="37"/>
      <c r="H254" s="239"/>
      <c r="I254" s="37"/>
      <c r="J254" s="37"/>
      <c r="K254" s="37"/>
      <c r="L254" s="37"/>
      <c r="M254" s="37"/>
      <c r="N254" s="37"/>
      <c r="O254" s="37"/>
      <c r="P254" s="37"/>
      <c r="Q254" s="37"/>
      <c r="R254" s="37"/>
    </row>
    <row r="255" spans="1:18" ht="15.75" customHeight="1" x14ac:dyDescent="0.35">
      <c r="A255" s="37"/>
      <c r="B255" s="37"/>
      <c r="C255" s="37"/>
      <c r="D255" s="37"/>
      <c r="E255" s="37"/>
      <c r="F255" s="38"/>
      <c r="G255" s="37"/>
      <c r="H255" s="239"/>
      <c r="I255" s="37"/>
      <c r="J255" s="37"/>
      <c r="K255" s="37"/>
      <c r="L255" s="37"/>
      <c r="M255" s="37"/>
      <c r="N255" s="37"/>
      <c r="O255" s="37"/>
      <c r="P255" s="37"/>
      <c r="Q255" s="37"/>
      <c r="R255" s="37"/>
    </row>
    <row r="256" spans="1:18" ht="15.75" customHeight="1" x14ac:dyDescent="0.35">
      <c r="A256" s="37"/>
      <c r="B256" s="37"/>
      <c r="C256" s="37"/>
      <c r="D256" s="37"/>
      <c r="E256" s="37"/>
      <c r="F256" s="38"/>
      <c r="G256" s="37"/>
      <c r="H256" s="239"/>
      <c r="I256" s="37"/>
      <c r="J256" s="37"/>
      <c r="K256" s="37"/>
      <c r="L256" s="37"/>
      <c r="M256" s="37"/>
      <c r="N256" s="37"/>
      <c r="O256" s="37"/>
      <c r="P256" s="37"/>
      <c r="Q256" s="37"/>
      <c r="R256" s="37"/>
    </row>
    <row r="257" spans="1:18" ht="15.75" customHeight="1" x14ac:dyDescent="0.35">
      <c r="A257" s="37"/>
      <c r="B257" s="37"/>
      <c r="C257" s="37"/>
      <c r="D257" s="37"/>
      <c r="E257" s="37"/>
      <c r="F257" s="38"/>
      <c r="G257" s="37"/>
      <c r="H257" s="239"/>
      <c r="I257" s="37"/>
      <c r="J257" s="37"/>
      <c r="K257" s="37"/>
      <c r="L257" s="37"/>
      <c r="M257" s="37"/>
      <c r="N257" s="37"/>
      <c r="O257" s="37"/>
      <c r="P257" s="37"/>
      <c r="Q257" s="37"/>
      <c r="R257" s="37"/>
    </row>
    <row r="258" spans="1:18" ht="15.75" customHeight="1" x14ac:dyDescent="0.35">
      <c r="A258" s="37"/>
      <c r="B258" s="37"/>
      <c r="C258" s="37"/>
      <c r="D258" s="37"/>
      <c r="E258" s="37"/>
      <c r="F258" s="38"/>
      <c r="G258" s="37"/>
      <c r="H258" s="239"/>
      <c r="I258" s="37"/>
      <c r="J258" s="37"/>
      <c r="K258" s="37"/>
      <c r="L258" s="37"/>
      <c r="M258" s="37"/>
      <c r="N258" s="37"/>
      <c r="O258" s="37"/>
      <c r="P258" s="37"/>
      <c r="Q258" s="37"/>
      <c r="R258" s="37"/>
    </row>
    <row r="259" spans="1:18" ht="15.75" customHeight="1" x14ac:dyDescent="0.35">
      <c r="A259" s="37"/>
      <c r="B259" s="37"/>
      <c r="C259" s="37"/>
      <c r="D259" s="37"/>
      <c r="E259" s="37"/>
      <c r="F259" s="38"/>
      <c r="G259" s="37"/>
      <c r="H259" s="239"/>
      <c r="I259" s="37"/>
      <c r="J259" s="37"/>
      <c r="K259" s="37"/>
      <c r="L259" s="37"/>
      <c r="M259" s="37"/>
      <c r="N259" s="37"/>
      <c r="O259" s="37"/>
      <c r="P259" s="37"/>
      <c r="Q259" s="37"/>
      <c r="R259" s="37"/>
    </row>
    <row r="260" spans="1:18" ht="15.75" customHeight="1" x14ac:dyDescent="0.35">
      <c r="A260" s="37"/>
      <c r="B260" s="37"/>
      <c r="C260" s="37"/>
      <c r="D260" s="37"/>
      <c r="E260" s="37"/>
      <c r="F260" s="38"/>
      <c r="G260" s="37"/>
      <c r="H260" s="239"/>
      <c r="I260" s="37"/>
      <c r="J260" s="37"/>
      <c r="K260" s="37"/>
      <c r="L260" s="37"/>
      <c r="M260" s="37"/>
      <c r="N260" s="37"/>
      <c r="O260" s="37"/>
      <c r="P260" s="37"/>
      <c r="Q260" s="37"/>
      <c r="R260" s="37"/>
    </row>
    <row r="261" spans="1:18" ht="15.75" customHeight="1" x14ac:dyDescent="0.35">
      <c r="A261" s="37"/>
      <c r="B261" s="37"/>
      <c r="C261" s="37"/>
      <c r="D261" s="37"/>
      <c r="E261" s="37"/>
      <c r="F261" s="38"/>
      <c r="G261" s="37"/>
      <c r="H261" s="239"/>
      <c r="I261" s="37"/>
      <c r="J261" s="37"/>
      <c r="K261" s="37"/>
      <c r="L261" s="37"/>
      <c r="M261" s="37"/>
      <c r="N261" s="37"/>
      <c r="O261" s="37"/>
      <c r="P261" s="37"/>
      <c r="Q261" s="37"/>
      <c r="R261" s="37"/>
    </row>
    <row r="262" spans="1:18" ht="15.75" customHeight="1" x14ac:dyDescent="0.35">
      <c r="A262" s="37"/>
      <c r="B262" s="37"/>
      <c r="C262" s="37"/>
      <c r="D262" s="37"/>
      <c r="E262" s="37"/>
      <c r="F262" s="38"/>
      <c r="G262" s="37"/>
      <c r="H262" s="239"/>
      <c r="I262" s="37"/>
      <c r="J262" s="37"/>
      <c r="K262" s="37"/>
      <c r="L262" s="37"/>
      <c r="M262" s="37"/>
      <c r="N262" s="37"/>
      <c r="O262" s="37"/>
      <c r="P262" s="37"/>
      <c r="Q262" s="37"/>
      <c r="R262" s="37"/>
    </row>
    <row r="263" spans="1:18" ht="15.75" customHeight="1" x14ac:dyDescent="0.35">
      <c r="A263" s="37"/>
      <c r="B263" s="37"/>
      <c r="C263" s="37"/>
      <c r="D263" s="37"/>
      <c r="E263" s="37"/>
      <c r="F263" s="38"/>
      <c r="G263" s="37"/>
      <c r="H263" s="239"/>
      <c r="I263" s="37"/>
      <c r="J263" s="37"/>
      <c r="K263" s="37"/>
      <c r="L263" s="37"/>
      <c r="M263" s="37"/>
      <c r="N263" s="37"/>
      <c r="O263" s="37"/>
      <c r="P263" s="37"/>
      <c r="Q263" s="37"/>
      <c r="R263" s="37"/>
    </row>
    <row r="264" spans="1:18" ht="15.75" customHeight="1" x14ac:dyDescent="0.35">
      <c r="A264" s="37"/>
      <c r="B264" s="37"/>
      <c r="C264" s="37"/>
      <c r="D264" s="37"/>
      <c r="E264" s="37"/>
      <c r="F264" s="38"/>
      <c r="G264" s="37"/>
      <c r="H264" s="239"/>
      <c r="I264" s="37"/>
      <c r="J264" s="37"/>
      <c r="K264" s="37"/>
      <c r="L264" s="37"/>
      <c r="M264" s="37"/>
      <c r="N264" s="37"/>
      <c r="O264" s="37"/>
      <c r="P264" s="37"/>
      <c r="Q264" s="37"/>
      <c r="R264" s="37"/>
    </row>
    <row r="265" spans="1:18" ht="15.75" customHeight="1" x14ac:dyDescent="0.35">
      <c r="A265" s="37"/>
      <c r="B265" s="37"/>
      <c r="C265" s="37"/>
      <c r="D265" s="37"/>
      <c r="E265" s="37"/>
      <c r="F265" s="38"/>
      <c r="G265" s="37"/>
      <c r="H265" s="239"/>
      <c r="I265" s="37"/>
      <c r="J265" s="37"/>
      <c r="K265" s="37"/>
      <c r="L265" s="37"/>
      <c r="M265" s="37"/>
      <c r="N265" s="37"/>
      <c r="O265" s="37"/>
      <c r="P265" s="37"/>
      <c r="Q265" s="37"/>
      <c r="R265" s="37"/>
    </row>
    <row r="266" spans="1:18" ht="15.75" customHeight="1" x14ac:dyDescent="0.35">
      <c r="A266" s="37"/>
      <c r="B266" s="37"/>
      <c r="C266" s="37"/>
      <c r="D266" s="37"/>
      <c r="E266" s="37"/>
      <c r="F266" s="38"/>
      <c r="G266" s="37"/>
      <c r="H266" s="239"/>
      <c r="I266" s="37"/>
      <c r="J266" s="37"/>
      <c r="K266" s="37"/>
      <c r="L266" s="37"/>
      <c r="M266" s="37"/>
      <c r="N266" s="37"/>
      <c r="O266" s="37"/>
      <c r="P266" s="37"/>
      <c r="Q266" s="37"/>
      <c r="R266" s="37"/>
    </row>
    <row r="267" spans="1:18" ht="15.75" customHeight="1" x14ac:dyDescent="0.35">
      <c r="A267" s="37"/>
      <c r="B267" s="37"/>
      <c r="C267" s="37"/>
      <c r="D267" s="37"/>
      <c r="E267" s="37"/>
      <c r="F267" s="38"/>
      <c r="G267" s="37"/>
      <c r="H267" s="239"/>
      <c r="I267" s="37"/>
      <c r="J267" s="37"/>
      <c r="K267" s="37"/>
      <c r="L267" s="37"/>
      <c r="M267" s="37"/>
      <c r="N267" s="37"/>
      <c r="O267" s="37"/>
      <c r="P267" s="37"/>
      <c r="Q267" s="37"/>
      <c r="R267" s="37"/>
    </row>
    <row r="268" spans="1:18" ht="15.75" customHeight="1" x14ac:dyDescent="0.35">
      <c r="A268" s="37"/>
      <c r="B268" s="37"/>
      <c r="C268" s="37"/>
      <c r="D268" s="37"/>
      <c r="E268" s="37"/>
      <c r="F268" s="38"/>
      <c r="G268" s="37"/>
      <c r="H268" s="239"/>
      <c r="I268" s="37"/>
      <c r="J268" s="37"/>
      <c r="K268" s="37"/>
      <c r="L268" s="37"/>
      <c r="M268" s="37"/>
      <c r="N268" s="37"/>
      <c r="O268" s="37"/>
      <c r="P268" s="37"/>
      <c r="Q268" s="37"/>
      <c r="R268" s="37"/>
    </row>
    <row r="269" spans="1:18" ht="15.75" customHeight="1" x14ac:dyDescent="0.35">
      <c r="A269" s="37"/>
      <c r="B269" s="37"/>
      <c r="C269" s="37"/>
      <c r="D269" s="37"/>
      <c r="E269" s="37"/>
      <c r="F269" s="38"/>
      <c r="G269" s="37"/>
      <c r="H269" s="239"/>
      <c r="I269" s="37"/>
      <c r="J269" s="37"/>
      <c r="K269" s="37"/>
      <c r="L269" s="37"/>
      <c r="M269" s="37"/>
      <c r="N269" s="37"/>
      <c r="O269" s="37"/>
      <c r="P269" s="37"/>
      <c r="Q269" s="37"/>
      <c r="R269" s="37"/>
    </row>
    <row r="270" spans="1:18" ht="15.75" customHeight="1" x14ac:dyDescent="0.35">
      <c r="A270" s="37"/>
      <c r="B270" s="37"/>
      <c r="C270" s="37"/>
      <c r="D270" s="37"/>
      <c r="E270" s="37"/>
      <c r="F270" s="38"/>
      <c r="G270" s="37"/>
      <c r="H270" s="239"/>
      <c r="I270" s="37"/>
      <c r="J270" s="37"/>
      <c r="K270" s="37"/>
      <c r="L270" s="37"/>
      <c r="M270" s="37"/>
      <c r="N270" s="37"/>
      <c r="O270" s="37"/>
      <c r="P270" s="37"/>
      <c r="Q270" s="37"/>
      <c r="R270" s="37"/>
    </row>
    <row r="271" spans="1:18" ht="15.75" customHeight="1" x14ac:dyDescent="0.35">
      <c r="A271" s="37"/>
      <c r="B271" s="37"/>
      <c r="C271" s="37"/>
      <c r="D271" s="37"/>
      <c r="E271" s="37"/>
      <c r="F271" s="38"/>
      <c r="G271" s="37"/>
      <c r="H271" s="239"/>
      <c r="I271" s="37"/>
      <c r="J271" s="37"/>
      <c r="K271" s="37"/>
      <c r="L271" s="37"/>
      <c r="M271" s="37"/>
      <c r="N271" s="37"/>
      <c r="O271" s="37"/>
      <c r="P271" s="37"/>
      <c r="Q271" s="37"/>
      <c r="R271" s="37"/>
    </row>
    <row r="272" spans="1:18" ht="15.75" customHeight="1" x14ac:dyDescent="0.35">
      <c r="A272" s="37"/>
      <c r="B272" s="37"/>
      <c r="C272" s="37"/>
      <c r="D272" s="37"/>
      <c r="E272" s="37"/>
      <c r="F272" s="38"/>
      <c r="G272" s="37"/>
      <c r="H272" s="239"/>
      <c r="I272" s="37"/>
      <c r="J272" s="37"/>
      <c r="K272" s="37"/>
      <c r="L272" s="37"/>
      <c r="M272" s="37"/>
      <c r="N272" s="37"/>
      <c r="O272" s="37"/>
      <c r="P272" s="37"/>
      <c r="Q272" s="37"/>
      <c r="R272" s="37"/>
    </row>
    <row r="273" spans="1:18" ht="15.75" customHeight="1" x14ac:dyDescent="0.35">
      <c r="A273" s="37"/>
      <c r="B273" s="37"/>
      <c r="C273" s="37"/>
      <c r="D273" s="37"/>
      <c r="E273" s="37"/>
      <c r="F273" s="38"/>
      <c r="G273" s="37"/>
      <c r="H273" s="239"/>
      <c r="I273" s="37"/>
      <c r="J273" s="37"/>
      <c r="K273" s="37"/>
      <c r="L273" s="37"/>
      <c r="M273" s="37"/>
      <c r="N273" s="37"/>
      <c r="O273" s="37"/>
      <c r="P273" s="37"/>
      <c r="Q273" s="37"/>
      <c r="R273" s="37"/>
    </row>
    <row r="274" spans="1:18" ht="15.75" customHeight="1" x14ac:dyDescent="0.35">
      <c r="A274" s="37"/>
      <c r="B274" s="37"/>
      <c r="C274" s="37"/>
      <c r="D274" s="37"/>
      <c r="E274" s="37"/>
      <c r="F274" s="38"/>
      <c r="G274" s="37"/>
      <c r="H274" s="239"/>
      <c r="I274" s="37"/>
      <c r="J274" s="37"/>
      <c r="K274" s="37"/>
      <c r="L274" s="37"/>
      <c r="M274" s="37"/>
      <c r="N274" s="37"/>
      <c r="O274" s="37"/>
      <c r="P274" s="37"/>
      <c r="Q274" s="37"/>
      <c r="R274" s="37"/>
    </row>
    <row r="275" spans="1:18" ht="15.75" customHeight="1" x14ac:dyDescent="0.35">
      <c r="A275" s="37"/>
      <c r="B275" s="37"/>
      <c r="C275" s="37"/>
      <c r="D275" s="37"/>
      <c r="E275" s="37"/>
      <c r="F275" s="38"/>
      <c r="G275" s="37"/>
      <c r="H275" s="239"/>
      <c r="I275" s="37"/>
      <c r="J275" s="37"/>
      <c r="K275" s="37"/>
      <c r="L275" s="37"/>
      <c r="M275" s="37"/>
      <c r="N275" s="37"/>
      <c r="O275" s="37"/>
      <c r="P275" s="37"/>
      <c r="Q275" s="37"/>
      <c r="R275" s="37"/>
    </row>
    <row r="276" spans="1:18" ht="15.75" customHeight="1" x14ac:dyDescent="0.35">
      <c r="A276" s="37"/>
      <c r="B276" s="37"/>
      <c r="C276" s="37"/>
      <c r="D276" s="37"/>
      <c r="E276" s="37"/>
      <c r="F276" s="38"/>
      <c r="G276" s="37"/>
      <c r="H276" s="239"/>
      <c r="I276" s="37"/>
      <c r="J276" s="37"/>
      <c r="K276" s="37"/>
      <c r="L276" s="37"/>
      <c r="M276" s="37"/>
      <c r="N276" s="37"/>
      <c r="O276" s="37"/>
      <c r="P276" s="37"/>
      <c r="Q276" s="37"/>
      <c r="R276" s="37"/>
    </row>
    <row r="277" spans="1:18" ht="15.75" customHeight="1" x14ac:dyDescent="0.35">
      <c r="A277" s="37"/>
      <c r="B277" s="37"/>
      <c r="C277" s="37"/>
      <c r="D277" s="37"/>
      <c r="E277" s="37"/>
      <c r="F277" s="38"/>
      <c r="G277" s="37"/>
      <c r="H277" s="239"/>
      <c r="I277" s="37"/>
      <c r="J277" s="37"/>
      <c r="K277" s="37"/>
      <c r="L277" s="37"/>
      <c r="M277" s="37"/>
      <c r="N277" s="37"/>
      <c r="O277" s="37"/>
      <c r="P277" s="37"/>
      <c r="Q277" s="37"/>
      <c r="R277" s="37"/>
    </row>
    <row r="278" spans="1:18" ht="15.75" customHeight="1" x14ac:dyDescent="0.35">
      <c r="A278" s="37"/>
      <c r="B278" s="37"/>
      <c r="C278" s="37"/>
      <c r="D278" s="37"/>
      <c r="E278" s="37"/>
      <c r="F278" s="38"/>
      <c r="G278" s="37"/>
      <c r="H278" s="239"/>
      <c r="I278" s="37"/>
      <c r="J278" s="37"/>
      <c r="K278" s="37"/>
      <c r="L278" s="37"/>
      <c r="M278" s="37"/>
      <c r="N278" s="37"/>
      <c r="O278" s="37"/>
      <c r="P278" s="37"/>
      <c r="Q278" s="37"/>
      <c r="R278" s="37"/>
    </row>
    <row r="279" spans="1:18" ht="15.75" customHeight="1" x14ac:dyDescent="0.35">
      <c r="A279" s="37"/>
      <c r="B279" s="37"/>
      <c r="C279" s="37"/>
      <c r="D279" s="37"/>
      <c r="E279" s="37"/>
      <c r="F279" s="38"/>
      <c r="G279" s="37"/>
      <c r="H279" s="239"/>
      <c r="I279" s="37"/>
      <c r="J279" s="37"/>
      <c r="K279" s="37"/>
      <c r="L279" s="37"/>
      <c r="M279" s="37"/>
      <c r="N279" s="37"/>
      <c r="O279" s="37"/>
      <c r="P279" s="37"/>
      <c r="Q279" s="37"/>
      <c r="R279" s="37"/>
    </row>
    <row r="280" spans="1:18" ht="15.75" customHeight="1" x14ac:dyDescent="0.35">
      <c r="A280" s="37"/>
      <c r="B280" s="37"/>
      <c r="C280" s="37"/>
      <c r="D280" s="37"/>
      <c r="E280" s="37"/>
      <c r="F280" s="38"/>
      <c r="G280" s="37"/>
      <c r="H280" s="239"/>
      <c r="I280" s="37"/>
      <c r="J280" s="37"/>
      <c r="K280" s="37"/>
      <c r="L280" s="37"/>
      <c r="M280" s="37"/>
      <c r="N280" s="37"/>
      <c r="O280" s="37"/>
      <c r="P280" s="37"/>
      <c r="Q280" s="37"/>
      <c r="R280" s="37"/>
    </row>
    <row r="281" spans="1:18" ht="15.75" customHeight="1" x14ac:dyDescent="0.35">
      <c r="A281" s="37"/>
      <c r="B281" s="37"/>
      <c r="C281" s="37"/>
      <c r="D281" s="37"/>
      <c r="E281" s="37"/>
      <c r="F281" s="38"/>
      <c r="G281" s="37"/>
      <c r="H281" s="239"/>
      <c r="I281" s="37"/>
      <c r="J281" s="37"/>
      <c r="K281" s="37"/>
      <c r="L281" s="37"/>
      <c r="M281" s="37"/>
      <c r="N281" s="37"/>
      <c r="O281" s="37"/>
      <c r="P281" s="37"/>
      <c r="Q281" s="37"/>
      <c r="R281" s="37"/>
    </row>
    <row r="282" spans="1:18" ht="15.75" customHeight="1" x14ac:dyDescent="0.35">
      <c r="A282" s="37"/>
      <c r="B282" s="37"/>
      <c r="C282" s="37"/>
      <c r="D282" s="37"/>
      <c r="E282" s="37"/>
      <c r="F282" s="38"/>
      <c r="G282" s="37"/>
      <c r="H282" s="239"/>
      <c r="I282" s="37"/>
      <c r="J282" s="37"/>
      <c r="K282" s="37"/>
      <c r="L282" s="37"/>
      <c r="M282" s="37"/>
      <c r="N282" s="37"/>
      <c r="O282" s="37"/>
      <c r="P282" s="37"/>
      <c r="Q282" s="37"/>
      <c r="R282" s="37"/>
    </row>
    <row r="283" spans="1:18" ht="15.75" customHeight="1" x14ac:dyDescent="0.35">
      <c r="A283" s="37"/>
      <c r="B283" s="37"/>
      <c r="C283" s="37"/>
      <c r="D283" s="37"/>
      <c r="E283" s="37"/>
      <c r="F283" s="38"/>
      <c r="G283" s="37"/>
      <c r="H283" s="239"/>
      <c r="I283" s="37"/>
      <c r="J283" s="37"/>
      <c r="K283" s="37"/>
      <c r="L283" s="37"/>
      <c r="M283" s="37"/>
      <c r="N283" s="37"/>
      <c r="O283" s="37"/>
      <c r="P283" s="37"/>
      <c r="Q283" s="37"/>
      <c r="R283" s="37"/>
    </row>
    <row r="284" spans="1:18" ht="15.75" customHeight="1" x14ac:dyDescent="0.35">
      <c r="A284" s="37"/>
      <c r="B284" s="37"/>
      <c r="C284" s="37"/>
      <c r="D284" s="37"/>
      <c r="E284" s="37"/>
      <c r="F284" s="38"/>
      <c r="G284" s="37"/>
      <c r="H284" s="239"/>
      <c r="I284" s="37"/>
      <c r="J284" s="37"/>
      <c r="K284" s="37"/>
      <c r="L284" s="37"/>
      <c r="M284" s="37"/>
      <c r="N284" s="37"/>
      <c r="O284" s="37"/>
      <c r="P284" s="37"/>
      <c r="Q284" s="37"/>
      <c r="R284" s="37"/>
    </row>
    <row r="285" spans="1:18" ht="15.75" customHeight="1" x14ac:dyDescent="0.35">
      <c r="A285" s="37"/>
      <c r="B285" s="37"/>
      <c r="C285" s="37"/>
      <c r="D285" s="37"/>
      <c r="E285" s="37"/>
      <c r="F285" s="38"/>
      <c r="G285" s="37"/>
      <c r="H285" s="239"/>
      <c r="I285" s="37"/>
      <c r="J285" s="37"/>
      <c r="K285" s="37"/>
      <c r="L285" s="37"/>
      <c r="M285" s="37"/>
      <c r="N285" s="37"/>
      <c r="O285" s="37"/>
      <c r="P285" s="37"/>
      <c r="Q285" s="37"/>
      <c r="R285" s="37"/>
    </row>
    <row r="286" spans="1:18" ht="15.75" customHeight="1" x14ac:dyDescent="0.35">
      <c r="A286" s="37"/>
      <c r="B286" s="37"/>
      <c r="C286" s="37"/>
      <c r="D286" s="37"/>
      <c r="E286" s="37"/>
      <c r="F286" s="38"/>
      <c r="G286" s="37"/>
      <c r="H286" s="239"/>
      <c r="I286" s="37"/>
      <c r="J286" s="37"/>
      <c r="K286" s="37"/>
      <c r="L286" s="37"/>
      <c r="M286" s="37"/>
      <c r="N286" s="37"/>
      <c r="O286" s="37"/>
      <c r="P286" s="37"/>
      <c r="Q286" s="37"/>
      <c r="R286" s="37"/>
    </row>
    <row r="287" spans="1:18" ht="15.75" customHeight="1" x14ac:dyDescent="0.35">
      <c r="A287" s="37"/>
      <c r="B287" s="37"/>
      <c r="C287" s="37"/>
      <c r="D287" s="37"/>
      <c r="E287" s="37"/>
      <c r="F287" s="38"/>
      <c r="G287" s="37"/>
      <c r="H287" s="239"/>
      <c r="I287" s="37"/>
      <c r="J287" s="37"/>
      <c r="K287" s="37"/>
      <c r="L287" s="37"/>
      <c r="M287" s="37"/>
      <c r="N287" s="37"/>
      <c r="O287" s="37"/>
      <c r="P287" s="37"/>
      <c r="Q287" s="37"/>
      <c r="R287" s="37"/>
    </row>
    <row r="288" spans="1:18" ht="15.75" customHeight="1" x14ac:dyDescent="0.35">
      <c r="A288" s="37"/>
      <c r="B288" s="37"/>
      <c r="C288" s="37"/>
      <c r="D288" s="37"/>
      <c r="E288" s="37"/>
      <c r="F288" s="38"/>
      <c r="G288" s="37"/>
      <c r="H288" s="239"/>
      <c r="I288" s="37"/>
      <c r="J288" s="37"/>
      <c r="K288" s="37"/>
      <c r="L288" s="37"/>
      <c r="M288" s="37"/>
      <c r="N288" s="37"/>
      <c r="O288" s="37"/>
      <c r="P288" s="37"/>
      <c r="Q288" s="37"/>
      <c r="R288" s="37"/>
    </row>
    <row r="289" spans="1:18" ht="15.75" customHeight="1" x14ac:dyDescent="0.35">
      <c r="A289" s="37"/>
      <c r="B289" s="37"/>
      <c r="C289" s="37"/>
      <c r="D289" s="37"/>
      <c r="E289" s="37"/>
      <c r="F289" s="38"/>
      <c r="G289" s="37"/>
      <c r="H289" s="239"/>
      <c r="I289" s="37"/>
      <c r="J289" s="37"/>
      <c r="K289" s="37"/>
      <c r="L289" s="37"/>
      <c r="M289" s="37"/>
      <c r="N289" s="37"/>
      <c r="O289" s="37"/>
      <c r="P289" s="37"/>
      <c r="Q289" s="37"/>
      <c r="R289" s="37"/>
    </row>
    <row r="290" spans="1:18" ht="15.75" customHeight="1" x14ac:dyDescent="0.35">
      <c r="A290" s="37"/>
      <c r="B290" s="37"/>
      <c r="C290" s="37"/>
      <c r="D290" s="37"/>
      <c r="E290" s="37"/>
      <c r="F290" s="38"/>
      <c r="G290" s="37"/>
      <c r="H290" s="239"/>
      <c r="I290" s="37"/>
      <c r="J290" s="37"/>
      <c r="K290" s="37"/>
      <c r="L290" s="37"/>
      <c r="M290" s="37"/>
      <c r="N290" s="37"/>
      <c r="O290" s="37"/>
      <c r="P290" s="37"/>
      <c r="Q290" s="37"/>
      <c r="R290" s="37"/>
    </row>
    <row r="291" spans="1:18" ht="15.75" customHeight="1" x14ac:dyDescent="0.35">
      <c r="A291" s="37"/>
      <c r="B291" s="37"/>
      <c r="C291" s="37"/>
      <c r="D291" s="37"/>
      <c r="E291" s="37"/>
      <c r="F291" s="38"/>
      <c r="G291" s="37"/>
      <c r="H291" s="239"/>
      <c r="I291" s="37"/>
      <c r="J291" s="37"/>
      <c r="K291" s="37"/>
      <c r="L291" s="37"/>
      <c r="M291" s="37"/>
      <c r="N291" s="37"/>
      <c r="O291" s="37"/>
      <c r="P291" s="37"/>
      <c r="Q291" s="37"/>
      <c r="R291" s="37"/>
    </row>
    <row r="292" spans="1:18" ht="15.75" customHeight="1" x14ac:dyDescent="0.35">
      <c r="A292" s="37"/>
      <c r="B292" s="37"/>
      <c r="C292" s="37"/>
      <c r="D292" s="37"/>
      <c r="E292" s="37"/>
      <c r="F292" s="38"/>
      <c r="G292" s="37"/>
      <c r="H292" s="239"/>
      <c r="I292" s="37"/>
      <c r="J292" s="37"/>
      <c r="K292" s="37"/>
      <c r="L292" s="37"/>
      <c r="M292" s="37"/>
      <c r="N292" s="37"/>
      <c r="O292" s="37"/>
      <c r="P292" s="37"/>
      <c r="Q292" s="37"/>
      <c r="R292" s="37"/>
    </row>
    <row r="293" spans="1:18" ht="15.75" customHeight="1" x14ac:dyDescent="0.35">
      <c r="A293" s="37"/>
      <c r="B293" s="37"/>
      <c r="C293" s="37"/>
      <c r="D293" s="37"/>
      <c r="E293" s="37"/>
      <c r="F293" s="38"/>
      <c r="G293" s="37"/>
      <c r="H293" s="239"/>
      <c r="I293" s="37"/>
      <c r="J293" s="37"/>
      <c r="K293" s="37"/>
      <c r="L293" s="37"/>
      <c r="M293" s="37"/>
      <c r="N293" s="37"/>
      <c r="O293" s="37"/>
      <c r="P293" s="37"/>
      <c r="Q293" s="37"/>
      <c r="R293" s="37"/>
    </row>
    <row r="294" spans="1:18" ht="15.75" customHeight="1" x14ac:dyDescent="0.35">
      <c r="A294" s="37"/>
      <c r="B294" s="37"/>
      <c r="C294" s="37"/>
      <c r="D294" s="37"/>
      <c r="E294" s="37"/>
      <c r="F294" s="38"/>
      <c r="G294" s="37"/>
      <c r="H294" s="239"/>
      <c r="I294" s="37"/>
      <c r="J294" s="37"/>
      <c r="K294" s="37"/>
      <c r="L294" s="37"/>
      <c r="M294" s="37"/>
      <c r="N294" s="37"/>
      <c r="O294" s="37"/>
      <c r="P294" s="37"/>
      <c r="Q294" s="37"/>
      <c r="R294" s="37"/>
    </row>
    <row r="295" spans="1:18" ht="15.75" customHeight="1" x14ac:dyDescent="0.35">
      <c r="A295" s="37"/>
      <c r="B295" s="37"/>
      <c r="C295" s="37"/>
      <c r="D295" s="37"/>
      <c r="E295" s="37"/>
      <c r="F295" s="38"/>
      <c r="G295" s="37"/>
      <c r="H295" s="239"/>
      <c r="I295" s="37"/>
      <c r="J295" s="37"/>
      <c r="K295" s="37"/>
      <c r="L295" s="37"/>
      <c r="M295" s="37"/>
      <c r="N295" s="37"/>
      <c r="O295" s="37"/>
      <c r="P295" s="37"/>
      <c r="Q295" s="37"/>
      <c r="R295" s="37"/>
    </row>
    <row r="296" spans="1:18" ht="15.75" customHeight="1" x14ac:dyDescent="0.35">
      <c r="A296" s="37"/>
      <c r="B296" s="37"/>
      <c r="C296" s="37"/>
      <c r="D296" s="37"/>
      <c r="E296" s="37"/>
      <c r="F296" s="38"/>
      <c r="G296" s="37"/>
      <c r="H296" s="239"/>
      <c r="I296" s="37"/>
      <c r="J296" s="37"/>
      <c r="K296" s="37"/>
      <c r="L296" s="37"/>
      <c r="M296" s="37"/>
      <c r="N296" s="37"/>
      <c r="O296" s="37"/>
      <c r="P296" s="37"/>
      <c r="Q296" s="37"/>
      <c r="R296" s="37"/>
    </row>
    <row r="297" spans="1:18" ht="15.75" customHeight="1" x14ac:dyDescent="0.35">
      <c r="A297" s="37"/>
      <c r="B297" s="37"/>
      <c r="C297" s="37"/>
      <c r="D297" s="37"/>
      <c r="E297" s="37"/>
      <c r="F297" s="38"/>
      <c r="G297" s="37"/>
      <c r="H297" s="239"/>
      <c r="I297" s="37"/>
      <c r="J297" s="37"/>
      <c r="K297" s="37"/>
      <c r="L297" s="37"/>
      <c r="M297" s="37"/>
      <c r="N297" s="37"/>
      <c r="O297" s="37"/>
      <c r="P297" s="37"/>
      <c r="Q297" s="37"/>
      <c r="R297" s="37"/>
    </row>
    <row r="298" spans="1:18" ht="15.75" customHeight="1" x14ac:dyDescent="0.35">
      <c r="A298" s="37"/>
      <c r="B298" s="37"/>
      <c r="C298" s="37"/>
      <c r="D298" s="37"/>
      <c r="E298" s="37"/>
      <c r="F298" s="38"/>
      <c r="G298" s="37"/>
      <c r="H298" s="239"/>
      <c r="I298" s="37"/>
      <c r="J298" s="37"/>
      <c r="K298" s="37"/>
      <c r="L298" s="37"/>
      <c r="M298" s="37"/>
      <c r="N298" s="37"/>
      <c r="O298" s="37"/>
      <c r="P298" s="37"/>
      <c r="Q298" s="37"/>
      <c r="R298" s="37"/>
    </row>
    <row r="299" spans="1:18" ht="15.75" customHeight="1" x14ac:dyDescent="0.35">
      <c r="A299" s="37"/>
      <c r="B299" s="37"/>
      <c r="C299" s="37"/>
      <c r="D299" s="37"/>
      <c r="E299" s="37"/>
      <c r="F299" s="38"/>
      <c r="G299" s="37"/>
      <c r="H299" s="239"/>
      <c r="I299" s="37"/>
      <c r="J299" s="37"/>
      <c r="K299" s="37"/>
      <c r="L299" s="37"/>
      <c r="M299" s="37"/>
      <c r="N299" s="37"/>
      <c r="O299" s="37"/>
      <c r="P299" s="37"/>
      <c r="Q299" s="37"/>
      <c r="R299" s="37"/>
    </row>
    <row r="300" spans="1:18" ht="15.75" customHeight="1" x14ac:dyDescent="0.35">
      <c r="A300" s="37"/>
      <c r="B300" s="37"/>
      <c r="C300" s="37"/>
      <c r="D300" s="37"/>
      <c r="E300" s="37"/>
      <c r="F300" s="38"/>
      <c r="G300" s="37"/>
      <c r="H300" s="239"/>
      <c r="I300" s="37"/>
      <c r="J300" s="37"/>
      <c r="K300" s="37"/>
      <c r="L300" s="37"/>
      <c r="M300" s="37"/>
      <c r="N300" s="37"/>
      <c r="O300" s="37"/>
      <c r="P300" s="37"/>
      <c r="Q300" s="37"/>
      <c r="R300" s="37"/>
    </row>
    <row r="301" spans="1:18" ht="15.75" customHeight="1" x14ac:dyDescent="0.35">
      <c r="A301" s="37"/>
      <c r="B301" s="37"/>
      <c r="C301" s="37"/>
      <c r="D301" s="37"/>
      <c r="E301" s="37"/>
      <c r="F301" s="38"/>
      <c r="G301" s="37"/>
      <c r="H301" s="239"/>
      <c r="I301" s="37"/>
      <c r="J301" s="37"/>
      <c r="K301" s="37"/>
      <c r="L301" s="37"/>
      <c r="M301" s="37"/>
      <c r="N301" s="37"/>
      <c r="O301" s="37"/>
      <c r="P301" s="37"/>
      <c r="Q301" s="37"/>
      <c r="R301" s="37"/>
    </row>
    <row r="302" spans="1:18" ht="15.75" customHeight="1" x14ac:dyDescent="0.35">
      <c r="A302" s="37"/>
      <c r="B302" s="37"/>
      <c r="C302" s="37"/>
      <c r="D302" s="37"/>
      <c r="E302" s="37"/>
      <c r="F302" s="38"/>
      <c r="G302" s="37"/>
      <c r="H302" s="239"/>
      <c r="I302" s="37"/>
      <c r="J302" s="37"/>
      <c r="K302" s="37"/>
      <c r="L302" s="37"/>
      <c r="M302" s="37"/>
      <c r="N302" s="37"/>
      <c r="O302" s="37"/>
      <c r="P302" s="37"/>
      <c r="Q302" s="37"/>
      <c r="R302" s="37"/>
    </row>
    <row r="303" spans="1:18" ht="15.75" customHeight="1" x14ac:dyDescent="0.35">
      <c r="A303" s="37"/>
      <c r="B303" s="37"/>
      <c r="C303" s="37"/>
      <c r="D303" s="37"/>
      <c r="E303" s="37"/>
      <c r="F303" s="38"/>
      <c r="G303" s="37"/>
      <c r="H303" s="239"/>
      <c r="I303" s="37"/>
      <c r="J303" s="37"/>
      <c r="K303" s="37"/>
      <c r="L303" s="37"/>
      <c r="M303" s="37"/>
      <c r="N303" s="37"/>
      <c r="O303" s="37"/>
      <c r="P303" s="37"/>
      <c r="Q303" s="37"/>
      <c r="R303" s="37"/>
    </row>
    <row r="304" spans="1:18" ht="15.75" customHeight="1" x14ac:dyDescent="0.35">
      <c r="A304" s="37"/>
      <c r="B304" s="37"/>
      <c r="C304" s="37"/>
      <c r="D304" s="37"/>
      <c r="E304" s="37"/>
      <c r="F304" s="38"/>
      <c r="G304" s="37"/>
      <c r="H304" s="239"/>
      <c r="I304" s="37"/>
      <c r="J304" s="37"/>
      <c r="K304" s="37"/>
      <c r="L304" s="37"/>
      <c r="M304" s="37"/>
      <c r="N304" s="37"/>
      <c r="O304" s="37"/>
      <c r="P304" s="37"/>
      <c r="Q304" s="37"/>
      <c r="R304" s="37"/>
    </row>
    <row r="305" spans="1:18" ht="15.75" customHeight="1" x14ac:dyDescent="0.35">
      <c r="A305" s="37"/>
      <c r="B305" s="37"/>
      <c r="C305" s="37"/>
      <c r="D305" s="37"/>
      <c r="E305" s="37"/>
      <c r="F305" s="38"/>
      <c r="G305" s="37"/>
      <c r="H305" s="239"/>
      <c r="I305" s="37"/>
      <c r="J305" s="37"/>
      <c r="K305" s="37"/>
      <c r="L305" s="37"/>
      <c r="M305" s="37"/>
      <c r="N305" s="37"/>
      <c r="O305" s="37"/>
      <c r="P305" s="37"/>
      <c r="Q305" s="37"/>
      <c r="R305" s="37"/>
    </row>
    <row r="306" spans="1:18" ht="15.75" customHeight="1" x14ac:dyDescent="0.35">
      <c r="A306" s="37"/>
      <c r="B306" s="37"/>
      <c r="C306" s="37"/>
      <c r="D306" s="37"/>
      <c r="E306" s="37"/>
      <c r="F306" s="38"/>
      <c r="G306" s="37"/>
      <c r="H306" s="239"/>
      <c r="I306" s="37"/>
      <c r="J306" s="37"/>
      <c r="K306" s="37"/>
      <c r="L306" s="37"/>
      <c r="M306" s="37"/>
      <c r="N306" s="37"/>
      <c r="O306" s="37"/>
      <c r="P306" s="37"/>
      <c r="Q306" s="37"/>
      <c r="R306" s="37"/>
    </row>
    <row r="307" spans="1:18" ht="15.75" customHeight="1" x14ac:dyDescent="0.35">
      <c r="A307" s="37"/>
      <c r="B307" s="37"/>
      <c r="C307" s="37"/>
      <c r="D307" s="37"/>
      <c r="E307" s="37"/>
      <c r="F307" s="38"/>
      <c r="G307" s="37"/>
      <c r="H307" s="239"/>
      <c r="I307" s="37"/>
      <c r="J307" s="37"/>
      <c r="K307" s="37"/>
      <c r="L307" s="37"/>
      <c r="M307" s="37"/>
      <c r="N307" s="37"/>
      <c r="O307" s="37"/>
      <c r="P307" s="37"/>
      <c r="Q307" s="37"/>
      <c r="R307" s="37"/>
    </row>
    <row r="308" spans="1:18" ht="15.75" customHeight="1" x14ac:dyDescent="0.35">
      <c r="A308" s="37"/>
      <c r="B308" s="37"/>
      <c r="C308" s="37"/>
      <c r="D308" s="37"/>
      <c r="E308" s="37"/>
      <c r="F308" s="38"/>
      <c r="G308" s="37"/>
      <c r="H308" s="239"/>
      <c r="I308" s="37"/>
      <c r="J308" s="37"/>
      <c r="K308" s="37"/>
      <c r="L308" s="37"/>
      <c r="M308" s="37"/>
      <c r="N308" s="37"/>
      <c r="O308" s="37"/>
      <c r="P308" s="37"/>
      <c r="Q308" s="37"/>
      <c r="R308" s="37"/>
    </row>
    <row r="309" spans="1:18" ht="15.75" customHeight="1" x14ac:dyDescent="0.35">
      <c r="A309" s="37"/>
      <c r="B309" s="37"/>
      <c r="C309" s="37"/>
      <c r="D309" s="37"/>
      <c r="E309" s="37"/>
      <c r="F309" s="38"/>
      <c r="G309" s="37"/>
      <c r="H309" s="239"/>
      <c r="I309" s="37"/>
      <c r="J309" s="37"/>
      <c r="K309" s="37"/>
      <c r="L309" s="37"/>
      <c r="M309" s="37"/>
      <c r="N309" s="37"/>
      <c r="O309" s="37"/>
      <c r="P309" s="37"/>
      <c r="Q309" s="37"/>
      <c r="R309" s="37"/>
    </row>
    <row r="310" spans="1:18" ht="15.75" customHeight="1" x14ac:dyDescent="0.35">
      <c r="A310" s="37"/>
      <c r="B310" s="37"/>
      <c r="C310" s="37"/>
      <c r="D310" s="37"/>
      <c r="E310" s="37"/>
      <c r="F310" s="38"/>
      <c r="G310" s="37"/>
      <c r="H310" s="239"/>
      <c r="I310" s="37"/>
      <c r="J310" s="37"/>
      <c r="K310" s="37"/>
      <c r="L310" s="37"/>
      <c r="M310" s="37"/>
      <c r="N310" s="37"/>
      <c r="O310" s="37"/>
      <c r="P310" s="37"/>
      <c r="Q310" s="37"/>
      <c r="R310" s="37"/>
    </row>
    <row r="311" spans="1:18" ht="15.75" customHeight="1" x14ac:dyDescent="0.35">
      <c r="A311" s="37"/>
      <c r="B311" s="37"/>
      <c r="C311" s="37"/>
      <c r="D311" s="37"/>
      <c r="E311" s="37"/>
      <c r="F311" s="38"/>
      <c r="G311" s="37"/>
      <c r="H311" s="239"/>
      <c r="I311" s="37"/>
      <c r="J311" s="37"/>
      <c r="K311" s="37"/>
      <c r="L311" s="37"/>
      <c r="M311" s="37"/>
      <c r="N311" s="37"/>
      <c r="O311" s="37"/>
      <c r="P311" s="37"/>
      <c r="Q311" s="37"/>
      <c r="R311" s="37"/>
    </row>
    <row r="312" spans="1:18" ht="15.75" customHeight="1" x14ac:dyDescent="0.35">
      <c r="A312" s="37"/>
      <c r="B312" s="37"/>
      <c r="C312" s="37"/>
      <c r="D312" s="37"/>
      <c r="E312" s="37"/>
      <c r="F312" s="38"/>
      <c r="G312" s="37"/>
      <c r="H312" s="239"/>
      <c r="I312" s="37"/>
      <c r="J312" s="37"/>
      <c r="K312" s="37"/>
      <c r="L312" s="37"/>
      <c r="M312" s="37"/>
      <c r="N312" s="37"/>
      <c r="O312" s="37"/>
      <c r="P312" s="37"/>
      <c r="Q312" s="37"/>
      <c r="R312" s="37"/>
    </row>
    <row r="313" spans="1:18" ht="15.75" customHeight="1" x14ac:dyDescent="0.35">
      <c r="A313" s="37"/>
      <c r="B313" s="37"/>
      <c r="C313" s="37"/>
      <c r="D313" s="37"/>
      <c r="E313" s="37"/>
      <c r="F313" s="38"/>
      <c r="G313" s="37"/>
      <c r="H313" s="239"/>
      <c r="I313" s="37"/>
      <c r="J313" s="37"/>
      <c r="K313" s="37"/>
      <c r="L313" s="37"/>
      <c r="M313" s="37"/>
      <c r="N313" s="37"/>
      <c r="O313" s="37"/>
      <c r="P313" s="37"/>
      <c r="Q313" s="37"/>
      <c r="R313" s="37"/>
    </row>
    <row r="314" spans="1:18" ht="15.75" customHeight="1" x14ac:dyDescent="0.35">
      <c r="A314" s="37"/>
      <c r="B314" s="37"/>
      <c r="C314" s="37"/>
      <c r="D314" s="37"/>
      <c r="E314" s="37"/>
      <c r="F314" s="38"/>
      <c r="G314" s="37"/>
      <c r="H314" s="239"/>
      <c r="I314" s="37"/>
      <c r="J314" s="37"/>
      <c r="K314" s="37"/>
      <c r="L314" s="37"/>
      <c r="M314" s="37"/>
      <c r="N314" s="37"/>
      <c r="O314" s="37"/>
      <c r="P314" s="37"/>
      <c r="Q314" s="37"/>
      <c r="R314" s="37"/>
    </row>
    <row r="315" spans="1:18" ht="15.75" customHeight="1" x14ac:dyDescent="0.35">
      <c r="A315" s="37"/>
      <c r="B315" s="37"/>
      <c r="C315" s="37"/>
      <c r="D315" s="37"/>
      <c r="E315" s="37"/>
      <c r="F315" s="38"/>
      <c r="G315" s="37"/>
      <c r="H315" s="239"/>
      <c r="I315" s="37"/>
      <c r="J315" s="37"/>
      <c r="K315" s="37"/>
      <c r="L315" s="37"/>
      <c r="M315" s="37"/>
      <c r="N315" s="37"/>
      <c r="O315" s="37"/>
      <c r="P315" s="37"/>
      <c r="Q315" s="37"/>
      <c r="R315" s="37"/>
    </row>
    <row r="316" spans="1:18" ht="15.75" customHeight="1" x14ac:dyDescent="0.35">
      <c r="A316" s="37"/>
      <c r="B316" s="37"/>
      <c r="C316" s="37"/>
      <c r="D316" s="37"/>
      <c r="E316" s="37"/>
      <c r="F316" s="38"/>
      <c r="G316" s="37"/>
      <c r="H316" s="239"/>
      <c r="I316" s="37"/>
      <c r="J316" s="37"/>
      <c r="K316" s="37"/>
      <c r="L316" s="37"/>
      <c r="M316" s="37"/>
      <c r="N316" s="37"/>
      <c r="O316" s="37"/>
      <c r="P316" s="37"/>
      <c r="Q316" s="37"/>
      <c r="R316" s="37"/>
    </row>
    <row r="317" spans="1:18" ht="15.75" customHeight="1" x14ac:dyDescent="0.35">
      <c r="A317" s="37"/>
      <c r="B317" s="37"/>
      <c r="C317" s="37"/>
      <c r="D317" s="37"/>
      <c r="E317" s="37"/>
      <c r="F317" s="38"/>
      <c r="G317" s="37"/>
      <c r="H317" s="239"/>
      <c r="I317" s="37"/>
      <c r="J317" s="37"/>
      <c r="K317" s="37"/>
      <c r="L317" s="37"/>
      <c r="M317" s="37"/>
      <c r="N317" s="37"/>
      <c r="O317" s="37"/>
      <c r="P317" s="37"/>
      <c r="Q317" s="37"/>
      <c r="R317" s="37"/>
    </row>
    <row r="318" spans="1:18" ht="15.75" customHeight="1" x14ac:dyDescent="0.35">
      <c r="A318" s="37"/>
      <c r="B318" s="37"/>
      <c r="C318" s="37"/>
      <c r="D318" s="37"/>
      <c r="E318" s="37"/>
      <c r="F318" s="38"/>
      <c r="G318" s="37"/>
      <c r="H318" s="239"/>
      <c r="I318" s="37"/>
      <c r="J318" s="37"/>
      <c r="K318" s="37"/>
      <c r="L318" s="37"/>
      <c r="M318" s="37"/>
      <c r="N318" s="37"/>
      <c r="O318" s="37"/>
      <c r="P318" s="37"/>
      <c r="Q318" s="37"/>
      <c r="R318" s="37"/>
    </row>
    <row r="319" spans="1:18" ht="15.75" customHeight="1" x14ac:dyDescent="0.35">
      <c r="A319" s="37"/>
      <c r="B319" s="37"/>
      <c r="C319" s="37"/>
      <c r="D319" s="37"/>
      <c r="E319" s="37"/>
      <c r="F319" s="38"/>
      <c r="G319" s="37"/>
      <c r="H319" s="239"/>
      <c r="I319" s="37"/>
      <c r="J319" s="37"/>
      <c r="K319" s="37"/>
      <c r="L319" s="37"/>
      <c r="M319" s="37"/>
      <c r="N319" s="37"/>
      <c r="O319" s="37"/>
      <c r="P319" s="37"/>
      <c r="Q319" s="37"/>
      <c r="R319" s="37"/>
    </row>
    <row r="320" spans="1:18" ht="15.75" customHeight="1" x14ac:dyDescent="0.35">
      <c r="A320" s="37"/>
      <c r="B320" s="37"/>
      <c r="C320" s="37"/>
      <c r="D320" s="37"/>
      <c r="E320" s="37"/>
      <c r="F320" s="38"/>
      <c r="G320" s="37"/>
      <c r="H320" s="239"/>
      <c r="I320" s="37"/>
      <c r="J320" s="37"/>
      <c r="K320" s="37"/>
      <c r="L320" s="37"/>
      <c r="M320" s="37"/>
      <c r="N320" s="37"/>
      <c r="O320" s="37"/>
      <c r="P320" s="37"/>
      <c r="Q320" s="37"/>
      <c r="R320" s="37"/>
    </row>
    <row r="321" spans="1:18" ht="15.75" customHeight="1" x14ac:dyDescent="0.35">
      <c r="A321" s="37"/>
      <c r="B321" s="37"/>
      <c r="C321" s="37"/>
      <c r="D321" s="37"/>
      <c r="E321" s="37"/>
      <c r="F321" s="38"/>
      <c r="G321" s="37"/>
      <c r="H321" s="239"/>
      <c r="I321" s="37"/>
      <c r="J321" s="37"/>
      <c r="K321" s="37"/>
      <c r="L321" s="37"/>
      <c r="M321" s="37"/>
      <c r="N321" s="37"/>
      <c r="O321" s="37"/>
      <c r="P321" s="37"/>
      <c r="Q321" s="37"/>
      <c r="R321" s="37"/>
    </row>
    <row r="322" spans="1:18" ht="15.75" customHeight="1" x14ac:dyDescent="0.35">
      <c r="A322" s="37"/>
      <c r="B322" s="37"/>
      <c r="C322" s="37"/>
      <c r="D322" s="37"/>
      <c r="E322" s="37"/>
      <c r="F322" s="38"/>
      <c r="G322" s="37"/>
      <c r="H322" s="239"/>
      <c r="I322" s="37"/>
      <c r="J322" s="37"/>
      <c r="K322" s="37"/>
      <c r="L322" s="37"/>
      <c r="M322" s="37"/>
      <c r="N322" s="37"/>
      <c r="O322" s="37"/>
      <c r="P322" s="37"/>
      <c r="Q322" s="37"/>
      <c r="R322" s="37"/>
    </row>
    <row r="323" spans="1:18" ht="15.75" customHeight="1" x14ac:dyDescent="0.35">
      <c r="A323" s="37"/>
      <c r="B323" s="37"/>
      <c r="C323" s="37"/>
      <c r="D323" s="37"/>
      <c r="E323" s="37"/>
      <c r="F323" s="38"/>
      <c r="G323" s="37"/>
      <c r="H323" s="239"/>
      <c r="I323" s="37"/>
      <c r="J323" s="37"/>
      <c r="K323" s="37"/>
      <c r="L323" s="37"/>
      <c r="M323" s="37"/>
      <c r="N323" s="37"/>
      <c r="O323" s="37"/>
      <c r="P323" s="37"/>
      <c r="Q323" s="37"/>
      <c r="R323" s="37"/>
    </row>
    <row r="324" spans="1:18" ht="15.75" customHeight="1" x14ac:dyDescent="0.35">
      <c r="A324" s="37"/>
      <c r="B324" s="37"/>
      <c r="C324" s="37"/>
      <c r="D324" s="37"/>
      <c r="E324" s="37"/>
      <c r="F324" s="38"/>
      <c r="G324" s="37"/>
      <c r="H324" s="239"/>
      <c r="I324" s="37"/>
      <c r="J324" s="37"/>
      <c r="K324" s="37"/>
      <c r="L324" s="37"/>
      <c r="M324" s="37"/>
      <c r="N324" s="37"/>
      <c r="O324" s="37"/>
      <c r="P324" s="37"/>
      <c r="Q324" s="37"/>
      <c r="R324" s="37"/>
    </row>
    <row r="325" spans="1:18" ht="15.75" customHeight="1" x14ac:dyDescent="0.35">
      <c r="A325" s="37"/>
      <c r="B325" s="37"/>
      <c r="C325" s="37"/>
      <c r="D325" s="37"/>
      <c r="E325" s="37"/>
      <c r="F325" s="38"/>
      <c r="G325" s="37"/>
      <c r="H325" s="239"/>
      <c r="I325" s="37"/>
      <c r="J325" s="37"/>
      <c r="K325" s="37"/>
      <c r="L325" s="37"/>
      <c r="M325" s="37"/>
      <c r="N325" s="37"/>
      <c r="O325" s="37"/>
      <c r="P325" s="37"/>
      <c r="Q325" s="37"/>
      <c r="R325" s="37"/>
    </row>
    <row r="326" spans="1:18" ht="15.75" customHeight="1" x14ac:dyDescent="0.35">
      <c r="A326" s="37"/>
      <c r="B326" s="37"/>
      <c r="C326" s="37"/>
      <c r="D326" s="37"/>
      <c r="E326" s="37"/>
      <c r="F326" s="38"/>
      <c r="G326" s="37"/>
      <c r="H326" s="239"/>
      <c r="I326" s="37"/>
      <c r="J326" s="37"/>
      <c r="K326" s="37"/>
      <c r="L326" s="37"/>
      <c r="M326" s="37"/>
      <c r="N326" s="37"/>
      <c r="O326" s="37"/>
      <c r="P326" s="37"/>
      <c r="Q326" s="37"/>
      <c r="R326" s="37"/>
    </row>
    <row r="327" spans="1:18" ht="15.75" customHeight="1" x14ac:dyDescent="0.35">
      <c r="A327" s="37"/>
      <c r="B327" s="37"/>
      <c r="C327" s="37"/>
      <c r="D327" s="37"/>
      <c r="E327" s="37"/>
      <c r="F327" s="38"/>
      <c r="G327" s="37"/>
      <c r="H327" s="239"/>
      <c r="I327" s="37"/>
      <c r="J327" s="37"/>
      <c r="K327" s="37"/>
      <c r="L327" s="37"/>
      <c r="M327" s="37"/>
      <c r="N327" s="37"/>
      <c r="O327" s="37"/>
      <c r="P327" s="37"/>
      <c r="Q327" s="37"/>
      <c r="R327" s="37"/>
    </row>
    <row r="328" spans="1:18" ht="15.75" customHeight="1" x14ac:dyDescent="0.35">
      <c r="A328" s="37"/>
      <c r="B328" s="37"/>
      <c r="C328" s="37"/>
      <c r="D328" s="37"/>
      <c r="E328" s="37"/>
      <c r="F328" s="38"/>
      <c r="G328" s="37"/>
      <c r="H328" s="239"/>
      <c r="I328" s="37"/>
      <c r="J328" s="37"/>
      <c r="K328" s="37"/>
      <c r="L328" s="37"/>
      <c r="M328" s="37"/>
      <c r="N328" s="37"/>
      <c r="O328" s="37"/>
      <c r="P328" s="37"/>
      <c r="Q328" s="37"/>
      <c r="R328" s="37"/>
    </row>
    <row r="329" spans="1:18" ht="15.75" customHeight="1" x14ac:dyDescent="0.35">
      <c r="A329" s="37"/>
      <c r="B329" s="37"/>
      <c r="C329" s="37"/>
      <c r="D329" s="37"/>
      <c r="E329" s="37"/>
      <c r="F329" s="38"/>
      <c r="G329" s="37"/>
      <c r="H329" s="239"/>
      <c r="I329" s="37"/>
      <c r="J329" s="37"/>
      <c r="K329" s="37"/>
      <c r="L329" s="37"/>
      <c r="M329" s="37"/>
      <c r="N329" s="37"/>
      <c r="O329" s="37"/>
      <c r="P329" s="37"/>
      <c r="Q329" s="37"/>
      <c r="R329" s="37"/>
    </row>
    <row r="330" spans="1:18" ht="15.75" customHeight="1" x14ac:dyDescent="0.35">
      <c r="A330" s="37"/>
      <c r="B330" s="37"/>
      <c r="C330" s="37"/>
      <c r="D330" s="37"/>
      <c r="E330" s="37"/>
      <c r="F330" s="38"/>
      <c r="G330" s="37"/>
      <c r="H330" s="239"/>
      <c r="I330" s="37"/>
      <c r="J330" s="37"/>
      <c r="K330" s="37"/>
      <c r="L330" s="37"/>
      <c r="M330" s="37"/>
      <c r="N330" s="37"/>
      <c r="O330" s="37"/>
      <c r="P330" s="37"/>
      <c r="Q330" s="37"/>
      <c r="R330" s="37"/>
    </row>
    <row r="331" spans="1:18" ht="15.75" customHeight="1" x14ac:dyDescent="0.35">
      <c r="A331" s="37"/>
      <c r="B331" s="37"/>
      <c r="C331" s="37"/>
      <c r="D331" s="37"/>
      <c r="E331" s="37"/>
      <c r="F331" s="38"/>
      <c r="G331" s="37"/>
      <c r="H331" s="239"/>
      <c r="I331" s="37"/>
      <c r="J331" s="37"/>
      <c r="K331" s="37"/>
      <c r="L331" s="37"/>
      <c r="M331" s="37"/>
      <c r="N331" s="37"/>
      <c r="O331" s="37"/>
      <c r="P331" s="37"/>
      <c r="Q331" s="37"/>
      <c r="R331" s="37"/>
    </row>
    <row r="332" spans="1:18" ht="15.75" customHeight="1" x14ac:dyDescent="0.35">
      <c r="A332" s="37"/>
      <c r="B332" s="37"/>
      <c r="C332" s="37"/>
      <c r="D332" s="37"/>
      <c r="E332" s="37"/>
      <c r="F332" s="38"/>
      <c r="G332" s="37"/>
      <c r="H332" s="239"/>
      <c r="I332" s="37"/>
      <c r="J332" s="37"/>
      <c r="K332" s="37"/>
      <c r="L332" s="37"/>
      <c r="M332" s="37"/>
      <c r="N332" s="37"/>
      <c r="O332" s="37"/>
      <c r="P332" s="37"/>
      <c r="Q332" s="37"/>
      <c r="R332" s="37"/>
    </row>
    <row r="333" spans="1:18" ht="15.75" customHeight="1" x14ac:dyDescent="0.35">
      <c r="A333" s="37"/>
      <c r="B333" s="37"/>
      <c r="C333" s="37"/>
      <c r="D333" s="37"/>
      <c r="E333" s="37"/>
      <c r="F333" s="38"/>
      <c r="G333" s="37"/>
      <c r="H333" s="239"/>
      <c r="I333" s="37"/>
      <c r="J333" s="37"/>
      <c r="K333" s="37"/>
      <c r="L333" s="37"/>
      <c r="M333" s="37"/>
      <c r="N333" s="37"/>
      <c r="O333" s="37"/>
      <c r="P333" s="37"/>
      <c r="Q333" s="37"/>
      <c r="R333" s="37"/>
    </row>
    <row r="334" spans="1:18" ht="15.75" customHeight="1" x14ac:dyDescent="0.35">
      <c r="A334" s="37"/>
      <c r="B334" s="37"/>
      <c r="C334" s="37"/>
      <c r="D334" s="37"/>
      <c r="E334" s="37"/>
      <c r="F334" s="38"/>
      <c r="G334" s="37"/>
      <c r="H334" s="239"/>
      <c r="I334" s="37"/>
      <c r="J334" s="37"/>
      <c r="K334" s="37"/>
      <c r="L334" s="37"/>
      <c r="M334" s="37"/>
      <c r="N334" s="37"/>
      <c r="O334" s="37"/>
      <c r="P334" s="37"/>
      <c r="Q334" s="37"/>
      <c r="R334" s="37"/>
    </row>
    <row r="335" spans="1:18" ht="15.75" customHeight="1" x14ac:dyDescent="0.35">
      <c r="A335" s="37"/>
      <c r="B335" s="37"/>
      <c r="C335" s="37"/>
      <c r="D335" s="37"/>
      <c r="E335" s="37"/>
      <c r="F335" s="38"/>
      <c r="G335" s="37"/>
      <c r="H335" s="239"/>
      <c r="I335" s="37"/>
      <c r="J335" s="37"/>
      <c r="K335" s="37"/>
      <c r="L335" s="37"/>
      <c r="M335" s="37"/>
      <c r="N335" s="37"/>
      <c r="O335" s="37"/>
      <c r="P335" s="37"/>
      <c r="Q335" s="37"/>
      <c r="R335" s="37"/>
    </row>
    <row r="336" spans="1:18" ht="15.75" customHeight="1" x14ac:dyDescent="0.35">
      <c r="A336" s="37"/>
      <c r="B336" s="37"/>
      <c r="C336" s="37"/>
      <c r="D336" s="37"/>
      <c r="E336" s="37"/>
      <c r="F336" s="38"/>
      <c r="G336" s="37"/>
      <c r="H336" s="239"/>
      <c r="I336" s="37"/>
      <c r="J336" s="37"/>
      <c r="K336" s="37"/>
      <c r="L336" s="37"/>
      <c r="M336" s="37"/>
      <c r="N336" s="37"/>
      <c r="O336" s="37"/>
      <c r="P336" s="37"/>
      <c r="Q336" s="37"/>
      <c r="R336" s="37"/>
    </row>
    <row r="337" spans="1:18" ht="15.75" customHeight="1" x14ac:dyDescent="0.35">
      <c r="A337" s="37"/>
      <c r="B337" s="37"/>
      <c r="C337" s="37"/>
      <c r="D337" s="37"/>
      <c r="E337" s="37"/>
      <c r="F337" s="38"/>
      <c r="G337" s="37"/>
      <c r="H337" s="239"/>
      <c r="I337" s="37"/>
      <c r="J337" s="37"/>
      <c r="K337" s="37"/>
      <c r="L337" s="37"/>
      <c r="M337" s="37"/>
      <c r="N337" s="37"/>
      <c r="O337" s="37"/>
      <c r="P337" s="37"/>
      <c r="Q337" s="37"/>
      <c r="R337" s="37"/>
    </row>
    <row r="338" spans="1:18" ht="15.75" customHeight="1" x14ac:dyDescent="0.35">
      <c r="A338" s="37"/>
      <c r="B338" s="37"/>
      <c r="C338" s="37"/>
      <c r="D338" s="37"/>
      <c r="E338" s="37"/>
      <c r="F338" s="38"/>
      <c r="G338" s="37"/>
      <c r="H338" s="239"/>
      <c r="I338" s="37"/>
      <c r="J338" s="37"/>
      <c r="K338" s="37"/>
      <c r="L338" s="37"/>
      <c r="M338" s="37"/>
      <c r="N338" s="37"/>
      <c r="O338" s="37"/>
      <c r="P338" s="37"/>
      <c r="Q338" s="37"/>
      <c r="R338" s="37"/>
    </row>
    <row r="339" spans="1:18" ht="15.75" customHeight="1" x14ac:dyDescent="0.35">
      <c r="A339" s="37"/>
      <c r="B339" s="37"/>
      <c r="C339" s="37"/>
      <c r="D339" s="37"/>
      <c r="E339" s="37"/>
      <c r="F339" s="38"/>
      <c r="G339" s="37"/>
      <c r="H339" s="239"/>
      <c r="I339" s="37"/>
      <c r="J339" s="37"/>
      <c r="K339" s="37"/>
      <c r="L339" s="37"/>
      <c r="M339" s="37"/>
      <c r="N339" s="37"/>
      <c r="O339" s="37"/>
      <c r="P339" s="37"/>
      <c r="Q339" s="37"/>
      <c r="R339" s="37"/>
    </row>
    <row r="340" spans="1:18" ht="15.75" customHeight="1" x14ac:dyDescent="0.35">
      <c r="A340" s="37"/>
      <c r="B340" s="37"/>
      <c r="C340" s="37"/>
      <c r="D340" s="37"/>
      <c r="E340" s="37"/>
      <c r="F340" s="38"/>
      <c r="G340" s="37"/>
      <c r="H340" s="239"/>
      <c r="I340" s="37"/>
      <c r="J340" s="37"/>
      <c r="K340" s="37"/>
      <c r="L340" s="37"/>
      <c r="M340" s="37"/>
      <c r="N340" s="37"/>
      <c r="O340" s="37"/>
      <c r="P340" s="37"/>
      <c r="Q340" s="37"/>
      <c r="R340" s="37"/>
    </row>
    <row r="341" spans="1:18" ht="15.75" customHeight="1" x14ac:dyDescent="0.35">
      <c r="A341" s="37"/>
      <c r="B341" s="37"/>
      <c r="C341" s="37"/>
      <c r="D341" s="37"/>
      <c r="E341" s="37"/>
      <c r="F341" s="38"/>
      <c r="G341" s="37"/>
      <c r="H341" s="239"/>
      <c r="I341" s="37"/>
      <c r="J341" s="37"/>
      <c r="K341" s="37"/>
      <c r="L341" s="37"/>
      <c r="M341" s="37"/>
      <c r="N341" s="37"/>
      <c r="O341" s="37"/>
      <c r="P341" s="37"/>
      <c r="Q341" s="37"/>
      <c r="R341" s="37"/>
    </row>
    <row r="342" spans="1:18" ht="15.75" customHeight="1" x14ac:dyDescent="0.35">
      <c r="A342" s="37"/>
      <c r="B342" s="37"/>
      <c r="C342" s="37"/>
      <c r="D342" s="37"/>
      <c r="E342" s="37"/>
      <c r="F342" s="38"/>
      <c r="G342" s="37"/>
      <c r="H342" s="239"/>
      <c r="I342" s="37"/>
      <c r="J342" s="37"/>
      <c r="K342" s="37"/>
      <c r="L342" s="37"/>
      <c r="M342" s="37"/>
      <c r="N342" s="37"/>
      <c r="O342" s="37"/>
      <c r="P342" s="37"/>
      <c r="Q342" s="37"/>
      <c r="R342" s="37"/>
    </row>
    <row r="343" spans="1:18" ht="15.75" customHeight="1" x14ac:dyDescent="0.35">
      <c r="A343" s="37"/>
      <c r="B343" s="37"/>
      <c r="C343" s="37"/>
      <c r="D343" s="37"/>
      <c r="E343" s="37"/>
      <c r="F343" s="38"/>
      <c r="G343" s="37"/>
      <c r="H343" s="239"/>
      <c r="I343" s="37"/>
      <c r="J343" s="37"/>
      <c r="K343" s="37"/>
      <c r="L343" s="37"/>
      <c r="M343" s="37"/>
      <c r="N343" s="37"/>
      <c r="O343" s="37"/>
      <c r="P343" s="37"/>
      <c r="Q343" s="37"/>
      <c r="R343" s="37"/>
    </row>
    <row r="344" spans="1:18" ht="15.75" customHeight="1" x14ac:dyDescent="0.35">
      <c r="A344" s="37"/>
      <c r="B344" s="37"/>
      <c r="C344" s="37"/>
      <c r="D344" s="37"/>
      <c r="E344" s="37"/>
      <c r="F344" s="38"/>
      <c r="G344" s="37"/>
      <c r="H344" s="239"/>
      <c r="I344" s="37"/>
      <c r="J344" s="37"/>
      <c r="K344" s="37"/>
      <c r="L344" s="37"/>
      <c r="M344" s="37"/>
      <c r="N344" s="37"/>
      <c r="O344" s="37"/>
      <c r="P344" s="37"/>
      <c r="Q344" s="37"/>
      <c r="R344" s="37"/>
    </row>
    <row r="345" spans="1:18" ht="15.75" customHeight="1" x14ac:dyDescent="0.35">
      <c r="A345" s="37"/>
      <c r="B345" s="37"/>
      <c r="C345" s="37"/>
      <c r="D345" s="37"/>
      <c r="E345" s="37"/>
      <c r="F345" s="38"/>
      <c r="G345" s="37"/>
      <c r="H345" s="239"/>
      <c r="I345" s="37"/>
      <c r="J345" s="37"/>
      <c r="K345" s="37"/>
      <c r="L345" s="37"/>
      <c r="M345" s="37"/>
      <c r="N345" s="37"/>
      <c r="O345" s="37"/>
      <c r="P345" s="37"/>
      <c r="Q345" s="37"/>
      <c r="R345" s="37"/>
    </row>
    <row r="346" spans="1:18" ht="15.75" customHeight="1" x14ac:dyDescent="0.35">
      <c r="A346" s="37"/>
      <c r="B346" s="37"/>
      <c r="C346" s="37"/>
      <c r="D346" s="37"/>
      <c r="E346" s="37"/>
      <c r="F346" s="38"/>
      <c r="G346" s="37"/>
      <c r="H346" s="239"/>
      <c r="I346" s="37"/>
      <c r="J346" s="37"/>
      <c r="K346" s="37"/>
      <c r="L346" s="37"/>
      <c r="M346" s="37"/>
      <c r="N346" s="37"/>
      <c r="O346" s="37"/>
      <c r="P346" s="37"/>
      <c r="Q346" s="37"/>
      <c r="R346" s="37"/>
    </row>
    <row r="347" spans="1:18" ht="15.75" customHeight="1" x14ac:dyDescent="0.35">
      <c r="A347" s="37"/>
      <c r="B347" s="37"/>
      <c r="C347" s="37"/>
      <c r="D347" s="37"/>
      <c r="E347" s="37"/>
      <c r="F347" s="38"/>
      <c r="G347" s="37"/>
      <c r="H347" s="239"/>
      <c r="I347" s="37"/>
      <c r="J347" s="37"/>
      <c r="K347" s="37"/>
      <c r="L347" s="37"/>
      <c r="M347" s="37"/>
      <c r="N347" s="37"/>
      <c r="O347" s="37"/>
      <c r="P347" s="37"/>
      <c r="Q347" s="37"/>
      <c r="R347" s="37"/>
    </row>
    <row r="348" spans="1:18" ht="15.75" customHeight="1" x14ac:dyDescent="0.35">
      <c r="A348" s="37"/>
      <c r="B348" s="37"/>
      <c r="C348" s="37"/>
      <c r="D348" s="37"/>
      <c r="E348" s="37"/>
      <c r="F348" s="38"/>
      <c r="G348" s="37"/>
      <c r="H348" s="239"/>
      <c r="I348" s="37"/>
      <c r="J348" s="37"/>
      <c r="K348" s="37"/>
      <c r="L348" s="37"/>
      <c r="M348" s="37"/>
      <c r="N348" s="37"/>
      <c r="O348" s="37"/>
      <c r="P348" s="37"/>
      <c r="Q348" s="37"/>
      <c r="R348" s="37"/>
    </row>
    <row r="349" spans="1:18" ht="15.75" customHeight="1" x14ac:dyDescent="0.35">
      <c r="A349" s="37"/>
      <c r="B349" s="37"/>
      <c r="C349" s="37"/>
      <c r="D349" s="37"/>
      <c r="E349" s="37"/>
      <c r="F349" s="38"/>
      <c r="G349" s="37"/>
      <c r="H349" s="239"/>
      <c r="I349" s="37"/>
      <c r="J349" s="37"/>
      <c r="K349" s="37"/>
      <c r="L349" s="37"/>
      <c r="M349" s="37"/>
      <c r="N349" s="37"/>
      <c r="O349" s="37"/>
      <c r="P349" s="37"/>
      <c r="Q349" s="37"/>
      <c r="R349" s="37"/>
    </row>
    <row r="350" spans="1:18" ht="15.75" customHeight="1" x14ac:dyDescent="0.35">
      <c r="A350" s="37"/>
      <c r="B350" s="37"/>
      <c r="C350" s="37"/>
      <c r="D350" s="37"/>
      <c r="E350" s="37"/>
      <c r="F350" s="38"/>
      <c r="G350" s="37"/>
      <c r="H350" s="239"/>
      <c r="I350" s="37"/>
      <c r="J350" s="37"/>
      <c r="K350" s="37"/>
      <c r="L350" s="37"/>
      <c r="M350" s="37"/>
      <c r="N350" s="37"/>
      <c r="O350" s="37"/>
      <c r="P350" s="37"/>
      <c r="Q350" s="37"/>
      <c r="R350" s="37"/>
    </row>
    <row r="351" spans="1:18" ht="15.75" customHeight="1" x14ac:dyDescent="0.35">
      <c r="A351" s="37"/>
      <c r="B351" s="37"/>
      <c r="C351" s="37"/>
      <c r="D351" s="37"/>
      <c r="E351" s="37"/>
      <c r="F351" s="38"/>
      <c r="G351" s="37"/>
      <c r="H351" s="239"/>
      <c r="I351" s="37"/>
      <c r="J351" s="37"/>
      <c r="K351" s="37"/>
      <c r="L351" s="37"/>
      <c r="M351" s="37"/>
      <c r="N351" s="37"/>
      <c r="O351" s="37"/>
      <c r="P351" s="37"/>
      <c r="Q351" s="37"/>
      <c r="R351" s="37"/>
    </row>
    <row r="352" spans="1:18" ht="15.75" customHeight="1" x14ac:dyDescent="0.35">
      <c r="A352" s="37"/>
      <c r="B352" s="37"/>
      <c r="C352" s="37"/>
      <c r="D352" s="37"/>
      <c r="E352" s="37"/>
      <c r="F352" s="38"/>
      <c r="G352" s="37"/>
      <c r="H352" s="239"/>
      <c r="I352" s="37"/>
      <c r="J352" s="37"/>
      <c r="K352" s="37"/>
      <c r="L352" s="37"/>
      <c r="M352" s="37"/>
      <c r="N352" s="37"/>
      <c r="O352" s="37"/>
      <c r="P352" s="37"/>
      <c r="Q352" s="37"/>
      <c r="R352" s="37"/>
    </row>
    <row r="353" spans="1:18" ht="15.75" customHeight="1" x14ac:dyDescent="0.35">
      <c r="A353" s="37"/>
      <c r="B353" s="37"/>
      <c r="C353" s="37"/>
      <c r="D353" s="37"/>
      <c r="E353" s="37"/>
      <c r="F353" s="38"/>
      <c r="G353" s="37"/>
      <c r="H353" s="239"/>
      <c r="I353" s="37"/>
      <c r="J353" s="37"/>
      <c r="K353" s="37"/>
      <c r="L353" s="37"/>
      <c r="M353" s="37"/>
      <c r="N353" s="37"/>
      <c r="O353" s="37"/>
      <c r="P353" s="37"/>
      <c r="Q353" s="37"/>
      <c r="R353" s="37"/>
    </row>
    <row r="354" spans="1:18" ht="15.75" customHeight="1" x14ac:dyDescent="0.35">
      <c r="A354" s="37"/>
      <c r="B354" s="37"/>
      <c r="C354" s="37"/>
      <c r="D354" s="37"/>
      <c r="E354" s="37"/>
      <c r="F354" s="38"/>
      <c r="G354" s="37"/>
      <c r="H354" s="239"/>
      <c r="I354" s="37"/>
      <c r="J354" s="37"/>
      <c r="K354" s="37"/>
      <c r="L354" s="37"/>
      <c r="M354" s="37"/>
      <c r="N354" s="37"/>
      <c r="O354" s="37"/>
      <c r="P354" s="37"/>
      <c r="Q354" s="37"/>
      <c r="R354" s="37"/>
    </row>
    <row r="355" spans="1:18" ht="15.75" customHeight="1" x14ac:dyDescent="0.35">
      <c r="A355" s="37"/>
      <c r="B355" s="37"/>
      <c r="C355" s="37"/>
      <c r="D355" s="37"/>
      <c r="E355" s="37"/>
      <c r="F355" s="38"/>
      <c r="G355" s="37"/>
      <c r="H355" s="239"/>
      <c r="I355" s="37"/>
      <c r="J355" s="37"/>
      <c r="K355" s="37"/>
      <c r="L355" s="37"/>
      <c r="M355" s="37"/>
      <c r="N355" s="37"/>
      <c r="O355" s="37"/>
      <c r="P355" s="37"/>
      <c r="Q355" s="37"/>
      <c r="R355" s="37"/>
    </row>
    <row r="356" spans="1:18" ht="15.75" customHeight="1" x14ac:dyDescent="0.35">
      <c r="A356" s="37"/>
      <c r="B356" s="37"/>
      <c r="C356" s="37"/>
      <c r="D356" s="37"/>
      <c r="E356" s="37"/>
      <c r="F356" s="38"/>
      <c r="G356" s="37"/>
      <c r="H356" s="239"/>
      <c r="I356" s="37"/>
      <c r="J356" s="37"/>
      <c r="K356" s="37"/>
      <c r="L356" s="37"/>
      <c r="M356" s="37"/>
      <c r="N356" s="37"/>
      <c r="O356" s="37"/>
      <c r="P356" s="37"/>
      <c r="Q356" s="37"/>
      <c r="R356" s="37"/>
    </row>
    <row r="357" spans="1:18" ht="15.75" customHeight="1" x14ac:dyDescent="0.35">
      <c r="A357" s="37"/>
      <c r="B357" s="37"/>
      <c r="C357" s="37"/>
      <c r="D357" s="37"/>
      <c r="E357" s="37"/>
      <c r="F357" s="38"/>
      <c r="G357" s="37"/>
      <c r="H357" s="239"/>
      <c r="I357" s="37"/>
      <c r="J357" s="37"/>
      <c r="K357" s="37"/>
      <c r="L357" s="37"/>
      <c r="M357" s="37"/>
      <c r="N357" s="37"/>
      <c r="O357" s="37"/>
      <c r="P357" s="37"/>
      <c r="Q357" s="37"/>
      <c r="R357" s="37"/>
    </row>
    <row r="358" spans="1:18" ht="15.75" customHeight="1" x14ac:dyDescent="0.35">
      <c r="A358" s="37"/>
      <c r="B358" s="37"/>
      <c r="C358" s="37"/>
      <c r="D358" s="37"/>
      <c r="E358" s="37"/>
      <c r="F358" s="38"/>
      <c r="G358" s="37"/>
      <c r="H358" s="239"/>
      <c r="I358" s="37"/>
      <c r="J358" s="37"/>
      <c r="K358" s="37"/>
      <c r="L358" s="37"/>
      <c r="M358" s="37"/>
      <c r="N358" s="37"/>
      <c r="O358" s="37"/>
      <c r="P358" s="37"/>
      <c r="Q358" s="37"/>
      <c r="R358" s="37"/>
    </row>
    <row r="359" spans="1:18" ht="15.75" customHeight="1" x14ac:dyDescent="0.35">
      <c r="A359" s="37"/>
      <c r="B359" s="37"/>
      <c r="C359" s="37"/>
      <c r="D359" s="37"/>
      <c r="E359" s="37"/>
      <c r="F359" s="38"/>
      <c r="G359" s="37"/>
      <c r="H359" s="239"/>
      <c r="I359" s="37"/>
      <c r="J359" s="37"/>
      <c r="K359" s="37"/>
      <c r="L359" s="37"/>
      <c r="M359" s="37"/>
      <c r="N359" s="37"/>
      <c r="O359" s="37"/>
      <c r="P359" s="37"/>
      <c r="Q359" s="37"/>
      <c r="R359" s="37"/>
    </row>
    <row r="360" spans="1:18" ht="15.75" customHeight="1" x14ac:dyDescent="0.35">
      <c r="A360" s="37"/>
      <c r="B360" s="37"/>
      <c r="C360" s="37"/>
      <c r="D360" s="37"/>
      <c r="E360" s="37"/>
      <c r="F360" s="38"/>
      <c r="G360" s="37"/>
      <c r="H360" s="239"/>
      <c r="I360" s="37"/>
      <c r="J360" s="37"/>
      <c r="K360" s="37"/>
      <c r="L360" s="37"/>
      <c r="M360" s="37"/>
      <c r="N360" s="37"/>
      <c r="O360" s="37"/>
      <c r="P360" s="37"/>
      <c r="Q360" s="37"/>
      <c r="R360" s="37"/>
    </row>
    <row r="361" spans="1:18" ht="15.75" customHeight="1" x14ac:dyDescent="0.35">
      <c r="A361" s="37"/>
      <c r="B361" s="37"/>
      <c r="C361" s="37"/>
      <c r="D361" s="37"/>
      <c r="E361" s="37"/>
      <c r="F361" s="38"/>
      <c r="G361" s="37"/>
      <c r="H361" s="239"/>
      <c r="I361" s="37"/>
      <c r="J361" s="37"/>
      <c r="K361" s="37"/>
      <c r="L361" s="37"/>
      <c r="M361" s="37"/>
      <c r="N361" s="37"/>
      <c r="O361" s="37"/>
      <c r="P361" s="37"/>
      <c r="Q361" s="37"/>
      <c r="R361" s="37"/>
    </row>
    <row r="362" spans="1:18" ht="15.75" customHeight="1" x14ac:dyDescent="0.35">
      <c r="A362" s="37"/>
      <c r="B362" s="37"/>
      <c r="C362" s="37"/>
      <c r="D362" s="37"/>
      <c r="E362" s="37"/>
      <c r="F362" s="38"/>
      <c r="G362" s="37"/>
      <c r="H362" s="239"/>
      <c r="I362" s="37"/>
      <c r="J362" s="37"/>
      <c r="K362" s="37"/>
      <c r="L362" s="37"/>
      <c r="M362" s="37"/>
      <c r="N362" s="37"/>
      <c r="O362" s="37"/>
      <c r="P362" s="37"/>
      <c r="Q362" s="37"/>
      <c r="R362" s="37"/>
    </row>
    <row r="363" spans="1:18" ht="15.75" customHeight="1" x14ac:dyDescent="0.35">
      <c r="A363" s="37"/>
      <c r="B363" s="37"/>
      <c r="C363" s="37"/>
      <c r="D363" s="37"/>
      <c r="E363" s="37"/>
      <c r="F363" s="38"/>
      <c r="G363" s="37"/>
      <c r="H363" s="239"/>
      <c r="I363" s="37"/>
      <c r="J363" s="37"/>
      <c r="K363" s="37"/>
      <c r="L363" s="37"/>
      <c r="M363" s="37"/>
      <c r="N363" s="37"/>
      <c r="O363" s="37"/>
      <c r="P363" s="37"/>
      <c r="Q363" s="37"/>
      <c r="R363" s="37"/>
    </row>
    <row r="364" spans="1:18" ht="15.75" customHeight="1" x14ac:dyDescent="0.35">
      <c r="A364" s="37"/>
      <c r="B364" s="37"/>
      <c r="C364" s="37"/>
      <c r="D364" s="37"/>
      <c r="E364" s="37"/>
      <c r="F364" s="38"/>
      <c r="G364" s="37"/>
      <c r="H364" s="239"/>
      <c r="I364" s="37"/>
      <c r="J364" s="37"/>
      <c r="K364" s="37"/>
      <c r="L364" s="37"/>
      <c r="M364" s="37"/>
      <c r="N364" s="37"/>
      <c r="O364" s="37"/>
      <c r="P364" s="37"/>
      <c r="Q364" s="37"/>
      <c r="R364" s="37"/>
    </row>
    <row r="365" spans="1:18" ht="15.75" customHeight="1" x14ac:dyDescent="0.35">
      <c r="A365" s="37"/>
      <c r="B365" s="37"/>
      <c r="C365" s="37"/>
      <c r="D365" s="37"/>
      <c r="E365" s="37"/>
      <c r="F365" s="38"/>
      <c r="G365" s="37"/>
      <c r="H365" s="239"/>
      <c r="I365" s="37"/>
      <c r="J365" s="37"/>
      <c r="K365" s="37"/>
      <c r="L365" s="37"/>
      <c r="M365" s="37"/>
      <c r="N365" s="37"/>
      <c r="O365" s="37"/>
      <c r="P365" s="37"/>
      <c r="Q365" s="37"/>
      <c r="R365" s="37"/>
    </row>
    <row r="366" spans="1:18" ht="15.75" customHeight="1" x14ac:dyDescent="0.35">
      <c r="A366" s="37"/>
      <c r="B366" s="37"/>
      <c r="C366" s="37"/>
      <c r="D366" s="37"/>
      <c r="E366" s="37"/>
      <c r="F366" s="38"/>
      <c r="G366" s="37"/>
      <c r="H366" s="239"/>
      <c r="I366" s="37"/>
      <c r="J366" s="37"/>
      <c r="K366" s="37"/>
      <c r="L366" s="37"/>
      <c r="M366" s="37"/>
      <c r="N366" s="37"/>
      <c r="O366" s="37"/>
      <c r="P366" s="37"/>
      <c r="Q366" s="37"/>
      <c r="R366" s="37"/>
    </row>
    <row r="367" spans="1:18" ht="15.75" customHeight="1" x14ac:dyDescent="0.35">
      <c r="A367" s="37"/>
      <c r="B367" s="37"/>
      <c r="C367" s="37"/>
      <c r="D367" s="37"/>
      <c r="E367" s="37"/>
      <c r="F367" s="38"/>
      <c r="G367" s="37"/>
      <c r="H367" s="239"/>
      <c r="I367" s="37"/>
      <c r="J367" s="37"/>
      <c r="K367" s="37"/>
      <c r="L367" s="37"/>
      <c r="M367" s="37"/>
      <c r="N367" s="37"/>
      <c r="O367" s="37"/>
      <c r="P367" s="37"/>
      <c r="Q367" s="37"/>
      <c r="R367" s="37"/>
    </row>
    <row r="368" spans="1:18" ht="15.75" customHeight="1" x14ac:dyDescent="0.35">
      <c r="A368" s="37"/>
      <c r="B368" s="37"/>
      <c r="C368" s="37"/>
      <c r="D368" s="37"/>
      <c r="E368" s="37"/>
      <c r="F368" s="38"/>
      <c r="G368" s="37"/>
      <c r="H368" s="239"/>
      <c r="I368" s="37"/>
      <c r="J368" s="37"/>
      <c r="K368" s="37"/>
      <c r="L368" s="37"/>
      <c r="M368" s="37"/>
      <c r="N368" s="37"/>
      <c r="O368" s="37"/>
      <c r="P368" s="37"/>
      <c r="Q368" s="37"/>
      <c r="R368" s="37"/>
    </row>
    <row r="369" spans="1:18" ht="15.75" customHeight="1" x14ac:dyDescent="0.35">
      <c r="A369" s="37"/>
      <c r="B369" s="37"/>
      <c r="C369" s="37"/>
      <c r="D369" s="37"/>
      <c r="E369" s="37"/>
      <c r="F369" s="38"/>
      <c r="G369" s="37"/>
      <c r="H369" s="239"/>
      <c r="I369" s="37"/>
      <c r="J369" s="37"/>
      <c r="K369" s="37"/>
      <c r="L369" s="37"/>
      <c r="M369" s="37"/>
      <c r="N369" s="37"/>
      <c r="O369" s="37"/>
      <c r="P369" s="37"/>
      <c r="Q369" s="37"/>
      <c r="R369" s="37"/>
    </row>
    <row r="370" spans="1:18" ht="15.75" customHeight="1" x14ac:dyDescent="0.35">
      <c r="A370" s="37"/>
      <c r="B370" s="37"/>
      <c r="C370" s="37"/>
      <c r="D370" s="37"/>
      <c r="E370" s="37"/>
      <c r="F370" s="38"/>
      <c r="G370" s="37"/>
      <c r="H370" s="239"/>
      <c r="I370" s="37"/>
      <c r="J370" s="37"/>
      <c r="K370" s="37"/>
      <c r="L370" s="37"/>
      <c r="M370" s="37"/>
      <c r="N370" s="37"/>
      <c r="O370" s="37"/>
      <c r="P370" s="37"/>
      <c r="Q370" s="37"/>
      <c r="R370" s="37"/>
    </row>
    <row r="371" spans="1:18" ht="15.75" customHeight="1" x14ac:dyDescent="0.35">
      <c r="A371" s="37"/>
      <c r="B371" s="37"/>
      <c r="C371" s="37"/>
      <c r="D371" s="37"/>
      <c r="E371" s="37"/>
      <c r="F371" s="38"/>
      <c r="G371" s="37"/>
      <c r="H371" s="239"/>
      <c r="I371" s="37"/>
      <c r="J371" s="37"/>
      <c r="K371" s="37"/>
      <c r="L371" s="37"/>
      <c r="M371" s="37"/>
      <c r="N371" s="37"/>
      <c r="O371" s="37"/>
      <c r="P371" s="37"/>
      <c r="Q371" s="37"/>
      <c r="R371" s="37"/>
    </row>
    <row r="372" spans="1:18" ht="15.75" customHeight="1" x14ac:dyDescent="0.35">
      <c r="A372" s="37"/>
      <c r="B372" s="37"/>
      <c r="C372" s="37"/>
      <c r="D372" s="37"/>
      <c r="E372" s="37"/>
      <c r="F372" s="38"/>
      <c r="G372" s="37"/>
      <c r="H372" s="239"/>
      <c r="I372" s="37"/>
      <c r="J372" s="37"/>
      <c r="K372" s="37"/>
      <c r="L372" s="37"/>
      <c r="M372" s="37"/>
      <c r="N372" s="37"/>
      <c r="O372" s="37"/>
      <c r="P372" s="37"/>
      <c r="Q372" s="37"/>
      <c r="R372" s="37"/>
    </row>
    <row r="373" spans="1:18" ht="15.75" customHeight="1" x14ac:dyDescent="0.35">
      <c r="A373" s="37"/>
      <c r="B373" s="37"/>
      <c r="C373" s="37"/>
      <c r="D373" s="37"/>
      <c r="E373" s="37"/>
      <c r="F373" s="38"/>
      <c r="G373" s="37"/>
      <c r="H373" s="239"/>
      <c r="I373" s="37"/>
      <c r="J373" s="37"/>
      <c r="K373" s="37"/>
      <c r="L373" s="37"/>
      <c r="M373" s="37"/>
      <c r="N373" s="37"/>
      <c r="O373" s="37"/>
      <c r="P373" s="37"/>
      <c r="Q373" s="37"/>
      <c r="R373" s="37"/>
    </row>
    <row r="374" spans="1:18" ht="15.75" customHeight="1" x14ac:dyDescent="0.35">
      <c r="A374" s="37"/>
      <c r="B374" s="37"/>
      <c r="C374" s="37"/>
      <c r="D374" s="37"/>
      <c r="E374" s="37"/>
      <c r="F374" s="38"/>
      <c r="G374" s="37"/>
      <c r="H374" s="239"/>
      <c r="I374" s="37"/>
      <c r="J374" s="37"/>
      <c r="K374" s="37"/>
      <c r="L374" s="37"/>
      <c r="M374" s="37"/>
      <c r="N374" s="37"/>
      <c r="O374" s="37"/>
      <c r="P374" s="37"/>
      <c r="Q374" s="37"/>
      <c r="R374" s="37"/>
    </row>
    <row r="375" spans="1:18" ht="15.75" customHeight="1" x14ac:dyDescent="0.35">
      <c r="A375" s="37"/>
      <c r="B375" s="37"/>
      <c r="C375" s="37"/>
      <c r="D375" s="37"/>
      <c r="E375" s="37"/>
      <c r="F375" s="38"/>
      <c r="G375" s="37"/>
      <c r="H375" s="239"/>
      <c r="I375" s="37"/>
      <c r="J375" s="37"/>
      <c r="K375" s="37"/>
      <c r="L375" s="37"/>
      <c r="M375" s="37"/>
      <c r="N375" s="37"/>
      <c r="O375" s="37"/>
      <c r="P375" s="37"/>
      <c r="Q375" s="37"/>
      <c r="R375" s="37"/>
    </row>
    <row r="376" spans="1:18" ht="15.75" customHeight="1" x14ac:dyDescent="0.35">
      <c r="A376" s="37"/>
      <c r="B376" s="37"/>
      <c r="C376" s="37"/>
      <c r="D376" s="37"/>
      <c r="E376" s="37"/>
      <c r="F376" s="38"/>
      <c r="G376" s="37"/>
      <c r="H376" s="239"/>
      <c r="I376" s="37"/>
      <c r="J376" s="37"/>
      <c r="K376" s="37"/>
      <c r="L376" s="37"/>
      <c r="M376" s="37"/>
      <c r="N376" s="37"/>
      <c r="O376" s="37"/>
      <c r="P376" s="37"/>
      <c r="Q376" s="37"/>
      <c r="R376" s="37"/>
    </row>
    <row r="377" spans="1:18" ht="15.75" customHeight="1" x14ac:dyDescent="0.35">
      <c r="A377" s="37"/>
      <c r="B377" s="37"/>
      <c r="C377" s="37"/>
      <c r="D377" s="37"/>
      <c r="E377" s="37"/>
      <c r="F377" s="38"/>
      <c r="G377" s="37"/>
      <c r="H377" s="239"/>
      <c r="I377" s="37"/>
      <c r="J377" s="37"/>
      <c r="K377" s="37"/>
      <c r="L377" s="37"/>
      <c r="M377" s="37"/>
      <c r="N377" s="37"/>
      <c r="O377" s="37"/>
      <c r="P377" s="37"/>
      <c r="Q377" s="37"/>
      <c r="R377" s="37"/>
    </row>
    <row r="378" spans="1:18" ht="15.75" customHeight="1" x14ac:dyDescent="0.35">
      <c r="A378" s="37"/>
      <c r="B378" s="37"/>
      <c r="C378" s="37"/>
      <c r="D378" s="37"/>
      <c r="E378" s="37"/>
      <c r="F378" s="38"/>
      <c r="G378" s="37"/>
      <c r="H378" s="239"/>
      <c r="I378" s="37"/>
      <c r="J378" s="37"/>
      <c r="K378" s="37"/>
      <c r="L378" s="37"/>
      <c r="M378" s="37"/>
      <c r="N378" s="37"/>
      <c r="O378" s="37"/>
      <c r="P378" s="37"/>
      <c r="Q378" s="37"/>
      <c r="R378" s="37"/>
    </row>
    <row r="379" spans="1:18" ht="15.75" customHeight="1" x14ac:dyDescent="0.35">
      <c r="A379" s="37"/>
      <c r="B379" s="37"/>
      <c r="C379" s="37"/>
      <c r="D379" s="37"/>
      <c r="E379" s="37"/>
      <c r="F379" s="38"/>
      <c r="G379" s="37"/>
      <c r="H379" s="239"/>
      <c r="I379" s="37"/>
      <c r="J379" s="37"/>
      <c r="K379" s="37"/>
      <c r="L379" s="37"/>
      <c r="M379" s="37"/>
      <c r="N379" s="37"/>
      <c r="O379" s="37"/>
      <c r="P379" s="37"/>
      <c r="Q379" s="37"/>
      <c r="R379" s="37"/>
    </row>
    <row r="380" spans="1:18" ht="15.75" customHeight="1" x14ac:dyDescent="0.35">
      <c r="A380" s="37"/>
      <c r="B380" s="37"/>
      <c r="C380" s="37"/>
      <c r="D380" s="37"/>
      <c r="E380" s="37"/>
      <c r="F380" s="38"/>
      <c r="G380" s="37"/>
      <c r="H380" s="239"/>
      <c r="I380" s="37"/>
      <c r="J380" s="37"/>
      <c r="K380" s="37"/>
      <c r="L380" s="37"/>
      <c r="M380" s="37"/>
      <c r="N380" s="37"/>
      <c r="O380" s="37"/>
      <c r="P380" s="37"/>
      <c r="Q380" s="37"/>
      <c r="R380" s="37"/>
    </row>
    <row r="381" spans="1:18" ht="15.75" customHeight="1" x14ac:dyDescent="0.35">
      <c r="A381" s="37"/>
      <c r="B381" s="37"/>
      <c r="C381" s="37"/>
      <c r="D381" s="37"/>
      <c r="E381" s="37"/>
      <c r="F381" s="38"/>
      <c r="G381" s="37"/>
      <c r="H381" s="239"/>
      <c r="I381" s="37"/>
      <c r="J381" s="37"/>
      <c r="K381" s="37"/>
      <c r="L381" s="37"/>
      <c r="M381" s="37"/>
      <c r="N381" s="37"/>
      <c r="O381" s="37"/>
      <c r="P381" s="37"/>
      <c r="Q381" s="37"/>
      <c r="R381" s="37"/>
    </row>
    <row r="382" spans="1:18" ht="15.75" customHeight="1" x14ac:dyDescent="0.35">
      <c r="A382" s="37"/>
      <c r="B382" s="37"/>
      <c r="C382" s="37"/>
      <c r="D382" s="37"/>
      <c r="E382" s="37"/>
      <c r="F382" s="38"/>
      <c r="G382" s="37"/>
      <c r="H382" s="239"/>
      <c r="I382" s="37"/>
      <c r="J382" s="37"/>
      <c r="K382" s="37"/>
      <c r="L382" s="37"/>
      <c r="M382" s="37"/>
      <c r="N382" s="37"/>
      <c r="O382" s="37"/>
      <c r="P382" s="37"/>
      <c r="Q382" s="37"/>
      <c r="R382" s="37"/>
    </row>
    <row r="383" spans="1:18" ht="15.75" customHeight="1" x14ac:dyDescent="0.35">
      <c r="A383" s="37"/>
      <c r="B383" s="37"/>
      <c r="C383" s="37"/>
      <c r="D383" s="37"/>
      <c r="E383" s="37"/>
      <c r="F383" s="38"/>
      <c r="G383" s="37"/>
      <c r="H383" s="239"/>
      <c r="I383" s="37"/>
      <c r="J383" s="37"/>
      <c r="K383" s="37"/>
      <c r="L383" s="37"/>
      <c r="M383" s="37"/>
      <c r="N383" s="37"/>
      <c r="O383" s="37"/>
      <c r="P383" s="37"/>
      <c r="Q383" s="37"/>
      <c r="R383" s="37"/>
    </row>
    <row r="384" spans="1:18" ht="15.75" customHeight="1" x14ac:dyDescent="0.35">
      <c r="A384" s="37"/>
      <c r="B384" s="37"/>
      <c r="C384" s="37"/>
      <c r="D384" s="37"/>
      <c r="E384" s="37"/>
      <c r="F384" s="38"/>
      <c r="G384" s="37"/>
      <c r="H384" s="239"/>
      <c r="I384" s="37"/>
      <c r="J384" s="37"/>
      <c r="K384" s="37"/>
      <c r="L384" s="37"/>
      <c r="M384" s="37"/>
      <c r="N384" s="37"/>
      <c r="O384" s="37"/>
      <c r="P384" s="37"/>
      <c r="Q384" s="37"/>
      <c r="R384" s="37"/>
    </row>
    <row r="385" spans="1:18" ht="15.75" customHeight="1" x14ac:dyDescent="0.35">
      <c r="A385" s="37"/>
      <c r="B385" s="37"/>
      <c r="C385" s="37"/>
      <c r="D385" s="37"/>
      <c r="E385" s="37"/>
      <c r="F385" s="38"/>
      <c r="G385" s="37"/>
      <c r="H385" s="239"/>
      <c r="I385" s="37"/>
      <c r="J385" s="37"/>
      <c r="K385" s="37"/>
      <c r="L385" s="37"/>
      <c r="M385" s="37"/>
      <c r="N385" s="37"/>
      <c r="O385" s="37"/>
      <c r="P385" s="37"/>
      <c r="Q385" s="37"/>
      <c r="R385" s="37"/>
    </row>
    <row r="386" spans="1:18" ht="15.75" customHeight="1" x14ac:dyDescent="0.35">
      <c r="A386" s="37"/>
      <c r="B386" s="37"/>
      <c r="C386" s="37"/>
      <c r="D386" s="37"/>
      <c r="E386" s="37"/>
      <c r="F386" s="38"/>
      <c r="G386" s="37"/>
      <c r="H386" s="239"/>
      <c r="I386" s="37"/>
      <c r="J386" s="37"/>
      <c r="K386" s="37"/>
      <c r="L386" s="37"/>
      <c r="M386" s="37"/>
      <c r="N386" s="37"/>
      <c r="O386" s="37"/>
      <c r="P386" s="37"/>
      <c r="Q386" s="37"/>
      <c r="R386" s="37"/>
    </row>
    <row r="387" spans="1:18" ht="15.75" customHeight="1" x14ac:dyDescent="0.35">
      <c r="A387" s="37"/>
      <c r="B387" s="37"/>
      <c r="C387" s="37"/>
      <c r="D387" s="37"/>
      <c r="E387" s="37"/>
      <c r="F387" s="38"/>
      <c r="G387" s="37"/>
      <c r="H387" s="239"/>
      <c r="I387" s="37"/>
      <c r="J387" s="37"/>
      <c r="K387" s="37"/>
      <c r="L387" s="37"/>
      <c r="M387" s="37"/>
      <c r="N387" s="37"/>
      <c r="O387" s="37"/>
      <c r="P387" s="37"/>
      <c r="Q387" s="37"/>
      <c r="R387" s="37"/>
    </row>
    <row r="388" spans="1:18" ht="15.75" customHeight="1" x14ac:dyDescent="0.35">
      <c r="A388" s="37"/>
      <c r="B388" s="37"/>
      <c r="C388" s="37"/>
      <c r="D388" s="37"/>
      <c r="E388" s="37"/>
      <c r="F388" s="38"/>
      <c r="G388" s="37"/>
      <c r="H388" s="239"/>
      <c r="I388" s="37"/>
      <c r="J388" s="37"/>
      <c r="K388" s="37"/>
      <c r="L388" s="37"/>
      <c r="M388" s="37"/>
      <c r="N388" s="37"/>
      <c r="O388" s="37"/>
      <c r="P388" s="37"/>
      <c r="Q388" s="37"/>
      <c r="R388" s="37"/>
    </row>
    <row r="389" spans="1:18" ht="15.75" customHeight="1" x14ac:dyDescent="0.35">
      <c r="A389" s="37"/>
      <c r="B389" s="37"/>
      <c r="C389" s="37"/>
      <c r="D389" s="37"/>
      <c r="E389" s="37"/>
      <c r="F389" s="38"/>
      <c r="G389" s="37"/>
      <c r="H389" s="239"/>
      <c r="I389" s="37"/>
      <c r="J389" s="37"/>
      <c r="K389" s="37"/>
      <c r="L389" s="37"/>
      <c r="M389" s="37"/>
      <c r="N389" s="37"/>
      <c r="O389" s="37"/>
      <c r="P389" s="37"/>
      <c r="Q389" s="37"/>
      <c r="R389" s="37"/>
    </row>
    <row r="390" spans="1:18" ht="15.75" customHeight="1" x14ac:dyDescent="0.35">
      <c r="A390" s="37"/>
      <c r="B390" s="37"/>
      <c r="C390" s="37"/>
      <c r="D390" s="37"/>
      <c r="E390" s="37"/>
      <c r="F390" s="38"/>
      <c r="G390" s="37"/>
      <c r="H390" s="239"/>
      <c r="I390" s="37"/>
      <c r="J390" s="37"/>
      <c r="K390" s="37"/>
      <c r="L390" s="37"/>
      <c r="M390" s="37"/>
      <c r="N390" s="37"/>
      <c r="O390" s="37"/>
      <c r="P390" s="37"/>
      <c r="Q390" s="37"/>
      <c r="R390" s="37"/>
    </row>
    <row r="391" spans="1:18" ht="15.75" customHeight="1" x14ac:dyDescent="0.35">
      <c r="A391" s="37"/>
      <c r="B391" s="37"/>
      <c r="C391" s="37"/>
      <c r="D391" s="37"/>
      <c r="E391" s="37"/>
      <c r="F391" s="38"/>
      <c r="G391" s="37"/>
      <c r="H391" s="239"/>
      <c r="I391" s="37"/>
      <c r="J391" s="37"/>
      <c r="K391" s="37"/>
      <c r="L391" s="37"/>
      <c r="M391" s="37"/>
      <c r="N391" s="37"/>
      <c r="O391" s="37"/>
      <c r="P391" s="37"/>
      <c r="Q391" s="37"/>
      <c r="R391" s="37"/>
    </row>
    <row r="392" spans="1:18" ht="15.75" customHeight="1" x14ac:dyDescent="0.35">
      <c r="A392" s="37"/>
      <c r="B392" s="37"/>
      <c r="C392" s="37"/>
      <c r="D392" s="37"/>
      <c r="E392" s="37"/>
      <c r="F392" s="38"/>
      <c r="G392" s="37"/>
      <c r="H392" s="239"/>
      <c r="I392" s="37"/>
      <c r="J392" s="37"/>
      <c r="K392" s="37"/>
      <c r="L392" s="37"/>
      <c r="M392" s="37"/>
      <c r="N392" s="37"/>
      <c r="O392" s="37"/>
      <c r="P392" s="37"/>
      <c r="Q392" s="37"/>
      <c r="R392" s="37"/>
    </row>
    <row r="393" spans="1:18" ht="15.75" customHeight="1" x14ac:dyDescent="0.35">
      <c r="A393" s="37"/>
      <c r="B393" s="37"/>
      <c r="C393" s="37"/>
      <c r="D393" s="37"/>
      <c r="E393" s="37"/>
      <c r="F393" s="38"/>
      <c r="G393" s="37"/>
      <c r="H393" s="239"/>
      <c r="I393" s="37"/>
      <c r="J393" s="37"/>
      <c r="K393" s="37"/>
      <c r="L393" s="37"/>
      <c r="M393" s="37"/>
      <c r="N393" s="37"/>
      <c r="O393" s="37"/>
      <c r="P393" s="37"/>
      <c r="Q393" s="37"/>
      <c r="R393" s="37"/>
    </row>
    <row r="394" spans="1:18" ht="15.75" customHeight="1" x14ac:dyDescent="0.35">
      <c r="A394" s="37"/>
      <c r="B394" s="37"/>
      <c r="C394" s="37"/>
      <c r="D394" s="37"/>
      <c r="E394" s="37"/>
      <c r="F394" s="38"/>
      <c r="G394" s="37"/>
      <c r="H394" s="239"/>
      <c r="I394" s="37"/>
      <c r="J394" s="37"/>
      <c r="K394" s="37"/>
      <c r="L394" s="37"/>
      <c r="M394" s="37"/>
      <c r="N394" s="37"/>
      <c r="O394" s="37"/>
      <c r="P394" s="37"/>
      <c r="Q394" s="37"/>
      <c r="R394" s="37"/>
    </row>
    <row r="395" spans="1:18" ht="15.75" customHeight="1" x14ac:dyDescent="0.35">
      <c r="A395" s="37"/>
      <c r="B395" s="37"/>
      <c r="C395" s="37"/>
      <c r="D395" s="37"/>
      <c r="E395" s="37"/>
      <c r="F395" s="38"/>
      <c r="G395" s="37"/>
      <c r="H395" s="239"/>
      <c r="I395" s="37"/>
      <c r="J395" s="37"/>
      <c r="K395" s="37"/>
      <c r="L395" s="37"/>
      <c r="M395" s="37"/>
      <c r="N395" s="37"/>
      <c r="O395" s="37"/>
      <c r="P395" s="37"/>
      <c r="Q395" s="37"/>
      <c r="R395" s="37"/>
    </row>
    <row r="396" spans="1:18" ht="15.75" customHeight="1" x14ac:dyDescent="0.35">
      <c r="A396" s="37"/>
      <c r="B396" s="37"/>
      <c r="C396" s="37"/>
      <c r="D396" s="37"/>
      <c r="E396" s="37"/>
      <c r="F396" s="38"/>
      <c r="G396" s="37"/>
      <c r="H396" s="239"/>
      <c r="I396" s="37"/>
      <c r="J396" s="37"/>
      <c r="K396" s="37"/>
      <c r="L396" s="37"/>
      <c r="M396" s="37"/>
      <c r="N396" s="37"/>
      <c r="O396" s="37"/>
      <c r="P396" s="37"/>
      <c r="Q396" s="37"/>
      <c r="R396" s="37"/>
    </row>
    <row r="397" spans="1:18" ht="15.75" customHeight="1" x14ac:dyDescent="0.35">
      <c r="A397" s="37"/>
      <c r="B397" s="37"/>
      <c r="C397" s="37"/>
      <c r="D397" s="37"/>
      <c r="E397" s="37"/>
      <c r="F397" s="38"/>
      <c r="G397" s="37"/>
      <c r="H397" s="239"/>
      <c r="I397" s="37"/>
      <c r="J397" s="37"/>
      <c r="K397" s="37"/>
      <c r="L397" s="37"/>
      <c r="M397" s="37"/>
      <c r="N397" s="37"/>
      <c r="O397" s="37"/>
      <c r="P397" s="37"/>
      <c r="Q397" s="37"/>
      <c r="R397" s="37"/>
    </row>
    <row r="398" spans="1:18" ht="15.75" customHeight="1" x14ac:dyDescent="0.35">
      <c r="A398" s="37"/>
      <c r="B398" s="37"/>
      <c r="C398" s="37"/>
      <c r="D398" s="37"/>
      <c r="E398" s="37"/>
      <c r="F398" s="38"/>
      <c r="G398" s="37"/>
      <c r="H398" s="239"/>
      <c r="I398" s="37"/>
      <c r="J398" s="37"/>
      <c r="K398" s="37"/>
      <c r="L398" s="37"/>
      <c r="M398" s="37"/>
      <c r="N398" s="37"/>
      <c r="O398" s="37"/>
      <c r="P398" s="37"/>
      <c r="Q398" s="37"/>
      <c r="R398" s="37"/>
    </row>
    <row r="399" spans="1:18" ht="15.75" customHeight="1" x14ac:dyDescent="0.35">
      <c r="A399" s="37"/>
      <c r="B399" s="37"/>
      <c r="C399" s="37"/>
      <c r="D399" s="37"/>
      <c r="E399" s="37"/>
      <c r="F399" s="38"/>
      <c r="G399" s="37"/>
      <c r="H399" s="239"/>
      <c r="I399" s="37"/>
      <c r="J399" s="37"/>
      <c r="K399" s="37"/>
      <c r="L399" s="37"/>
      <c r="M399" s="37"/>
      <c r="N399" s="37"/>
      <c r="O399" s="37"/>
      <c r="P399" s="37"/>
      <c r="Q399" s="37"/>
      <c r="R399" s="37"/>
    </row>
    <row r="400" spans="1:18" ht="15.75" customHeight="1" x14ac:dyDescent="0.35">
      <c r="A400" s="37"/>
      <c r="B400" s="37"/>
      <c r="C400" s="37"/>
      <c r="D400" s="37"/>
      <c r="E400" s="37"/>
      <c r="F400" s="38"/>
      <c r="G400" s="37"/>
      <c r="H400" s="239"/>
      <c r="I400" s="37"/>
      <c r="J400" s="37"/>
      <c r="K400" s="37"/>
      <c r="L400" s="37"/>
      <c r="M400" s="37"/>
      <c r="N400" s="37"/>
      <c r="O400" s="37"/>
      <c r="P400" s="37"/>
      <c r="Q400" s="37"/>
      <c r="R400" s="37"/>
    </row>
    <row r="401" spans="1:18" ht="15.75" customHeight="1" x14ac:dyDescent="0.35">
      <c r="A401" s="37"/>
      <c r="B401" s="37"/>
      <c r="C401" s="37"/>
      <c r="D401" s="37"/>
      <c r="E401" s="37"/>
      <c r="F401" s="38"/>
      <c r="G401" s="37"/>
      <c r="H401" s="239"/>
      <c r="I401" s="37"/>
      <c r="J401" s="37"/>
      <c r="K401" s="37"/>
      <c r="L401" s="37"/>
      <c r="M401" s="37"/>
      <c r="N401" s="37"/>
      <c r="O401" s="37"/>
      <c r="P401" s="37"/>
      <c r="Q401" s="37"/>
      <c r="R401" s="37"/>
    </row>
    <row r="402" spans="1:18" ht="15.75" customHeight="1" x14ac:dyDescent="0.35">
      <c r="A402" s="37"/>
      <c r="B402" s="37"/>
      <c r="C402" s="37"/>
      <c r="D402" s="37"/>
      <c r="E402" s="37"/>
      <c r="F402" s="38"/>
      <c r="G402" s="37"/>
      <c r="H402" s="239"/>
      <c r="I402" s="37"/>
      <c r="J402" s="37"/>
      <c r="K402" s="37"/>
      <c r="L402" s="37"/>
      <c r="M402" s="37"/>
      <c r="N402" s="37"/>
      <c r="O402" s="37"/>
      <c r="P402" s="37"/>
      <c r="Q402" s="37"/>
      <c r="R402" s="37"/>
    </row>
    <row r="403" spans="1:18" ht="15.75" customHeight="1" x14ac:dyDescent="0.35">
      <c r="A403" s="37"/>
      <c r="B403" s="37"/>
      <c r="C403" s="37"/>
      <c r="D403" s="37"/>
      <c r="E403" s="37"/>
      <c r="F403" s="38"/>
      <c r="G403" s="37"/>
      <c r="H403" s="239"/>
      <c r="I403" s="37"/>
      <c r="J403" s="37"/>
      <c r="K403" s="37"/>
      <c r="L403" s="37"/>
      <c r="M403" s="37"/>
      <c r="N403" s="37"/>
      <c r="O403" s="37"/>
      <c r="P403" s="37"/>
      <c r="Q403" s="37"/>
      <c r="R403" s="37"/>
    </row>
    <row r="404" spans="1:18" ht="15.75" customHeight="1" x14ac:dyDescent="0.35">
      <c r="A404" s="37"/>
      <c r="B404" s="37"/>
      <c r="C404" s="37"/>
      <c r="D404" s="37"/>
      <c r="E404" s="37"/>
      <c r="F404" s="38"/>
      <c r="G404" s="37"/>
      <c r="H404" s="239"/>
      <c r="I404" s="37"/>
      <c r="J404" s="37"/>
      <c r="K404" s="37"/>
      <c r="L404" s="37"/>
      <c r="M404" s="37"/>
      <c r="N404" s="37"/>
      <c r="O404" s="37"/>
      <c r="P404" s="37"/>
      <c r="Q404" s="37"/>
      <c r="R404" s="37"/>
    </row>
    <row r="405" spans="1:18" ht="15.75" customHeight="1" x14ac:dyDescent="0.35">
      <c r="A405" s="37"/>
      <c r="B405" s="37"/>
      <c r="C405" s="37"/>
      <c r="D405" s="37"/>
      <c r="E405" s="37"/>
      <c r="F405" s="38"/>
      <c r="G405" s="37"/>
      <c r="H405" s="239"/>
      <c r="I405" s="37"/>
      <c r="J405" s="37"/>
      <c r="K405" s="37"/>
      <c r="L405" s="37"/>
      <c r="M405" s="37"/>
      <c r="N405" s="37"/>
      <c r="O405" s="37"/>
      <c r="P405" s="37"/>
      <c r="Q405" s="37"/>
      <c r="R405" s="37"/>
    </row>
    <row r="406" spans="1:18" ht="15.75" customHeight="1" x14ac:dyDescent="0.35">
      <c r="A406" s="37"/>
      <c r="B406" s="37"/>
      <c r="C406" s="37"/>
      <c r="D406" s="37"/>
      <c r="E406" s="37"/>
      <c r="F406" s="38"/>
      <c r="G406" s="37"/>
      <c r="H406" s="239"/>
      <c r="I406" s="37"/>
      <c r="J406" s="37"/>
      <c r="K406" s="37"/>
      <c r="L406" s="37"/>
      <c r="M406" s="37"/>
      <c r="N406" s="37"/>
      <c r="O406" s="37"/>
      <c r="P406" s="37"/>
      <c r="Q406" s="37"/>
      <c r="R406" s="37"/>
    </row>
    <row r="407" spans="1:18" ht="15.75" customHeight="1" x14ac:dyDescent="0.35">
      <c r="A407" s="37"/>
      <c r="B407" s="37"/>
      <c r="C407" s="37"/>
      <c r="D407" s="37"/>
      <c r="E407" s="37"/>
      <c r="F407" s="38"/>
      <c r="G407" s="37"/>
      <c r="H407" s="239"/>
      <c r="I407" s="37"/>
      <c r="J407" s="37"/>
      <c r="K407" s="37"/>
      <c r="L407" s="37"/>
      <c r="M407" s="37"/>
      <c r="N407" s="37"/>
      <c r="O407" s="37"/>
      <c r="P407" s="37"/>
      <c r="Q407" s="37"/>
      <c r="R407" s="37"/>
    </row>
    <row r="408" spans="1:18" ht="15.75" customHeight="1" x14ac:dyDescent="0.35">
      <c r="A408" s="37"/>
      <c r="B408" s="37"/>
      <c r="C408" s="37"/>
      <c r="D408" s="37"/>
      <c r="E408" s="37"/>
      <c r="F408" s="38"/>
      <c r="G408" s="37"/>
      <c r="H408" s="239"/>
      <c r="I408" s="37"/>
      <c r="J408" s="37"/>
      <c r="K408" s="37"/>
      <c r="L408" s="37"/>
      <c r="M408" s="37"/>
      <c r="N408" s="37"/>
      <c r="O408" s="37"/>
      <c r="P408" s="37"/>
      <c r="Q408" s="37"/>
      <c r="R408" s="37"/>
    </row>
    <row r="409" spans="1:18" ht="15.75" customHeight="1" x14ac:dyDescent="0.35">
      <c r="A409" s="37"/>
      <c r="B409" s="37"/>
      <c r="C409" s="37"/>
      <c r="D409" s="37"/>
      <c r="E409" s="37"/>
      <c r="F409" s="38"/>
      <c r="G409" s="37"/>
      <c r="H409" s="239"/>
      <c r="I409" s="37"/>
      <c r="J409" s="37"/>
      <c r="K409" s="37"/>
      <c r="L409" s="37"/>
      <c r="M409" s="37"/>
      <c r="N409" s="37"/>
      <c r="O409" s="37"/>
      <c r="P409" s="37"/>
      <c r="Q409" s="37"/>
      <c r="R409" s="37"/>
    </row>
    <row r="410" spans="1:18" ht="15.75" customHeight="1" x14ac:dyDescent="0.35">
      <c r="A410" s="37"/>
      <c r="B410" s="37"/>
      <c r="C410" s="37"/>
      <c r="D410" s="37"/>
      <c r="E410" s="37"/>
      <c r="F410" s="38"/>
      <c r="G410" s="37"/>
      <c r="H410" s="239"/>
      <c r="I410" s="37"/>
      <c r="J410" s="37"/>
      <c r="K410" s="37"/>
      <c r="L410" s="37"/>
      <c r="M410" s="37"/>
      <c r="N410" s="37"/>
      <c r="O410" s="37"/>
      <c r="P410" s="37"/>
      <c r="Q410" s="37"/>
      <c r="R410" s="37"/>
    </row>
    <row r="411" spans="1:18" ht="15.75" customHeight="1" x14ac:dyDescent="0.35">
      <c r="A411" s="37"/>
      <c r="B411" s="37"/>
      <c r="C411" s="37"/>
      <c r="D411" s="37"/>
      <c r="E411" s="37"/>
      <c r="F411" s="38"/>
      <c r="G411" s="37"/>
      <c r="H411" s="239"/>
      <c r="I411" s="37"/>
      <c r="J411" s="37"/>
      <c r="K411" s="37"/>
      <c r="L411" s="37"/>
      <c r="M411" s="37"/>
      <c r="N411" s="37"/>
      <c r="O411" s="37"/>
      <c r="P411" s="37"/>
      <c r="Q411" s="37"/>
      <c r="R411" s="37"/>
    </row>
    <row r="412" spans="1:18" ht="15.75" customHeight="1" x14ac:dyDescent="0.35">
      <c r="A412" s="37"/>
      <c r="B412" s="37"/>
      <c r="C412" s="37"/>
      <c r="D412" s="37"/>
      <c r="E412" s="37"/>
      <c r="F412" s="38"/>
      <c r="G412" s="37"/>
      <c r="H412" s="239"/>
      <c r="I412" s="37"/>
      <c r="J412" s="37"/>
      <c r="K412" s="37"/>
      <c r="L412" s="37"/>
      <c r="M412" s="37"/>
      <c r="N412" s="37"/>
      <c r="O412" s="37"/>
      <c r="P412" s="37"/>
      <c r="Q412" s="37"/>
      <c r="R412" s="37"/>
    </row>
    <row r="413" spans="1:18" ht="15.75" customHeight="1" x14ac:dyDescent="0.35">
      <c r="A413" s="37"/>
      <c r="B413" s="37"/>
      <c r="C413" s="37"/>
      <c r="D413" s="37"/>
      <c r="E413" s="37"/>
      <c r="F413" s="38"/>
      <c r="G413" s="37"/>
      <c r="H413" s="239"/>
      <c r="I413" s="37"/>
      <c r="J413" s="37"/>
      <c r="K413" s="37"/>
      <c r="L413" s="37"/>
      <c r="M413" s="37"/>
      <c r="N413" s="37"/>
      <c r="O413" s="37"/>
      <c r="P413" s="37"/>
      <c r="Q413" s="37"/>
      <c r="R413" s="37"/>
    </row>
    <row r="414" spans="1:18" ht="15.75" customHeight="1" x14ac:dyDescent="0.35">
      <c r="A414" s="37"/>
      <c r="B414" s="37"/>
      <c r="C414" s="37"/>
      <c r="D414" s="37"/>
      <c r="E414" s="37"/>
      <c r="F414" s="38"/>
      <c r="G414" s="37"/>
      <c r="H414" s="239"/>
      <c r="I414" s="37"/>
      <c r="J414" s="37"/>
      <c r="K414" s="37"/>
      <c r="L414" s="37"/>
      <c r="M414" s="37"/>
      <c r="N414" s="37"/>
      <c r="O414" s="37"/>
      <c r="P414" s="37"/>
      <c r="Q414" s="37"/>
      <c r="R414" s="37"/>
    </row>
    <row r="415" spans="1:18" ht="15.75" customHeight="1" x14ac:dyDescent="0.35">
      <c r="A415" s="37"/>
      <c r="B415" s="37"/>
      <c r="C415" s="37"/>
      <c r="D415" s="37"/>
      <c r="E415" s="37"/>
      <c r="F415" s="38"/>
      <c r="G415" s="37"/>
      <c r="H415" s="239"/>
      <c r="I415" s="37"/>
      <c r="J415" s="37"/>
      <c r="K415" s="37"/>
      <c r="L415" s="37"/>
      <c r="M415" s="37"/>
      <c r="N415" s="37"/>
      <c r="O415" s="37"/>
      <c r="P415" s="37"/>
      <c r="Q415" s="37"/>
      <c r="R415" s="37"/>
    </row>
    <row r="416" spans="1:18" ht="15.75" customHeight="1" x14ac:dyDescent="0.35">
      <c r="A416" s="37"/>
      <c r="B416" s="37"/>
      <c r="C416" s="37"/>
      <c r="D416" s="37"/>
      <c r="E416" s="37"/>
      <c r="F416" s="38"/>
      <c r="G416" s="37"/>
      <c r="H416" s="239"/>
      <c r="I416" s="37"/>
      <c r="J416" s="37"/>
      <c r="K416" s="37"/>
      <c r="L416" s="37"/>
      <c r="M416" s="37"/>
      <c r="N416" s="37"/>
      <c r="O416" s="37"/>
      <c r="P416" s="37"/>
      <c r="Q416" s="37"/>
      <c r="R416" s="37"/>
    </row>
    <row r="417" spans="1:18" ht="15.75" customHeight="1" x14ac:dyDescent="0.35">
      <c r="A417" s="37"/>
      <c r="B417" s="37"/>
      <c r="C417" s="37"/>
      <c r="D417" s="37"/>
      <c r="E417" s="37"/>
      <c r="F417" s="38"/>
      <c r="G417" s="37"/>
      <c r="H417" s="239"/>
      <c r="I417" s="37"/>
      <c r="J417" s="37"/>
      <c r="K417" s="37"/>
      <c r="L417" s="37"/>
      <c r="M417" s="37"/>
      <c r="N417" s="37"/>
      <c r="O417" s="37"/>
      <c r="P417" s="37"/>
      <c r="Q417" s="37"/>
      <c r="R417" s="37"/>
    </row>
    <row r="418" spans="1:18" ht="15.75" customHeight="1" x14ac:dyDescent="0.35">
      <c r="A418" s="37"/>
      <c r="B418" s="37"/>
      <c r="C418" s="37"/>
      <c r="D418" s="37"/>
      <c r="E418" s="37"/>
      <c r="F418" s="38"/>
      <c r="G418" s="37"/>
      <c r="H418" s="239"/>
      <c r="I418" s="37"/>
      <c r="J418" s="37"/>
      <c r="K418" s="37"/>
      <c r="L418" s="37"/>
      <c r="M418" s="37"/>
      <c r="N418" s="37"/>
      <c r="O418" s="37"/>
      <c r="P418" s="37"/>
      <c r="Q418" s="37"/>
      <c r="R418" s="37"/>
    </row>
    <row r="419" spans="1:18" ht="15.75" customHeight="1" x14ac:dyDescent="0.35">
      <c r="A419" s="37"/>
      <c r="B419" s="37"/>
      <c r="C419" s="37"/>
      <c r="D419" s="37"/>
      <c r="E419" s="37"/>
      <c r="F419" s="38"/>
      <c r="G419" s="37"/>
      <c r="H419" s="239"/>
      <c r="I419" s="37"/>
      <c r="J419" s="37"/>
      <c r="K419" s="37"/>
      <c r="L419" s="37"/>
      <c r="M419" s="37"/>
      <c r="N419" s="37"/>
      <c r="O419" s="37"/>
      <c r="P419" s="37"/>
      <c r="Q419" s="37"/>
      <c r="R419" s="37"/>
    </row>
    <row r="420" spans="1:18" ht="15.75" customHeight="1" x14ac:dyDescent="0.35">
      <c r="A420" s="37"/>
      <c r="B420" s="37"/>
      <c r="C420" s="37"/>
      <c r="D420" s="37"/>
      <c r="E420" s="37"/>
      <c r="F420" s="38"/>
      <c r="G420" s="37"/>
      <c r="H420" s="239"/>
      <c r="I420" s="37"/>
      <c r="J420" s="37"/>
      <c r="K420" s="37"/>
      <c r="L420" s="37"/>
      <c r="M420" s="37"/>
      <c r="N420" s="37"/>
      <c r="O420" s="37"/>
      <c r="P420" s="37"/>
      <c r="Q420" s="37"/>
      <c r="R420" s="37"/>
    </row>
    <row r="421" spans="1:18" ht="15.75" customHeight="1" x14ac:dyDescent="0.35">
      <c r="A421" s="37"/>
      <c r="B421" s="37"/>
      <c r="C421" s="37"/>
      <c r="D421" s="37"/>
      <c r="E421" s="37"/>
      <c r="F421" s="38"/>
      <c r="G421" s="37"/>
      <c r="H421" s="239"/>
      <c r="I421" s="37"/>
      <c r="J421" s="37"/>
      <c r="K421" s="37"/>
      <c r="L421" s="37"/>
      <c r="M421" s="37"/>
      <c r="N421" s="37"/>
      <c r="O421" s="37"/>
      <c r="P421" s="37"/>
      <c r="Q421" s="37"/>
      <c r="R421" s="37"/>
    </row>
    <row r="422" spans="1:18" ht="15.75" customHeight="1" x14ac:dyDescent="0.35">
      <c r="A422" s="37"/>
      <c r="B422" s="37"/>
      <c r="C422" s="37"/>
      <c r="D422" s="37"/>
      <c r="E422" s="37"/>
      <c r="F422" s="38"/>
      <c r="G422" s="37"/>
      <c r="H422" s="239"/>
      <c r="I422" s="37"/>
      <c r="J422" s="37"/>
      <c r="K422" s="37"/>
      <c r="L422" s="37"/>
      <c r="M422" s="37"/>
      <c r="N422" s="37"/>
      <c r="O422" s="37"/>
      <c r="P422" s="37"/>
      <c r="Q422" s="37"/>
      <c r="R422" s="37"/>
    </row>
    <row r="423" spans="1:18" ht="15.75" customHeight="1" x14ac:dyDescent="0.35">
      <c r="A423" s="37"/>
      <c r="B423" s="37"/>
      <c r="C423" s="37"/>
      <c r="D423" s="37"/>
      <c r="E423" s="37"/>
      <c r="F423" s="38"/>
      <c r="G423" s="37"/>
      <c r="H423" s="239"/>
      <c r="I423" s="37"/>
      <c r="J423" s="37"/>
      <c r="K423" s="37"/>
      <c r="L423" s="37"/>
      <c r="M423" s="37"/>
      <c r="N423" s="37"/>
      <c r="O423" s="37"/>
      <c r="P423" s="37"/>
      <c r="Q423" s="37"/>
      <c r="R423" s="37"/>
    </row>
    <row r="424" spans="1:18" ht="15.75" customHeight="1" x14ac:dyDescent="0.35">
      <c r="A424" s="37"/>
      <c r="B424" s="37"/>
      <c r="C424" s="37"/>
      <c r="D424" s="37"/>
      <c r="E424" s="37"/>
      <c r="F424" s="38"/>
      <c r="G424" s="37"/>
      <c r="H424" s="239"/>
      <c r="I424" s="37"/>
      <c r="J424" s="37"/>
      <c r="K424" s="37"/>
      <c r="L424" s="37"/>
      <c r="M424" s="37"/>
      <c r="N424" s="37"/>
      <c r="O424" s="37"/>
      <c r="P424" s="37"/>
      <c r="Q424" s="37"/>
      <c r="R424" s="37"/>
    </row>
    <row r="425" spans="1:18" ht="15.75" customHeight="1" x14ac:dyDescent="0.35">
      <c r="A425" s="37"/>
      <c r="B425" s="37"/>
      <c r="C425" s="37"/>
      <c r="D425" s="37"/>
      <c r="E425" s="37"/>
      <c r="F425" s="38"/>
      <c r="G425" s="37"/>
      <c r="H425" s="239"/>
      <c r="I425" s="37"/>
      <c r="J425" s="37"/>
      <c r="K425" s="37"/>
      <c r="L425" s="37"/>
      <c r="M425" s="37"/>
      <c r="N425" s="37"/>
      <c r="O425" s="37"/>
      <c r="P425" s="37"/>
      <c r="Q425" s="37"/>
      <c r="R425" s="37"/>
    </row>
    <row r="426" spans="1:18" ht="15.75" customHeight="1" x14ac:dyDescent="0.35">
      <c r="A426" s="37"/>
      <c r="B426" s="37"/>
      <c r="C426" s="37"/>
      <c r="D426" s="37"/>
      <c r="E426" s="37"/>
      <c r="F426" s="38"/>
      <c r="G426" s="37"/>
      <c r="H426" s="239"/>
      <c r="I426" s="37"/>
      <c r="J426" s="37"/>
      <c r="K426" s="37"/>
      <c r="L426" s="37"/>
      <c r="M426" s="37"/>
      <c r="N426" s="37"/>
      <c r="O426" s="37"/>
      <c r="P426" s="37"/>
      <c r="Q426" s="37"/>
      <c r="R426" s="37"/>
    </row>
    <row r="427" spans="1:18" ht="15.75" customHeight="1" x14ac:dyDescent="0.35">
      <c r="A427" s="37"/>
      <c r="B427" s="37"/>
      <c r="C427" s="37"/>
      <c r="D427" s="37"/>
      <c r="E427" s="37"/>
      <c r="F427" s="38"/>
      <c r="G427" s="37"/>
      <c r="H427" s="239"/>
      <c r="I427" s="37"/>
      <c r="J427" s="37"/>
      <c r="K427" s="37"/>
      <c r="L427" s="37"/>
      <c r="M427" s="37"/>
      <c r="N427" s="37"/>
      <c r="O427" s="37"/>
      <c r="P427" s="37"/>
      <c r="Q427" s="37"/>
      <c r="R427" s="37"/>
    </row>
    <row r="428" spans="1:18" ht="15.75" customHeight="1" x14ac:dyDescent="0.35">
      <c r="A428" s="37"/>
      <c r="B428" s="37"/>
      <c r="C428" s="37"/>
      <c r="D428" s="37"/>
      <c r="E428" s="37"/>
      <c r="F428" s="38"/>
      <c r="G428" s="37"/>
      <c r="H428" s="239"/>
      <c r="I428" s="37"/>
      <c r="J428" s="37"/>
      <c r="K428" s="37"/>
      <c r="L428" s="37"/>
      <c r="M428" s="37"/>
      <c r="N428" s="37"/>
      <c r="O428" s="37"/>
      <c r="P428" s="37"/>
      <c r="Q428" s="37"/>
      <c r="R428" s="37"/>
    </row>
    <row r="429" spans="1:18" ht="15.75" customHeight="1" x14ac:dyDescent="0.35">
      <c r="A429" s="37"/>
      <c r="B429" s="37"/>
      <c r="C429" s="37"/>
      <c r="D429" s="37"/>
      <c r="E429" s="37"/>
      <c r="F429" s="38"/>
      <c r="G429" s="37"/>
      <c r="H429" s="239"/>
      <c r="I429" s="37"/>
      <c r="J429" s="37"/>
      <c r="K429" s="37"/>
      <c r="L429" s="37"/>
      <c r="M429" s="37"/>
      <c r="N429" s="37"/>
      <c r="O429" s="37"/>
      <c r="P429" s="37"/>
      <c r="Q429" s="37"/>
      <c r="R429" s="37"/>
    </row>
    <row r="430" spans="1:18" ht="15.75" customHeight="1" x14ac:dyDescent="0.35">
      <c r="A430" s="37"/>
      <c r="B430" s="37"/>
      <c r="C430" s="37"/>
      <c r="D430" s="37"/>
      <c r="E430" s="37"/>
      <c r="F430" s="38"/>
      <c r="G430" s="37"/>
      <c r="H430" s="239"/>
      <c r="I430" s="37"/>
      <c r="J430" s="37"/>
      <c r="K430" s="37"/>
      <c r="L430" s="37"/>
      <c r="M430" s="37"/>
      <c r="N430" s="37"/>
      <c r="O430" s="37"/>
      <c r="P430" s="37"/>
      <c r="Q430" s="37"/>
      <c r="R430" s="37"/>
    </row>
    <row r="431" spans="1:18" ht="15.75" customHeight="1" x14ac:dyDescent="0.35">
      <c r="A431" s="37"/>
      <c r="B431" s="37"/>
      <c r="C431" s="37"/>
      <c r="D431" s="37"/>
      <c r="E431" s="37"/>
      <c r="F431" s="38"/>
      <c r="G431" s="37"/>
      <c r="H431" s="239"/>
      <c r="I431" s="37"/>
      <c r="J431" s="37"/>
      <c r="K431" s="37"/>
      <c r="L431" s="37"/>
      <c r="M431" s="37"/>
      <c r="N431" s="37"/>
      <c r="O431" s="37"/>
      <c r="P431" s="37"/>
      <c r="Q431" s="37"/>
      <c r="R431" s="37"/>
    </row>
    <row r="432" spans="1:18" ht="15.75" customHeight="1" x14ac:dyDescent="0.35">
      <c r="A432" s="37"/>
      <c r="B432" s="37"/>
      <c r="C432" s="37"/>
      <c r="D432" s="37"/>
      <c r="E432" s="37"/>
      <c r="F432" s="38"/>
      <c r="G432" s="37"/>
      <c r="H432" s="239"/>
      <c r="I432" s="37"/>
      <c r="J432" s="37"/>
      <c r="K432" s="37"/>
      <c r="L432" s="37"/>
      <c r="M432" s="37"/>
      <c r="N432" s="37"/>
      <c r="O432" s="37"/>
      <c r="P432" s="37"/>
      <c r="Q432" s="37"/>
      <c r="R432" s="37"/>
    </row>
    <row r="433" spans="1:18" ht="15.75" customHeight="1" x14ac:dyDescent="0.35">
      <c r="A433" s="37"/>
      <c r="B433" s="37"/>
      <c r="C433" s="37"/>
      <c r="D433" s="37"/>
      <c r="E433" s="37"/>
      <c r="F433" s="38"/>
      <c r="G433" s="37"/>
      <c r="H433" s="239"/>
      <c r="I433" s="37"/>
      <c r="J433" s="37"/>
      <c r="K433" s="37"/>
      <c r="L433" s="37"/>
      <c r="M433" s="37"/>
      <c r="N433" s="37"/>
      <c r="O433" s="37"/>
      <c r="P433" s="37"/>
      <c r="Q433" s="37"/>
      <c r="R433" s="37"/>
    </row>
    <row r="434" spans="1:18" ht="15.75" customHeight="1" x14ac:dyDescent="0.35">
      <c r="A434" s="37"/>
      <c r="B434" s="37"/>
      <c r="C434" s="37"/>
      <c r="D434" s="37"/>
      <c r="E434" s="37"/>
      <c r="F434" s="38"/>
      <c r="G434" s="37"/>
      <c r="H434" s="239"/>
      <c r="I434" s="37"/>
      <c r="J434" s="37"/>
      <c r="K434" s="37"/>
      <c r="L434" s="37"/>
      <c r="M434" s="37"/>
      <c r="N434" s="37"/>
      <c r="O434" s="37"/>
      <c r="P434" s="37"/>
      <c r="Q434" s="37"/>
      <c r="R434" s="37"/>
    </row>
    <row r="435" spans="1:18" ht="15.75" customHeight="1" x14ac:dyDescent="0.35">
      <c r="A435" s="37"/>
      <c r="B435" s="37"/>
      <c r="C435" s="37"/>
      <c r="D435" s="37"/>
      <c r="E435" s="37"/>
      <c r="F435" s="38"/>
      <c r="G435" s="37"/>
      <c r="H435" s="239"/>
      <c r="I435" s="37"/>
      <c r="J435" s="37"/>
      <c r="K435" s="37"/>
      <c r="L435" s="37"/>
      <c r="M435" s="37"/>
      <c r="N435" s="37"/>
      <c r="O435" s="37"/>
      <c r="P435" s="37"/>
      <c r="Q435" s="37"/>
      <c r="R435" s="37"/>
    </row>
    <row r="436" spans="1:18" ht="15.75" customHeight="1" x14ac:dyDescent="0.35">
      <c r="A436" s="37"/>
      <c r="B436" s="37"/>
      <c r="C436" s="37"/>
      <c r="D436" s="37"/>
      <c r="E436" s="37"/>
      <c r="F436" s="38"/>
      <c r="G436" s="37"/>
      <c r="H436" s="239"/>
      <c r="I436" s="37"/>
      <c r="J436" s="37"/>
      <c r="K436" s="37"/>
      <c r="L436" s="37"/>
      <c r="M436" s="37"/>
      <c r="N436" s="37"/>
      <c r="O436" s="37"/>
      <c r="P436" s="37"/>
      <c r="Q436" s="37"/>
      <c r="R436" s="37"/>
    </row>
    <row r="437" spans="1:18" ht="15.75" customHeight="1" x14ac:dyDescent="0.35">
      <c r="A437" s="37"/>
      <c r="B437" s="37"/>
      <c r="C437" s="37"/>
      <c r="D437" s="37"/>
      <c r="E437" s="37"/>
      <c r="F437" s="38"/>
      <c r="G437" s="37"/>
      <c r="H437" s="239"/>
      <c r="I437" s="37"/>
      <c r="J437" s="37"/>
      <c r="K437" s="37"/>
      <c r="L437" s="37"/>
      <c r="M437" s="37"/>
      <c r="N437" s="37"/>
      <c r="O437" s="37"/>
      <c r="P437" s="37"/>
      <c r="Q437" s="37"/>
      <c r="R437" s="37"/>
    </row>
    <row r="438" spans="1:18" ht="15.75" customHeight="1" x14ac:dyDescent="0.35">
      <c r="A438" s="37"/>
      <c r="B438" s="37"/>
      <c r="C438" s="37"/>
      <c r="D438" s="37"/>
      <c r="E438" s="37"/>
      <c r="F438" s="38"/>
      <c r="G438" s="37"/>
      <c r="H438" s="239"/>
      <c r="I438" s="37"/>
      <c r="J438" s="37"/>
      <c r="K438" s="37"/>
      <c r="L438" s="37"/>
      <c r="M438" s="37"/>
      <c r="N438" s="37"/>
      <c r="O438" s="37"/>
      <c r="P438" s="37"/>
      <c r="Q438" s="37"/>
      <c r="R438" s="37"/>
    </row>
    <row r="439" spans="1:18" ht="15.75" customHeight="1" x14ac:dyDescent="0.35">
      <c r="A439" s="37"/>
      <c r="B439" s="37"/>
      <c r="C439" s="37"/>
      <c r="D439" s="37"/>
      <c r="E439" s="37"/>
      <c r="F439" s="38"/>
      <c r="G439" s="37"/>
      <c r="H439" s="239"/>
      <c r="I439" s="37"/>
      <c r="J439" s="37"/>
      <c r="K439" s="37"/>
      <c r="L439" s="37"/>
      <c r="M439" s="37"/>
      <c r="N439" s="37"/>
      <c r="O439" s="37"/>
      <c r="P439" s="37"/>
      <c r="Q439" s="37"/>
      <c r="R439" s="37"/>
    </row>
    <row r="440" spans="1:18" ht="15.75" customHeight="1" x14ac:dyDescent="0.35">
      <c r="A440" s="37"/>
      <c r="B440" s="37"/>
      <c r="C440" s="37"/>
      <c r="D440" s="37"/>
      <c r="E440" s="37"/>
      <c r="F440" s="38"/>
      <c r="G440" s="37"/>
      <c r="H440" s="239"/>
      <c r="I440" s="37"/>
      <c r="J440" s="37"/>
      <c r="K440" s="37"/>
      <c r="L440" s="37"/>
      <c r="M440" s="37"/>
      <c r="N440" s="37"/>
      <c r="O440" s="37"/>
      <c r="P440" s="37"/>
      <c r="Q440" s="37"/>
      <c r="R440" s="37"/>
    </row>
    <row r="441" spans="1:18" ht="15.75" customHeight="1" x14ac:dyDescent="0.35">
      <c r="A441" s="37"/>
      <c r="B441" s="37"/>
      <c r="C441" s="37"/>
      <c r="D441" s="37"/>
      <c r="E441" s="37"/>
      <c r="F441" s="38"/>
      <c r="G441" s="37"/>
      <c r="H441" s="239"/>
      <c r="I441" s="37"/>
      <c r="J441" s="37"/>
      <c r="K441" s="37"/>
      <c r="L441" s="37"/>
      <c r="M441" s="37"/>
      <c r="N441" s="37"/>
      <c r="O441" s="37"/>
      <c r="P441" s="37"/>
      <c r="Q441" s="37"/>
      <c r="R441" s="37"/>
    </row>
    <row r="442" spans="1:18" ht="15.75" customHeight="1" x14ac:dyDescent="0.35">
      <c r="A442" s="37"/>
      <c r="B442" s="37"/>
      <c r="C442" s="37"/>
      <c r="D442" s="37"/>
      <c r="E442" s="37"/>
      <c r="F442" s="38"/>
      <c r="G442" s="37"/>
      <c r="H442" s="239"/>
      <c r="I442" s="37"/>
      <c r="J442" s="37"/>
      <c r="K442" s="37"/>
      <c r="L442" s="37"/>
      <c r="M442" s="37"/>
      <c r="N442" s="37"/>
      <c r="O442" s="37"/>
      <c r="P442" s="37"/>
      <c r="Q442" s="37"/>
      <c r="R442" s="37"/>
    </row>
    <row r="443" spans="1:18" ht="15.75" customHeight="1" x14ac:dyDescent="0.35">
      <c r="A443" s="37"/>
      <c r="B443" s="37"/>
      <c r="C443" s="37"/>
      <c r="D443" s="37"/>
      <c r="E443" s="37"/>
      <c r="F443" s="38"/>
      <c r="G443" s="37"/>
      <c r="H443" s="239"/>
      <c r="I443" s="37"/>
      <c r="J443" s="37"/>
      <c r="K443" s="37"/>
      <c r="L443" s="37"/>
      <c r="M443" s="37"/>
      <c r="N443" s="37"/>
      <c r="O443" s="37"/>
      <c r="P443" s="37"/>
      <c r="Q443" s="37"/>
      <c r="R443" s="37"/>
    </row>
    <row r="444" spans="1:18" ht="15.75" customHeight="1" x14ac:dyDescent="0.35">
      <c r="A444" s="37"/>
      <c r="B444" s="37"/>
      <c r="C444" s="37"/>
      <c r="D444" s="37"/>
      <c r="E444" s="37"/>
      <c r="F444" s="38"/>
      <c r="G444" s="37"/>
      <c r="H444" s="239"/>
      <c r="I444" s="37"/>
      <c r="J444" s="37"/>
      <c r="K444" s="37"/>
      <c r="L444" s="37"/>
      <c r="M444" s="37"/>
      <c r="N444" s="37"/>
      <c r="O444" s="37"/>
      <c r="P444" s="37"/>
      <c r="Q444" s="37"/>
      <c r="R444" s="37"/>
    </row>
    <row r="445" spans="1:18" ht="15.75" customHeight="1" x14ac:dyDescent="0.35">
      <c r="A445" s="37"/>
      <c r="B445" s="37"/>
      <c r="C445" s="37"/>
      <c r="D445" s="37"/>
      <c r="E445" s="37"/>
      <c r="F445" s="38"/>
      <c r="G445" s="37"/>
      <c r="H445" s="239"/>
      <c r="I445" s="37"/>
      <c r="J445" s="37"/>
      <c r="K445" s="37"/>
      <c r="L445" s="37"/>
      <c r="M445" s="37"/>
      <c r="N445" s="37"/>
      <c r="O445" s="37"/>
      <c r="P445" s="37"/>
      <c r="Q445" s="37"/>
      <c r="R445" s="37"/>
    </row>
    <row r="446" spans="1:18" ht="15.75" customHeight="1" x14ac:dyDescent="0.35">
      <c r="A446" s="37"/>
      <c r="B446" s="37"/>
      <c r="C446" s="37"/>
      <c r="D446" s="37"/>
      <c r="E446" s="37"/>
      <c r="F446" s="38"/>
      <c r="G446" s="37"/>
      <c r="H446" s="239"/>
      <c r="I446" s="37"/>
      <c r="J446" s="37"/>
      <c r="K446" s="37"/>
      <c r="L446" s="37"/>
      <c r="M446" s="37"/>
      <c r="N446" s="37"/>
      <c r="O446" s="37"/>
      <c r="P446" s="37"/>
      <c r="Q446" s="37"/>
      <c r="R446" s="37"/>
    </row>
    <row r="447" spans="1:18" ht="15.75" customHeight="1" x14ac:dyDescent="0.35">
      <c r="A447" s="37"/>
      <c r="B447" s="37"/>
      <c r="C447" s="37"/>
      <c r="D447" s="37"/>
      <c r="E447" s="37"/>
      <c r="F447" s="38"/>
      <c r="G447" s="37"/>
      <c r="H447" s="239"/>
      <c r="I447" s="37"/>
      <c r="J447" s="37"/>
      <c r="K447" s="37"/>
      <c r="L447" s="37"/>
      <c r="M447" s="37"/>
      <c r="N447" s="37"/>
      <c r="O447" s="37"/>
      <c r="P447" s="37"/>
      <c r="Q447" s="37"/>
      <c r="R447" s="37"/>
    </row>
    <row r="448" spans="1:18" ht="15.75" customHeight="1" x14ac:dyDescent="0.35">
      <c r="A448" s="37"/>
      <c r="B448" s="37"/>
      <c r="C448" s="37"/>
      <c r="D448" s="37"/>
      <c r="E448" s="37"/>
      <c r="F448" s="38"/>
      <c r="G448" s="37"/>
      <c r="H448" s="239"/>
      <c r="I448" s="37"/>
      <c r="J448" s="37"/>
      <c r="K448" s="37"/>
      <c r="L448" s="37"/>
      <c r="M448" s="37"/>
      <c r="N448" s="37"/>
      <c r="O448" s="37"/>
      <c r="P448" s="37"/>
      <c r="Q448" s="37"/>
      <c r="R448" s="37"/>
    </row>
    <row r="449" spans="1:18" ht="15.75" customHeight="1" x14ac:dyDescent="0.35">
      <c r="A449" s="37"/>
      <c r="B449" s="37"/>
      <c r="C449" s="37"/>
      <c r="D449" s="37"/>
      <c r="E449" s="37"/>
      <c r="F449" s="38"/>
      <c r="G449" s="37"/>
      <c r="H449" s="239"/>
      <c r="I449" s="37"/>
      <c r="J449" s="37"/>
      <c r="K449" s="37"/>
      <c r="L449" s="37"/>
      <c r="M449" s="37"/>
      <c r="N449" s="37"/>
      <c r="O449" s="37"/>
      <c r="P449" s="37"/>
      <c r="Q449" s="37"/>
      <c r="R449" s="37"/>
    </row>
    <row r="450" spans="1:18" ht="15.75" customHeight="1" x14ac:dyDescent="0.35">
      <c r="A450" s="37"/>
      <c r="B450" s="37"/>
      <c r="C450" s="37"/>
      <c r="D450" s="37"/>
      <c r="E450" s="37"/>
      <c r="F450" s="38"/>
      <c r="G450" s="37"/>
      <c r="H450" s="239"/>
      <c r="I450" s="37"/>
      <c r="J450" s="37"/>
      <c r="K450" s="37"/>
      <c r="L450" s="37"/>
      <c r="M450" s="37"/>
      <c r="N450" s="37"/>
      <c r="O450" s="37"/>
      <c r="P450" s="37"/>
      <c r="Q450" s="37"/>
      <c r="R450" s="37"/>
    </row>
    <row r="451" spans="1:18" ht="15.75" customHeight="1" x14ac:dyDescent="0.35">
      <c r="A451" s="37"/>
      <c r="B451" s="37"/>
      <c r="C451" s="37"/>
      <c r="D451" s="37"/>
      <c r="E451" s="37"/>
      <c r="F451" s="38"/>
      <c r="G451" s="37"/>
      <c r="H451" s="239"/>
      <c r="I451" s="37"/>
      <c r="J451" s="37"/>
      <c r="K451" s="37"/>
      <c r="L451" s="37"/>
      <c r="M451" s="37"/>
      <c r="N451" s="37"/>
      <c r="O451" s="37"/>
      <c r="P451" s="37"/>
      <c r="Q451" s="37"/>
      <c r="R451" s="37"/>
    </row>
    <row r="452" spans="1:18" ht="15.75" customHeight="1" x14ac:dyDescent="0.35">
      <c r="A452" s="37"/>
      <c r="B452" s="37"/>
      <c r="C452" s="37"/>
      <c r="D452" s="37"/>
      <c r="E452" s="37"/>
      <c r="F452" s="38"/>
      <c r="G452" s="37"/>
      <c r="H452" s="239"/>
      <c r="I452" s="37"/>
      <c r="J452" s="37"/>
      <c r="K452" s="37"/>
      <c r="L452" s="37"/>
      <c r="M452" s="37"/>
      <c r="N452" s="37"/>
      <c r="O452" s="37"/>
      <c r="P452" s="37"/>
      <c r="Q452" s="37"/>
      <c r="R452" s="37"/>
    </row>
    <row r="453" spans="1:18" ht="15.75" customHeight="1" x14ac:dyDescent="0.35">
      <c r="A453" s="37"/>
      <c r="B453" s="37"/>
      <c r="C453" s="37"/>
      <c r="D453" s="37"/>
      <c r="E453" s="37"/>
      <c r="F453" s="38"/>
      <c r="G453" s="37"/>
      <c r="H453" s="239"/>
      <c r="I453" s="37"/>
      <c r="J453" s="37"/>
      <c r="K453" s="37"/>
      <c r="L453" s="37"/>
      <c r="M453" s="37"/>
      <c r="N453" s="37"/>
      <c r="O453" s="37"/>
      <c r="P453" s="37"/>
      <c r="Q453" s="37"/>
      <c r="R453" s="37"/>
    </row>
    <row r="454" spans="1:18" ht="15.75" customHeight="1" x14ac:dyDescent="0.35">
      <c r="A454" s="37"/>
      <c r="B454" s="37"/>
      <c r="C454" s="37"/>
      <c r="D454" s="37"/>
      <c r="E454" s="37"/>
      <c r="F454" s="38"/>
      <c r="G454" s="37"/>
      <c r="H454" s="239"/>
      <c r="I454" s="37"/>
      <c r="J454" s="37"/>
      <c r="K454" s="37"/>
      <c r="L454" s="37"/>
      <c r="M454" s="37"/>
      <c r="N454" s="37"/>
      <c r="O454" s="37"/>
      <c r="P454" s="37"/>
      <c r="Q454" s="37"/>
      <c r="R454" s="37"/>
    </row>
    <row r="455" spans="1:18" ht="15.75" customHeight="1" x14ac:dyDescent="0.35">
      <c r="A455" s="37"/>
      <c r="B455" s="37"/>
      <c r="C455" s="37"/>
      <c r="D455" s="37"/>
      <c r="E455" s="37"/>
      <c r="F455" s="38"/>
      <c r="G455" s="37"/>
      <c r="H455" s="239"/>
      <c r="I455" s="37"/>
      <c r="J455" s="37"/>
      <c r="K455" s="37"/>
      <c r="L455" s="37"/>
      <c r="M455" s="37"/>
      <c r="N455" s="37"/>
      <c r="O455" s="37"/>
      <c r="P455" s="37"/>
      <c r="Q455" s="37"/>
      <c r="R455" s="37"/>
    </row>
    <row r="456" spans="1:18" ht="15.75" customHeight="1" x14ac:dyDescent="0.35">
      <c r="A456" s="37"/>
      <c r="B456" s="37"/>
      <c r="C456" s="37"/>
      <c r="D456" s="37"/>
      <c r="E456" s="37"/>
      <c r="F456" s="38"/>
      <c r="G456" s="37"/>
      <c r="H456" s="239"/>
      <c r="I456" s="37"/>
      <c r="J456" s="37"/>
      <c r="K456" s="37"/>
      <c r="L456" s="37"/>
      <c r="M456" s="37"/>
      <c r="N456" s="37"/>
      <c r="O456" s="37"/>
      <c r="P456" s="37"/>
      <c r="Q456" s="37"/>
      <c r="R456" s="37"/>
    </row>
    <row r="457" spans="1:18" ht="15.75" customHeight="1" x14ac:dyDescent="0.35">
      <c r="A457" s="37"/>
      <c r="B457" s="37"/>
      <c r="C457" s="37"/>
      <c r="D457" s="37"/>
      <c r="E457" s="37"/>
      <c r="F457" s="38"/>
      <c r="G457" s="37"/>
      <c r="H457" s="239"/>
      <c r="I457" s="37"/>
      <c r="J457" s="37"/>
      <c r="K457" s="37"/>
      <c r="L457" s="37"/>
      <c r="M457" s="37"/>
      <c r="N457" s="37"/>
      <c r="O457" s="37"/>
      <c r="P457" s="37"/>
      <c r="Q457" s="37"/>
      <c r="R457" s="37"/>
    </row>
    <row r="458" spans="1:18" ht="15.75" customHeight="1" x14ac:dyDescent="0.35">
      <c r="A458" s="37"/>
      <c r="B458" s="37"/>
      <c r="C458" s="37"/>
      <c r="D458" s="37"/>
      <c r="E458" s="37"/>
      <c r="F458" s="38"/>
      <c r="G458" s="37"/>
      <c r="H458" s="239"/>
      <c r="I458" s="37"/>
      <c r="J458" s="37"/>
      <c r="K458" s="37"/>
      <c r="L458" s="37"/>
      <c r="M458" s="37"/>
      <c r="N458" s="37"/>
      <c r="O458" s="37"/>
      <c r="P458" s="37"/>
      <c r="Q458" s="37"/>
      <c r="R458" s="37"/>
    </row>
    <row r="459" spans="1:18" ht="15.75" customHeight="1" x14ac:dyDescent="0.35">
      <c r="A459" s="37"/>
      <c r="B459" s="37"/>
      <c r="C459" s="37"/>
      <c r="D459" s="37"/>
      <c r="E459" s="37"/>
      <c r="F459" s="38"/>
      <c r="G459" s="37"/>
      <c r="H459" s="239"/>
      <c r="I459" s="37"/>
      <c r="J459" s="37"/>
      <c r="K459" s="37"/>
      <c r="L459" s="37"/>
      <c r="M459" s="37"/>
      <c r="N459" s="37"/>
      <c r="O459" s="37"/>
      <c r="P459" s="37"/>
      <c r="Q459" s="37"/>
      <c r="R459" s="37"/>
    </row>
    <row r="460" spans="1:18" ht="15.75" customHeight="1" x14ac:dyDescent="0.35">
      <c r="A460" s="37"/>
      <c r="B460" s="37"/>
      <c r="C460" s="37"/>
      <c r="D460" s="37"/>
      <c r="E460" s="37"/>
      <c r="F460" s="38"/>
      <c r="G460" s="37"/>
      <c r="H460" s="239"/>
      <c r="I460" s="37"/>
      <c r="J460" s="37"/>
      <c r="K460" s="37"/>
      <c r="L460" s="37"/>
      <c r="M460" s="37"/>
      <c r="N460" s="37"/>
      <c r="O460" s="37"/>
      <c r="P460" s="37"/>
      <c r="Q460" s="37"/>
      <c r="R460" s="37"/>
    </row>
    <row r="461" spans="1:18" ht="15.75" customHeight="1" x14ac:dyDescent="0.35">
      <c r="A461" s="37"/>
      <c r="B461" s="37"/>
      <c r="C461" s="37"/>
      <c r="D461" s="37"/>
      <c r="E461" s="37"/>
      <c r="F461" s="38"/>
      <c r="G461" s="37"/>
      <c r="H461" s="239"/>
      <c r="I461" s="37"/>
      <c r="J461" s="37"/>
      <c r="K461" s="37"/>
      <c r="L461" s="37"/>
      <c r="M461" s="37"/>
      <c r="N461" s="37"/>
      <c r="O461" s="37"/>
      <c r="P461" s="37"/>
      <c r="Q461" s="37"/>
      <c r="R461" s="37"/>
    </row>
    <row r="462" spans="1:18" ht="15.75" customHeight="1" x14ac:dyDescent="0.35">
      <c r="A462" s="37"/>
      <c r="B462" s="37"/>
      <c r="C462" s="37"/>
      <c r="D462" s="37"/>
      <c r="E462" s="37"/>
      <c r="F462" s="38"/>
      <c r="G462" s="37"/>
      <c r="H462" s="239"/>
      <c r="I462" s="37"/>
      <c r="J462" s="37"/>
      <c r="K462" s="37"/>
      <c r="L462" s="37"/>
      <c r="M462" s="37"/>
      <c r="N462" s="37"/>
      <c r="O462" s="37"/>
      <c r="P462" s="37"/>
      <c r="Q462" s="37"/>
      <c r="R462" s="37"/>
    </row>
    <row r="463" spans="1:18" ht="15.75" customHeight="1" x14ac:dyDescent="0.35">
      <c r="A463" s="37"/>
      <c r="B463" s="37"/>
      <c r="C463" s="37"/>
      <c r="D463" s="37"/>
      <c r="E463" s="37"/>
      <c r="F463" s="38"/>
      <c r="G463" s="37"/>
      <c r="H463" s="239"/>
      <c r="I463" s="37"/>
      <c r="J463" s="37"/>
      <c r="K463" s="37"/>
      <c r="L463" s="37"/>
      <c r="M463" s="37"/>
      <c r="N463" s="37"/>
      <c r="O463" s="37"/>
      <c r="P463" s="37"/>
      <c r="Q463" s="37"/>
      <c r="R463" s="37"/>
    </row>
    <row r="464" spans="1:18" ht="15.75" customHeight="1" x14ac:dyDescent="0.35">
      <c r="A464" s="37"/>
      <c r="B464" s="37"/>
      <c r="C464" s="37"/>
      <c r="D464" s="37"/>
      <c r="E464" s="37"/>
      <c r="F464" s="38"/>
      <c r="G464" s="37"/>
      <c r="H464" s="239"/>
      <c r="I464" s="37"/>
      <c r="J464" s="37"/>
      <c r="K464" s="37"/>
      <c r="L464" s="37"/>
      <c r="M464" s="37"/>
      <c r="N464" s="37"/>
      <c r="O464" s="37"/>
      <c r="P464" s="37"/>
      <c r="Q464" s="37"/>
      <c r="R464" s="37"/>
    </row>
    <row r="465" spans="1:18" ht="15.75" customHeight="1" x14ac:dyDescent="0.35">
      <c r="A465" s="37"/>
      <c r="B465" s="37"/>
      <c r="C465" s="37"/>
      <c r="D465" s="37"/>
      <c r="E465" s="37"/>
      <c r="F465" s="38"/>
      <c r="G465" s="37"/>
      <c r="H465" s="239"/>
      <c r="I465" s="37"/>
      <c r="J465" s="37"/>
      <c r="K465" s="37"/>
      <c r="L465" s="37"/>
      <c r="M465" s="37"/>
      <c r="N465" s="37"/>
      <c r="O465" s="37"/>
      <c r="P465" s="37"/>
      <c r="Q465" s="37"/>
      <c r="R465" s="37"/>
    </row>
    <row r="466" spans="1:18" ht="15.75" customHeight="1" x14ac:dyDescent="0.35">
      <c r="A466" s="37"/>
      <c r="B466" s="37"/>
      <c r="C466" s="37"/>
      <c r="D466" s="37"/>
      <c r="E466" s="37"/>
      <c r="F466" s="38"/>
      <c r="G466" s="37"/>
      <c r="H466" s="239"/>
      <c r="I466" s="37"/>
      <c r="J466" s="37"/>
      <c r="K466" s="37"/>
      <c r="L466" s="37"/>
      <c r="M466" s="37"/>
      <c r="N466" s="37"/>
      <c r="O466" s="37"/>
      <c r="P466" s="37"/>
      <c r="Q466" s="37"/>
      <c r="R466" s="37"/>
    </row>
    <row r="467" spans="1:18" ht="15.75" customHeight="1" x14ac:dyDescent="0.35">
      <c r="A467" s="37"/>
      <c r="B467" s="37"/>
      <c r="C467" s="37"/>
      <c r="D467" s="37"/>
      <c r="E467" s="37"/>
      <c r="F467" s="38"/>
      <c r="G467" s="37"/>
      <c r="H467" s="239"/>
      <c r="I467" s="37"/>
      <c r="J467" s="37"/>
      <c r="K467" s="37"/>
      <c r="L467" s="37"/>
      <c r="M467" s="37"/>
      <c r="N467" s="37"/>
      <c r="O467" s="37"/>
      <c r="P467" s="37"/>
      <c r="Q467" s="37"/>
      <c r="R467" s="37"/>
    </row>
    <row r="468" spans="1:18" ht="15.75" customHeight="1" x14ac:dyDescent="0.35">
      <c r="A468" s="37"/>
      <c r="B468" s="37"/>
      <c r="C468" s="37"/>
      <c r="D468" s="37"/>
      <c r="E468" s="37"/>
      <c r="F468" s="38"/>
      <c r="G468" s="37"/>
      <c r="H468" s="239"/>
      <c r="I468" s="37"/>
      <c r="J468" s="37"/>
      <c r="K468" s="37"/>
      <c r="L468" s="37"/>
      <c r="M468" s="37"/>
      <c r="N468" s="37"/>
      <c r="O468" s="37"/>
      <c r="P468" s="37"/>
      <c r="Q468" s="37"/>
      <c r="R468" s="37"/>
    </row>
    <row r="469" spans="1:18" ht="15.75" customHeight="1" x14ac:dyDescent="0.35">
      <c r="A469" s="37"/>
      <c r="B469" s="37"/>
      <c r="C469" s="37"/>
      <c r="D469" s="37"/>
      <c r="E469" s="37"/>
      <c r="F469" s="38"/>
      <c r="G469" s="37"/>
      <c r="H469" s="239"/>
      <c r="I469" s="37"/>
      <c r="J469" s="37"/>
      <c r="K469" s="37"/>
      <c r="L469" s="37"/>
      <c r="M469" s="37"/>
      <c r="N469" s="37"/>
      <c r="O469" s="37"/>
      <c r="P469" s="37"/>
      <c r="Q469" s="37"/>
      <c r="R469" s="37"/>
    </row>
    <row r="470" spans="1:18" ht="15.75" customHeight="1" x14ac:dyDescent="0.35">
      <c r="A470" s="37"/>
      <c r="B470" s="37"/>
      <c r="C470" s="37"/>
      <c r="D470" s="37"/>
      <c r="E470" s="37"/>
      <c r="F470" s="38"/>
      <c r="G470" s="37"/>
      <c r="H470" s="239"/>
      <c r="I470" s="37"/>
      <c r="J470" s="37"/>
      <c r="K470" s="37"/>
      <c r="L470" s="37"/>
      <c r="M470" s="37"/>
      <c r="N470" s="37"/>
      <c r="O470" s="37"/>
      <c r="P470" s="37"/>
      <c r="Q470" s="37"/>
      <c r="R470" s="37"/>
    </row>
    <row r="471" spans="1:18" ht="15.75" customHeight="1" x14ac:dyDescent="0.35">
      <c r="A471" s="37"/>
      <c r="B471" s="37"/>
      <c r="C471" s="37"/>
      <c r="D471" s="37"/>
      <c r="E471" s="37"/>
      <c r="F471" s="38"/>
      <c r="G471" s="37"/>
      <c r="H471" s="239"/>
      <c r="I471" s="37"/>
      <c r="J471" s="37"/>
      <c r="K471" s="37"/>
      <c r="L471" s="37"/>
      <c r="M471" s="37"/>
      <c r="N471" s="37"/>
      <c r="O471" s="37"/>
      <c r="P471" s="37"/>
      <c r="Q471" s="37"/>
      <c r="R471" s="37"/>
    </row>
    <row r="472" spans="1:18" ht="15.75" customHeight="1" x14ac:dyDescent="0.35">
      <c r="A472" s="37"/>
      <c r="B472" s="37"/>
      <c r="C472" s="37"/>
      <c r="D472" s="37"/>
      <c r="E472" s="37"/>
      <c r="F472" s="38"/>
      <c r="G472" s="37"/>
      <c r="H472" s="239"/>
      <c r="I472" s="37"/>
      <c r="J472" s="37"/>
      <c r="K472" s="37"/>
      <c r="L472" s="37"/>
      <c r="M472" s="37"/>
      <c r="N472" s="37"/>
      <c r="O472" s="37"/>
      <c r="P472" s="37"/>
      <c r="Q472" s="37"/>
      <c r="R472" s="37"/>
    </row>
    <row r="473" spans="1:18" ht="15.75" customHeight="1" x14ac:dyDescent="0.35">
      <c r="A473" s="37"/>
      <c r="B473" s="37"/>
      <c r="C473" s="37"/>
      <c r="D473" s="37"/>
      <c r="E473" s="37"/>
      <c r="F473" s="38"/>
      <c r="G473" s="37"/>
      <c r="H473" s="239"/>
      <c r="I473" s="37"/>
      <c r="J473" s="37"/>
      <c r="K473" s="37"/>
      <c r="L473" s="37"/>
      <c r="M473" s="37"/>
      <c r="N473" s="37"/>
      <c r="O473" s="37"/>
      <c r="P473" s="37"/>
      <c r="Q473" s="37"/>
      <c r="R473" s="37"/>
    </row>
    <row r="474" spans="1:18" ht="15.75" customHeight="1" x14ac:dyDescent="0.35">
      <c r="A474" s="37"/>
      <c r="B474" s="37"/>
      <c r="C474" s="37"/>
      <c r="D474" s="37"/>
      <c r="E474" s="37"/>
      <c r="F474" s="38"/>
      <c r="G474" s="37"/>
      <c r="H474" s="239"/>
      <c r="I474" s="37"/>
      <c r="J474" s="37"/>
      <c r="K474" s="37"/>
      <c r="L474" s="37"/>
      <c r="M474" s="37"/>
      <c r="N474" s="37"/>
      <c r="O474" s="37"/>
      <c r="P474" s="37"/>
      <c r="Q474" s="37"/>
      <c r="R474" s="37"/>
    </row>
    <row r="475" spans="1:18" ht="15.75" customHeight="1" x14ac:dyDescent="0.35">
      <c r="A475" s="37"/>
      <c r="B475" s="37"/>
      <c r="C475" s="37"/>
      <c r="D475" s="37"/>
      <c r="E475" s="37"/>
      <c r="F475" s="38"/>
      <c r="G475" s="37"/>
      <c r="H475" s="239"/>
      <c r="I475" s="37"/>
      <c r="J475" s="37"/>
      <c r="K475" s="37"/>
      <c r="L475" s="37"/>
      <c r="M475" s="37"/>
      <c r="N475" s="37"/>
      <c r="O475" s="37"/>
      <c r="P475" s="37"/>
      <c r="Q475" s="37"/>
      <c r="R475" s="37"/>
    </row>
    <row r="476" spans="1:18" ht="15.75" customHeight="1" x14ac:dyDescent="0.35">
      <c r="A476" s="37"/>
      <c r="B476" s="37"/>
      <c r="C476" s="37"/>
      <c r="D476" s="37"/>
      <c r="E476" s="37"/>
      <c r="F476" s="38"/>
      <c r="G476" s="37"/>
      <c r="H476" s="239"/>
      <c r="I476" s="37"/>
      <c r="J476" s="37"/>
      <c r="K476" s="37"/>
      <c r="L476" s="37"/>
      <c r="M476" s="37"/>
      <c r="N476" s="37"/>
      <c r="O476" s="37"/>
      <c r="P476" s="37"/>
      <c r="Q476" s="37"/>
      <c r="R476" s="37"/>
    </row>
    <row r="477" spans="1:18" ht="15.75" customHeight="1" x14ac:dyDescent="0.35">
      <c r="A477" s="37"/>
      <c r="B477" s="37"/>
      <c r="C477" s="37"/>
      <c r="D477" s="37"/>
      <c r="E477" s="37"/>
      <c r="F477" s="38"/>
      <c r="G477" s="37"/>
      <c r="H477" s="239"/>
      <c r="I477" s="37"/>
      <c r="J477" s="37"/>
      <c r="K477" s="37"/>
      <c r="L477" s="37"/>
      <c r="M477" s="37"/>
      <c r="N477" s="37"/>
      <c r="O477" s="37"/>
      <c r="P477" s="37"/>
      <c r="Q477" s="37"/>
      <c r="R477" s="37"/>
    </row>
    <row r="478" spans="1:18" ht="15.75" customHeight="1" x14ac:dyDescent="0.35">
      <c r="A478" s="37"/>
      <c r="B478" s="37"/>
      <c r="C478" s="37"/>
      <c r="D478" s="37"/>
      <c r="E478" s="37"/>
      <c r="F478" s="38"/>
      <c r="G478" s="37"/>
      <c r="H478" s="239"/>
      <c r="I478" s="37"/>
      <c r="J478" s="37"/>
      <c r="K478" s="37"/>
      <c r="L478" s="37"/>
      <c r="M478" s="37"/>
      <c r="N478" s="37"/>
      <c r="O478" s="37"/>
      <c r="P478" s="37"/>
      <c r="Q478" s="37"/>
      <c r="R478" s="37"/>
    </row>
    <row r="479" spans="1:18" ht="15.75" customHeight="1" x14ac:dyDescent="0.35">
      <c r="A479" s="37"/>
      <c r="B479" s="37"/>
      <c r="C479" s="37"/>
      <c r="D479" s="37"/>
      <c r="E479" s="37"/>
      <c r="F479" s="38"/>
      <c r="G479" s="37"/>
      <c r="H479" s="239"/>
      <c r="I479" s="37"/>
      <c r="J479" s="37"/>
      <c r="K479" s="37"/>
      <c r="L479" s="37"/>
      <c r="M479" s="37"/>
      <c r="N479" s="37"/>
      <c r="O479" s="37"/>
      <c r="P479" s="37"/>
      <c r="Q479" s="37"/>
      <c r="R479" s="37"/>
    </row>
    <row r="480" spans="1:18" ht="15.75" customHeight="1" x14ac:dyDescent="0.35">
      <c r="A480" s="37"/>
      <c r="B480" s="37"/>
      <c r="C480" s="37"/>
      <c r="D480" s="37"/>
      <c r="E480" s="37"/>
      <c r="F480" s="38"/>
      <c r="G480" s="37"/>
      <c r="H480" s="239"/>
      <c r="I480" s="37"/>
      <c r="J480" s="37"/>
      <c r="K480" s="37"/>
      <c r="L480" s="37"/>
      <c r="M480" s="37"/>
      <c r="N480" s="37"/>
      <c r="O480" s="37"/>
      <c r="P480" s="37"/>
      <c r="Q480" s="37"/>
      <c r="R480" s="37"/>
    </row>
    <row r="481" spans="1:18" ht="15.75" customHeight="1" x14ac:dyDescent="0.35">
      <c r="A481" s="37"/>
      <c r="B481" s="37"/>
      <c r="C481" s="37"/>
      <c r="D481" s="37"/>
      <c r="E481" s="37"/>
      <c r="F481" s="38"/>
      <c r="G481" s="37"/>
      <c r="H481" s="239"/>
      <c r="I481" s="37"/>
      <c r="J481" s="37"/>
      <c r="K481" s="37"/>
      <c r="L481" s="37"/>
      <c r="M481" s="37"/>
      <c r="N481" s="37"/>
      <c r="O481" s="37"/>
      <c r="P481" s="37"/>
      <c r="Q481" s="37"/>
      <c r="R481" s="37"/>
    </row>
    <row r="482" spans="1:18" ht="15.75" customHeight="1" x14ac:dyDescent="0.35">
      <c r="A482" s="37"/>
      <c r="B482" s="37"/>
      <c r="C482" s="37"/>
      <c r="D482" s="37"/>
      <c r="E482" s="37"/>
      <c r="F482" s="38"/>
      <c r="G482" s="37"/>
      <c r="H482" s="239"/>
      <c r="I482" s="37"/>
      <c r="J482" s="37"/>
      <c r="K482" s="37"/>
      <c r="L482" s="37"/>
      <c r="M482" s="37"/>
      <c r="N482" s="37"/>
      <c r="O482" s="37"/>
      <c r="P482" s="37"/>
      <c r="Q482" s="37"/>
      <c r="R482" s="37"/>
    </row>
    <row r="483" spans="1:18" ht="15.75" customHeight="1" x14ac:dyDescent="0.35">
      <c r="A483" s="37"/>
      <c r="B483" s="37"/>
      <c r="C483" s="37"/>
      <c r="D483" s="37"/>
      <c r="E483" s="37"/>
      <c r="F483" s="38"/>
      <c r="G483" s="37"/>
      <c r="H483" s="239"/>
      <c r="I483" s="37"/>
      <c r="J483" s="37"/>
      <c r="K483" s="37"/>
      <c r="L483" s="37"/>
      <c r="M483" s="37"/>
      <c r="N483" s="37"/>
      <c r="O483" s="37"/>
      <c r="P483" s="37"/>
      <c r="Q483" s="37"/>
      <c r="R483" s="37"/>
    </row>
    <row r="484" spans="1:18" ht="15.75" customHeight="1" x14ac:dyDescent="0.35">
      <c r="A484" s="37"/>
      <c r="B484" s="37"/>
      <c r="C484" s="37"/>
      <c r="D484" s="37"/>
      <c r="E484" s="37"/>
      <c r="F484" s="38"/>
      <c r="G484" s="37"/>
      <c r="H484" s="239"/>
      <c r="I484" s="37"/>
      <c r="J484" s="37"/>
      <c r="K484" s="37"/>
      <c r="L484" s="37"/>
      <c r="M484" s="37"/>
      <c r="N484" s="37"/>
      <c r="O484" s="37"/>
      <c r="P484" s="37"/>
      <c r="Q484" s="37"/>
      <c r="R484" s="37"/>
    </row>
    <row r="485" spans="1:18" ht="15.75" customHeight="1" x14ac:dyDescent="0.35">
      <c r="A485" s="37"/>
      <c r="B485" s="37"/>
      <c r="C485" s="37"/>
      <c r="D485" s="37"/>
      <c r="E485" s="37"/>
      <c r="F485" s="38"/>
      <c r="G485" s="37"/>
      <c r="H485" s="239"/>
      <c r="I485" s="37"/>
      <c r="J485" s="37"/>
      <c r="K485" s="37"/>
      <c r="L485" s="37"/>
      <c r="M485" s="37"/>
      <c r="N485" s="37"/>
      <c r="O485" s="37"/>
      <c r="P485" s="37"/>
      <c r="Q485" s="37"/>
      <c r="R485" s="37"/>
    </row>
    <row r="486" spans="1:18" ht="15.75" customHeight="1" x14ac:dyDescent="0.35">
      <c r="A486" s="37"/>
      <c r="B486" s="37"/>
      <c r="C486" s="37"/>
      <c r="D486" s="37"/>
      <c r="E486" s="37"/>
      <c r="F486" s="38"/>
      <c r="G486" s="37"/>
      <c r="H486" s="239"/>
      <c r="I486" s="37"/>
      <c r="J486" s="37"/>
      <c r="K486" s="37"/>
      <c r="L486" s="37"/>
      <c r="M486" s="37"/>
      <c r="N486" s="37"/>
      <c r="O486" s="37"/>
      <c r="P486" s="37"/>
      <c r="Q486" s="37"/>
      <c r="R486" s="37"/>
    </row>
    <row r="487" spans="1:18" ht="15.75" customHeight="1" x14ac:dyDescent="0.35">
      <c r="A487" s="37"/>
      <c r="B487" s="37"/>
      <c r="C487" s="37"/>
      <c r="D487" s="37"/>
      <c r="E487" s="37"/>
      <c r="F487" s="38"/>
      <c r="G487" s="37"/>
      <c r="H487" s="239"/>
      <c r="I487" s="37"/>
      <c r="J487" s="37"/>
      <c r="K487" s="37"/>
      <c r="L487" s="37"/>
      <c r="M487" s="37"/>
      <c r="N487" s="37"/>
      <c r="O487" s="37"/>
      <c r="P487" s="37"/>
      <c r="Q487" s="37"/>
      <c r="R487" s="37"/>
    </row>
    <row r="488" spans="1:18" ht="15.75" customHeight="1" x14ac:dyDescent="0.35">
      <c r="A488" s="37"/>
      <c r="B488" s="37"/>
      <c r="C488" s="37"/>
      <c r="D488" s="37"/>
      <c r="E488" s="37"/>
      <c r="F488" s="38"/>
      <c r="G488" s="37"/>
      <c r="H488" s="239"/>
      <c r="I488" s="37"/>
      <c r="J488" s="37"/>
      <c r="K488" s="37"/>
      <c r="L488" s="37"/>
      <c r="M488" s="37"/>
      <c r="N488" s="37"/>
      <c r="O488" s="37"/>
      <c r="P488" s="37"/>
      <c r="Q488" s="37"/>
      <c r="R488" s="37"/>
    </row>
    <row r="489" spans="1:18" ht="15.75" customHeight="1" x14ac:dyDescent="0.35">
      <c r="A489" s="37"/>
      <c r="B489" s="37"/>
      <c r="C489" s="37"/>
      <c r="D489" s="37"/>
      <c r="E489" s="37"/>
      <c r="F489" s="38"/>
      <c r="G489" s="37"/>
      <c r="H489" s="239"/>
      <c r="I489" s="37"/>
      <c r="J489" s="37"/>
      <c r="K489" s="37"/>
      <c r="L489" s="37"/>
      <c r="M489" s="37"/>
      <c r="N489" s="37"/>
      <c r="O489" s="37"/>
      <c r="P489" s="37"/>
      <c r="Q489" s="37"/>
      <c r="R489" s="37"/>
    </row>
    <row r="490" spans="1:18" ht="15.75" customHeight="1" x14ac:dyDescent="0.35">
      <c r="A490" s="37"/>
      <c r="B490" s="37"/>
      <c r="C490" s="37"/>
      <c r="D490" s="37"/>
      <c r="E490" s="37"/>
      <c r="F490" s="38"/>
      <c r="G490" s="37"/>
      <c r="H490" s="239"/>
      <c r="I490" s="37"/>
      <c r="J490" s="37"/>
      <c r="K490" s="37"/>
      <c r="L490" s="37"/>
      <c r="M490" s="37"/>
      <c r="N490" s="37"/>
      <c r="O490" s="37"/>
      <c r="P490" s="37"/>
      <c r="Q490" s="37"/>
      <c r="R490" s="37"/>
    </row>
    <row r="491" spans="1:18" ht="15.75" customHeight="1" x14ac:dyDescent="0.35">
      <c r="A491" s="37"/>
      <c r="B491" s="37"/>
      <c r="C491" s="37"/>
      <c r="D491" s="37"/>
      <c r="E491" s="37"/>
      <c r="F491" s="38"/>
      <c r="G491" s="37"/>
      <c r="H491" s="239"/>
      <c r="I491" s="37"/>
      <c r="J491" s="37"/>
      <c r="K491" s="37"/>
      <c r="L491" s="37"/>
      <c r="M491" s="37"/>
      <c r="N491" s="37"/>
      <c r="O491" s="37"/>
      <c r="P491" s="37"/>
      <c r="Q491" s="37"/>
      <c r="R491" s="37"/>
    </row>
    <row r="492" spans="1:18" ht="15.75" customHeight="1" x14ac:dyDescent="0.35">
      <c r="A492" s="37"/>
      <c r="B492" s="37"/>
      <c r="C492" s="37"/>
      <c r="D492" s="37"/>
      <c r="E492" s="37"/>
      <c r="F492" s="38"/>
      <c r="G492" s="37"/>
      <c r="H492" s="239"/>
      <c r="I492" s="37"/>
      <c r="J492" s="37"/>
      <c r="K492" s="37"/>
      <c r="L492" s="37"/>
      <c r="M492" s="37"/>
      <c r="N492" s="37"/>
      <c r="O492" s="37"/>
      <c r="P492" s="37"/>
      <c r="Q492" s="37"/>
      <c r="R492" s="37"/>
    </row>
    <row r="493" spans="1:18" ht="15.75" customHeight="1" x14ac:dyDescent="0.35">
      <c r="A493" s="37"/>
      <c r="B493" s="37"/>
      <c r="C493" s="37"/>
      <c r="D493" s="37"/>
      <c r="E493" s="37"/>
      <c r="F493" s="38"/>
      <c r="G493" s="37"/>
      <c r="H493" s="239"/>
      <c r="I493" s="37"/>
      <c r="J493" s="37"/>
      <c r="K493" s="37"/>
      <c r="L493" s="37"/>
      <c r="M493" s="37"/>
      <c r="N493" s="37"/>
      <c r="O493" s="37"/>
      <c r="P493" s="37"/>
      <c r="Q493" s="37"/>
      <c r="R493" s="37"/>
    </row>
    <row r="494" spans="1:18" ht="15.75" customHeight="1" x14ac:dyDescent="0.35">
      <c r="A494" s="37"/>
      <c r="B494" s="37"/>
      <c r="C494" s="37"/>
      <c r="D494" s="37"/>
      <c r="E494" s="37"/>
      <c r="F494" s="38"/>
      <c r="G494" s="37"/>
      <c r="H494" s="239"/>
      <c r="I494" s="37"/>
      <c r="J494" s="37"/>
      <c r="K494" s="37"/>
      <c r="L494" s="37"/>
      <c r="M494" s="37"/>
      <c r="N494" s="37"/>
      <c r="O494" s="37"/>
      <c r="P494" s="37"/>
      <c r="Q494" s="37"/>
      <c r="R494" s="37"/>
    </row>
    <row r="495" spans="1:18" ht="15.75" customHeight="1" x14ac:dyDescent="0.35">
      <c r="A495" s="37"/>
      <c r="B495" s="37"/>
      <c r="C495" s="37"/>
      <c r="D495" s="37"/>
      <c r="E495" s="37"/>
      <c r="F495" s="38"/>
      <c r="G495" s="37"/>
      <c r="H495" s="239"/>
      <c r="I495" s="37"/>
      <c r="J495" s="37"/>
      <c r="K495" s="37"/>
      <c r="L495" s="37"/>
      <c r="M495" s="37"/>
      <c r="N495" s="37"/>
      <c r="O495" s="37"/>
      <c r="P495" s="37"/>
      <c r="Q495" s="37"/>
      <c r="R495" s="37"/>
    </row>
    <row r="496" spans="1:18" ht="15.75" customHeight="1" x14ac:dyDescent="0.35">
      <c r="A496" s="37"/>
      <c r="B496" s="37"/>
      <c r="C496" s="37"/>
      <c r="D496" s="37"/>
      <c r="E496" s="37"/>
      <c r="F496" s="38"/>
      <c r="G496" s="37"/>
      <c r="H496" s="239"/>
      <c r="I496" s="37"/>
      <c r="J496" s="37"/>
      <c r="K496" s="37"/>
      <c r="L496" s="37"/>
      <c r="M496" s="37"/>
      <c r="N496" s="37"/>
      <c r="O496" s="37"/>
      <c r="P496" s="37"/>
      <c r="Q496" s="37"/>
      <c r="R496" s="37"/>
    </row>
    <row r="497" spans="1:18" ht="15.75" customHeight="1" x14ac:dyDescent="0.35">
      <c r="A497" s="37"/>
      <c r="B497" s="37"/>
      <c r="C497" s="37"/>
      <c r="D497" s="37"/>
      <c r="E497" s="37"/>
      <c r="F497" s="38"/>
      <c r="G497" s="37"/>
      <c r="H497" s="239"/>
      <c r="I497" s="37"/>
      <c r="J497" s="37"/>
      <c r="K497" s="37"/>
      <c r="L497" s="37"/>
      <c r="M497" s="37"/>
      <c r="N497" s="37"/>
      <c r="O497" s="37"/>
      <c r="P497" s="37"/>
      <c r="Q497" s="37"/>
      <c r="R497" s="37"/>
    </row>
    <row r="498" spans="1:18" ht="15.75" customHeight="1" x14ac:dyDescent="0.35">
      <c r="A498" s="37"/>
      <c r="B498" s="37"/>
      <c r="C498" s="37"/>
      <c r="D498" s="37"/>
      <c r="E498" s="37"/>
      <c r="F498" s="38"/>
      <c r="G498" s="37"/>
      <c r="H498" s="239"/>
      <c r="I498" s="37"/>
      <c r="J498" s="37"/>
      <c r="K498" s="37"/>
      <c r="L498" s="37"/>
      <c r="M498" s="37"/>
      <c r="N498" s="37"/>
      <c r="O498" s="37"/>
      <c r="P498" s="37"/>
      <c r="Q498" s="37"/>
      <c r="R498" s="37"/>
    </row>
    <row r="499" spans="1:18" ht="15.75" customHeight="1" x14ac:dyDescent="0.35">
      <c r="A499" s="37"/>
      <c r="B499" s="37"/>
      <c r="C499" s="37"/>
      <c r="D499" s="37"/>
      <c r="E499" s="37"/>
      <c r="F499" s="38"/>
      <c r="G499" s="37"/>
      <c r="H499" s="239"/>
      <c r="I499" s="37"/>
      <c r="J499" s="37"/>
      <c r="K499" s="37"/>
      <c r="L499" s="37"/>
      <c r="M499" s="37"/>
      <c r="N499" s="37"/>
      <c r="O499" s="37"/>
      <c r="P499" s="37"/>
      <c r="Q499" s="37"/>
      <c r="R499" s="37"/>
    </row>
    <row r="500" spans="1:18" ht="15.75" customHeight="1" x14ac:dyDescent="0.35">
      <c r="A500" s="37"/>
      <c r="B500" s="37"/>
      <c r="C500" s="37"/>
      <c r="D500" s="37"/>
      <c r="E500" s="37"/>
      <c r="F500" s="38"/>
      <c r="G500" s="37"/>
      <c r="H500" s="239"/>
      <c r="I500" s="37"/>
      <c r="J500" s="37"/>
      <c r="K500" s="37"/>
      <c r="L500" s="37"/>
      <c r="M500" s="37"/>
      <c r="N500" s="37"/>
      <c r="O500" s="37"/>
      <c r="P500" s="37"/>
      <c r="Q500" s="37"/>
      <c r="R500" s="37"/>
    </row>
    <row r="501" spans="1:18" ht="15.75" customHeight="1" x14ac:dyDescent="0.35">
      <c r="A501" s="37"/>
      <c r="B501" s="37"/>
      <c r="C501" s="37"/>
      <c r="D501" s="37"/>
      <c r="E501" s="37"/>
      <c r="F501" s="38"/>
      <c r="G501" s="37"/>
      <c r="H501" s="239"/>
      <c r="I501" s="37"/>
      <c r="J501" s="37"/>
      <c r="K501" s="37"/>
      <c r="L501" s="37"/>
      <c r="M501" s="37"/>
      <c r="N501" s="37"/>
      <c r="O501" s="37"/>
      <c r="P501" s="37"/>
      <c r="Q501" s="37"/>
      <c r="R501" s="37"/>
    </row>
    <row r="502" spans="1:18" ht="15.75" customHeight="1" x14ac:dyDescent="0.35">
      <c r="A502" s="37"/>
      <c r="B502" s="37"/>
      <c r="C502" s="37"/>
      <c r="D502" s="37"/>
      <c r="E502" s="37"/>
      <c r="F502" s="38"/>
      <c r="G502" s="37"/>
      <c r="H502" s="239"/>
      <c r="I502" s="37"/>
      <c r="J502" s="37"/>
      <c r="K502" s="37"/>
      <c r="L502" s="37"/>
      <c r="M502" s="37"/>
      <c r="N502" s="37"/>
      <c r="O502" s="37"/>
      <c r="P502" s="37"/>
      <c r="Q502" s="37"/>
      <c r="R502" s="37"/>
    </row>
    <row r="503" spans="1:18" ht="15.75" customHeight="1" x14ac:dyDescent="0.35">
      <c r="A503" s="37"/>
      <c r="B503" s="37"/>
      <c r="C503" s="37"/>
      <c r="D503" s="37"/>
      <c r="E503" s="37"/>
      <c r="F503" s="38"/>
      <c r="G503" s="37"/>
      <c r="H503" s="239"/>
      <c r="I503" s="37"/>
      <c r="J503" s="37"/>
      <c r="K503" s="37"/>
      <c r="L503" s="37"/>
      <c r="M503" s="37"/>
      <c r="N503" s="37"/>
      <c r="O503" s="37"/>
      <c r="P503" s="37"/>
      <c r="Q503" s="37"/>
      <c r="R503" s="37"/>
    </row>
    <row r="504" spans="1:18" ht="15.75" customHeight="1" x14ac:dyDescent="0.35">
      <c r="A504" s="37"/>
      <c r="B504" s="37"/>
      <c r="C504" s="37"/>
      <c r="D504" s="37"/>
      <c r="E504" s="37"/>
      <c r="F504" s="38"/>
      <c r="G504" s="37"/>
      <c r="H504" s="239"/>
      <c r="I504" s="37"/>
      <c r="J504" s="37"/>
      <c r="K504" s="37"/>
      <c r="L504" s="37"/>
      <c r="M504" s="37"/>
      <c r="N504" s="37"/>
      <c r="O504" s="37"/>
      <c r="P504" s="37"/>
      <c r="Q504" s="37"/>
      <c r="R504" s="37"/>
    </row>
    <row r="505" spans="1:18" ht="15.75" customHeight="1" x14ac:dyDescent="0.35">
      <c r="A505" s="37"/>
      <c r="B505" s="37"/>
      <c r="C505" s="37"/>
      <c r="D505" s="37"/>
      <c r="E505" s="37"/>
      <c r="F505" s="38"/>
      <c r="G505" s="37"/>
      <c r="H505" s="239"/>
      <c r="I505" s="37"/>
      <c r="J505" s="37"/>
      <c r="K505" s="37"/>
      <c r="L505" s="37"/>
      <c r="M505" s="37"/>
      <c r="N505" s="37"/>
      <c r="O505" s="37"/>
      <c r="P505" s="37"/>
      <c r="Q505" s="37"/>
      <c r="R505" s="37"/>
    </row>
    <row r="506" spans="1:18" ht="15.75" customHeight="1" x14ac:dyDescent="0.35">
      <c r="A506" s="37"/>
      <c r="B506" s="37"/>
      <c r="C506" s="37"/>
      <c r="D506" s="37"/>
      <c r="E506" s="37"/>
      <c r="F506" s="38"/>
      <c r="G506" s="37"/>
      <c r="H506" s="239"/>
      <c r="I506" s="37"/>
      <c r="J506" s="37"/>
      <c r="K506" s="37"/>
      <c r="L506" s="37"/>
      <c r="M506" s="37"/>
      <c r="N506" s="37"/>
      <c r="O506" s="37"/>
      <c r="P506" s="37"/>
      <c r="Q506" s="37"/>
      <c r="R506" s="37"/>
    </row>
    <row r="507" spans="1:18" ht="15.75" customHeight="1" x14ac:dyDescent="0.35">
      <c r="A507" s="37"/>
      <c r="B507" s="37"/>
      <c r="C507" s="37"/>
      <c r="D507" s="37"/>
      <c r="E507" s="37"/>
      <c r="F507" s="38"/>
      <c r="G507" s="37"/>
      <c r="H507" s="239"/>
      <c r="I507" s="37"/>
      <c r="J507" s="37"/>
      <c r="K507" s="37"/>
      <c r="L507" s="37"/>
      <c r="M507" s="37"/>
      <c r="N507" s="37"/>
      <c r="O507" s="37"/>
      <c r="P507" s="37"/>
      <c r="Q507" s="37"/>
      <c r="R507" s="37"/>
    </row>
    <row r="508" spans="1:18" ht="15.75" customHeight="1" x14ac:dyDescent="0.35">
      <c r="A508" s="37"/>
      <c r="B508" s="37"/>
      <c r="C508" s="37"/>
      <c r="D508" s="37"/>
      <c r="E508" s="37"/>
      <c r="F508" s="38"/>
      <c r="G508" s="37"/>
      <c r="H508" s="239"/>
      <c r="I508" s="37"/>
      <c r="J508" s="37"/>
      <c r="K508" s="37"/>
      <c r="L508" s="37"/>
      <c r="M508" s="37"/>
      <c r="N508" s="37"/>
      <c r="O508" s="37"/>
      <c r="P508" s="37"/>
      <c r="Q508" s="37"/>
      <c r="R508" s="37"/>
    </row>
    <row r="509" spans="1:18" ht="15.75" customHeight="1" x14ac:dyDescent="0.35">
      <c r="A509" s="37"/>
      <c r="B509" s="37"/>
      <c r="C509" s="37"/>
      <c r="D509" s="37"/>
      <c r="E509" s="37"/>
      <c r="F509" s="38"/>
      <c r="G509" s="37"/>
      <c r="H509" s="239"/>
      <c r="I509" s="37"/>
      <c r="J509" s="37"/>
      <c r="K509" s="37"/>
      <c r="L509" s="37"/>
      <c r="M509" s="37"/>
      <c r="N509" s="37"/>
      <c r="O509" s="37"/>
      <c r="P509" s="37"/>
      <c r="Q509" s="37"/>
      <c r="R509" s="37"/>
    </row>
    <row r="510" spans="1:18" ht="15.75" customHeight="1" x14ac:dyDescent="0.35">
      <c r="A510" s="37"/>
      <c r="B510" s="37"/>
      <c r="C510" s="37"/>
      <c r="D510" s="37"/>
      <c r="E510" s="37"/>
      <c r="F510" s="38"/>
      <c r="G510" s="37"/>
      <c r="H510" s="239"/>
      <c r="I510" s="37"/>
      <c r="J510" s="37"/>
      <c r="K510" s="37"/>
      <c r="L510" s="37"/>
      <c r="M510" s="37"/>
      <c r="N510" s="37"/>
      <c r="O510" s="37"/>
      <c r="P510" s="37"/>
      <c r="Q510" s="37"/>
      <c r="R510" s="37"/>
    </row>
    <row r="511" spans="1:18" ht="15.75" customHeight="1" x14ac:dyDescent="0.35">
      <c r="A511" s="37"/>
      <c r="B511" s="37"/>
      <c r="C511" s="37"/>
      <c r="D511" s="37"/>
      <c r="E511" s="37"/>
      <c r="F511" s="38"/>
      <c r="G511" s="37"/>
      <c r="H511" s="239"/>
      <c r="I511" s="37"/>
      <c r="J511" s="37"/>
      <c r="K511" s="37"/>
      <c r="L511" s="37"/>
      <c r="M511" s="37"/>
      <c r="N511" s="37"/>
      <c r="O511" s="37"/>
      <c r="P511" s="37"/>
      <c r="Q511" s="37"/>
      <c r="R511" s="37"/>
    </row>
    <row r="512" spans="1:18" ht="15.75" customHeight="1" x14ac:dyDescent="0.35">
      <c r="A512" s="37"/>
      <c r="B512" s="37"/>
      <c r="C512" s="37"/>
      <c r="D512" s="37"/>
      <c r="E512" s="37"/>
      <c r="F512" s="38"/>
      <c r="G512" s="37"/>
      <c r="H512" s="239"/>
      <c r="I512" s="37"/>
      <c r="J512" s="37"/>
      <c r="K512" s="37"/>
      <c r="L512" s="37"/>
      <c r="M512" s="37"/>
      <c r="N512" s="37"/>
      <c r="O512" s="37"/>
      <c r="P512" s="37"/>
      <c r="Q512" s="37"/>
      <c r="R512" s="37"/>
    </row>
    <row r="513" spans="1:18" ht="15.75" customHeight="1" x14ac:dyDescent="0.35">
      <c r="A513" s="37"/>
      <c r="B513" s="37"/>
      <c r="C513" s="37"/>
      <c r="D513" s="37"/>
      <c r="E513" s="37"/>
      <c r="F513" s="38"/>
      <c r="G513" s="37"/>
      <c r="H513" s="239"/>
      <c r="I513" s="37"/>
      <c r="J513" s="37"/>
      <c r="K513" s="37"/>
      <c r="L513" s="37"/>
      <c r="M513" s="37"/>
      <c r="N513" s="37"/>
      <c r="O513" s="37"/>
      <c r="P513" s="37"/>
      <c r="Q513" s="37"/>
      <c r="R513" s="37"/>
    </row>
    <row r="514" spans="1:18" ht="15.75" customHeight="1" x14ac:dyDescent="0.35">
      <c r="A514" s="37"/>
      <c r="B514" s="37"/>
      <c r="C514" s="37"/>
      <c r="D514" s="37"/>
      <c r="E514" s="37"/>
      <c r="F514" s="38"/>
      <c r="G514" s="37"/>
      <c r="H514" s="239"/>
      <c r="I514" s="37"/>
      <c r="J514" s="37"/>
      <c r="K514" s="37"/>
      <c r="L514" s="37"/>
      <c r="M514" s="37"/>
      <c r="N514" s="37"/>
      <c r="O514" s="37"/>
      <c r="P514" s="37"/>
      <c r="Q514" s="37"/>
      <c r="R514" s="37"/>
    </row>
    <row r="515" spans="1:18" ht="15.75" customHeight="1" x14ac:dyDescent="0.35">
      <c r="A515" s="37"/>
      <c r="B515" s="37"/>
      <c r="C515" s="37"/>
      <c r="D515" s="37"/>
      <c r="E515" s="37"/>
      <c r="F515" s="38"/>
      <c r="G515" s="37"/>
      <c r="H515" s="239"/>
      <c r="I515" s="37"/>
      <c r="J515" s="37"/>
      <c r="K515" s="37"/>
      <c r="L515" s="37"/>
      <c r="M515" s="37"/>
      <c r="N515" s="37"/>
      <c r="O515" s="37"/>
      <c r="P515" s="37"/>
      <c r="Q515" s="37"/>
      <c r="R515" s="37"/>
    </row>
    <row r="516" spans="1:18" ht="15.75" customHeight="1" x14ac:dyDescent="0.35">
      <c r="A516" s="37"/>
      <c r="B516" s="37"/>
      <c r="C516" s="37"/>
      <c r="D516" s="37"/>
      <c r="E516" s="37"/>
      <c r="F516" s="38"/>
      <c r="G516" s="37"/>
      <c r="H516" s="239"/>
      <c r="I516" s="37"/>
      <c r="J516" s="37"/>
      <c r="K516" s="37"/>
      <c r="L516" s="37"/>
      <c r="M516" s="37"/>
      <c r="N516" s="37"/>
      <c r="O516" s="37"/>
      <c r="P516" s="37"/>
      <c r="Q516" s="37"/>
      <c r="R516" s="37"/>
    </row>
    <row r="517" spans="1:18" ht="15.75" customHeight="1" x14ac:dyDescent="0.35">
      <c r="A517" s="37"/>
      <c r="B517" s="37"/>
      <c r="C517" s="37"/>
      <c r="D517" s="37"/>
      <c r="E517" s="37"/>
      <c r="F517" s="38"/>
      <c r="G517" s="37"/>
      <c r="H517" s="239"/>
      <c r="I517" s="37"/>
      <c r="J517" s="37"/>
      <c r="K517" s="37"/>
      <c r="L517" s="37"/>
      <c r="M517" s="37"/>
      <c r="N517" s="37"/>
      <c r="O517" s="37"/>
      <c r="P517" s="37"/>
      <c r="Q517" s="37"/>
      <c r="R517" s="37"/>
    </row>
    <row r="518" spans="1:18" ht="15.75" customHeight="1" x14ac:dyDescent="0.35">
      <c r="A518" s="37"/>
      <c r="B518" s="37"/>
      <c r="C518" s="37"/>
      <c r="D518" s="37"/>
      <c r="E518" s="37"/>
      <c r="F518" s="38"/>
      <c r="G518" s="37"/>
      <c r="H518" s="239"/>
      <c r="I518" s="37"/>
      <c r="J518" s="37"/>
      <c r="K518" s="37"/>
      <c r="L518" s="37"/>
      <c r="M518" s="37"/>
      <c r="N518" s="37"/>
      <c r="O518" s="37"/>
      <c r="P518" s="37"/>
      <c r="Q518" s="37"/>
      <c r="R518" s="37"/>
    </row>
    <row r="519" spans="1:18" ht="15.75" customHeight="1" x14ac:dyDescent="0.35">
      <c r="A519" s="37"/>
      <c r="B519" s="37"/>
      <c r="C519" s="37"/>
      <c r="D519" s="37"/>
      <c r="E519" s="37"/>
      <c r="F519" s="38"/>
      <c r="G519" s="37"/>
      <c r="H519" s="239"/>
      <c r="I519" s="37"/>
      <c r="J519" s="37"/>
      <c r="K519" s="37"/>
      <c r="L519" s="37"/>
      <c r="M519" s="37"/>
      <c r="N519" s="37"/>
      <c r="O519" s="37"/>
      <c r="P519" s="37"/>
      <c r="Q519" s="37"/>
      <c r="R519" s="37"/>
    </row>
    <row r="520" spans="1:18" ht="15.75" customHeight="1" x14ac:dyDescent="0.35">
      <c r="A520" s="37"/>
      <c r="B520" s="37"/>
      <c r="C520" s="37"/>
      <c r="D520" s="37"/>
      <c r="E520" s="37"/>
      <c r="F520" s="38"/>
      <c r="G520" s="37"/>
      <c r="H520" s="239"/>
      <c r="I520" s="37"/>
      <c r="J520" s="37"/>
      <c r="K520" s="37"/>
      <c r="L520" s="37"/>
      <c r="M520" s="37"/>
      <c r="N520" s="37"/>
      <c r="O520" s="37"/>
      <c r="P520" s="37"/>
      <c r="Q520" s="37"/>
      <c r="R520" s="37"/>
    </row>
    <row r="521" spans="1:18" ht="15.75" customHeight="1" x14ac:dyDescent="0.35">
      <c r="A521" s="37"/>
      <c r="B521" s="37"/>
      <c r="C521" s="37"/>
      <c r="D521" s="37"/>
      <c r="E521" s="37"/>
      <c r="F521" s="38"/>
      <c r="G521" s="37"/>
      <c r="H521" s="239"/>
      <c r="I521" s="37"/>
      <c r="J521" s="37"/>
      <c r="K521" s="37"/>
      <c r="L521" s="37"/>
      <c r="M521" s="37"/>
      <c r="N521" s="37"/>
      <c r="O521" s="37"/>
      <c r="P521" s="37"/>
      <c r="Q521" s="37"/>
      <c r="R521" s="37"/>
    </row>
    <row r="522" spans="1:18" ht="15.75" customHeight="1" x14ac:dyDescent="0.35">
      <c r="A522" s="37"/>
      <c r="B522" s="37"/>
      <c r="C522" s="37"/>
      <c r="D522" s="37"/>
      <c r="E522" s="37"/>
      <c r="F522" s="38"/>
      <c r="G522" s="37"/>
      <c r="H522" s="239"/>
      <c r="I522" s="37"/>
      <c r="J522" s="37"/>
      <c r="K522" s="37"/>
      <c r="L522" s="37"/>
      <c r="M522" s="37"/>
      <c r="N522" s="37"/>
      <c r="O522" s="37"/>
      <c r="P522" s="37"/>
      <c r="Q522" s="37"/>
      <c r="R522" s="37"/>
    </row>
    <row r="523" spans="1:18" ht="15.75" customHeight="1" x14ac:dyDescent="0.35">
      <c r="A523" s="37"/>
      <c r="B523" s="37"/>
      <c r="C523" s="37"/>
      <c r="D523" s="37"/>
      <c r="E523" s="37"/>
      <c r="F523" s="38"/>
      <c r="G523" s="37"/>
      <c r="H523" s="239"/>
      <c r="I523" s="37"/>
      <c r="J523" s="37"/>
      <c r="K523" s="37"/>
      <c r="L523" s="37"/>
      <c r="M523" s="37"/>
      <c r="N523" s="37"/>
      <c r="O523" s="37"/>
      <c r="P523" s="37"/>
      <c r="Q523" s="37"/>
      <c r="R523" s="37"/>
    </row>
    <row r="524" spans="1:18" ht="15.75" customHeight="1" x14ac:dyDescent="0.35">
      <c r="A524" s="37"/>
      <c r="B524" s="37"/>
      <c r="C524" s="37"/>
      <c r="D524" s="37"/>
      <c r="E524" s="37"/>
      <c r="F524" s="38"/>
      <c r="G524" s="37"/>
      <c r="H524" s="239"/>
      <c r="I524" s="37"/>
      <c r="J524" s="37"/>
      <c r="K524" s="37"/>
      <c r="L524" s="37"/>
      <c r="M524" s="37"/>
      <c r="N524" s="37"/>
      <c r="O524" s="37"/>
      <c r="P524" s="37"/>
      <c r="Q524" s="37"/>
      <c r="R524" s="37"/>
    </row>
    <row r="525" spans="1:18" ht="15.75" customHeight="1" x14ac:dyDescent="0.35">
      <c r="A525" s="37"/>
      <c r="B525" s="37"/>
      <c r="C525" s="37"/>
      <c r="D525" s="37"/>
      <c r="E525" s="37"/>
      <c r="F525" s="38"/>
      <c r="G525" s="37"/>
      <c r="H525" s="239"/>
      <c r="I525" s="37"/>
      <c r="J525" s="37"/>
      <c r="K525" s="37"/>
      <c r="L525" s="37"/>
      <c r="M525" s="37"/>
      <c r="N525" s="37"/>
      <c r="O525" s="37"/>
      <c r="P525" s="37"/>
      <c r="Q525" s="37"/>
      <c r="R525" s="37"/>
    </row>
    <row r="526" spans="1:18" ht="15.75" customHeight="1" x14ac:dyDescent="0.35">
      <c r="A526" s="37"/>
      <c r="B526" s="37"/>
      <c r="C526" s="37"/>
      <c r="D526" s="37"/>
      <c r="E526" s="37"/>
      <c r="F526" s="38"/>
      <c r="G526" s="37"/>
      <c r="H526" s="239"/>
      <c r="I526" s="37"/>
      <c r="J526" s="37"/>
      <c r="K526" s="37"/>
      <c r="L526" s="37"/>
      <c r="M526" s="37"/>
      <c r="N526" s="37"/>
      <c r="O526" s="37"/>
      <c r="P526" s="37"/>
      <c r="Q526" s="37"/>
      <c r="R526" s="37"/>
    </row>
    <row r="527" spans="1:18" ht="15.75" customHeight="1" x14ac:dyDescent="0.35">
      <c r="A527" s="37"/>
      <c r="B527" s="37"/>
      <c r="C527" s="37"/>
      <c r="D527" s="37"/>
      <c r="E527" s="37"/>
      <c r="F527" s="38"/>
      <c r="G527" s="37"/>
      <c r="H527" s="239"/>
      <c r="I527" s="37"/>
      <c r="J527" s="37"/>
      <c r="K527" s="37"/>
      <c r="L527" s="37"/>
      <c r="M527" s="37"/>
      <c r="N527" s="37"/>
      <c r="O527" s="37"/>
      <c r="P527" s="37"/>
      <c r="Q527" s="37"/>
      <c r="R527" s="37"/>
    </row>
    <row r="528" spans="1:18" ht="15.75" customHeight="1" x14ac:dyDescent="0.35">
      <c r="A528" s="37"/>
      <c r="B528" s="37"/>
      <c r="C528" s="37"/>
      <c r="D528" s="37"/>
      <c r="E528" s="37"/>
      <c r="F528" s="38"/>
      <c r="G528" s="37"/>
      <c r="H528" s="239"/>
      <c r="I528" s="37"/>
      <c r="J528" s="37"/>
      <c r="K528" s="37"/>
      <c r="L528" s="37"/>
      <c r="M528" s="37"/>
      <c r="N528" s="37"/>
      <c r="O528" s="37"/>
      <c r="P528" s="37"/>
      <c r="Q528" s="37"/>
      <c r="R528" s="37"/>
    </row>
    <row r="529" spans="1:18" ht="15.75" customHeight="1" x14ac:dyDescent="0.35">
      <c r="A529" s="37"/>
      <c r="B529" s="37"/>
      <c r="C529" s="37"/>
      <c r="D529" s="37"/>
      <c r="E529" s="37"/>
      <c r="F529" s="38"/>
      <c r="G529" s="37"/>
      <c r="H529" s="239"/>
      <c r="I529" s="37"/>
      <c r="J529" s="37"/>
      <c r="K529" s="37"/>
      <c r="L529" s="37"/>
      <c r="M529" s="37"/>
      <c r="N529" s="37"/>
      <c r="O529" s="37"/>
      <c r="P529" s="37"/>
      <c r="Q529" s="37"/>
      <c r="R529" s="37"/>
    </row>
    <row r="530" spans="1:18" ht="15.75" customHeight="1" x14ac:dyDescent="0.35">
      <c r="A530" s="37"/>
      <c r="B530" s="37"/>
      <c r="C530" s="37"/>
      <c r="D530" s="37"/>
      <c r="E530" s="37"/>
      <c r="F530" s="38"/>
      <c r="G530" s="37"/>
      <c r="H530" s="239"/>
      <c r="I530" s="37"/>
      <c r="J530" s="37"/>
      <c r="K530" s="37"/>
      <c r="L530" s="37"/>
      <c r="M530" s="37"/>
      <c r="N530" s="37"/>
      <c r="O530" s="37"/>
      <c r="P530" s="37"/>
      <c r="Q530" s="37"/>
      <c r="R530" s="37"/>
    </row>
    <row r="531" spans="1:18" ht="15.75" customHeight="1" x14ac:dyDescent="0.35">
      <c r="A531" s="37"/>
      <c r="B531" s="37"/>
      <c r="C531" s="37"/>
      <c r="D531" s="37"/>
      <c r="E531" s="37"/>
      <c r="F531" s="38"/>
      <c r="G531" s="37"/>
      <c r="H531" s="239"/>
      <c r="I531" s="37"/>
      <c r="J531" s="37"/>
      <c r="K531" s="37"/>
      <c r="L531" s="37"/>
      <c r="M531" s="37"/>
      <c r="N531" s="37"/>
      <c r="O531" s="37"/>
      <c r="P531" s="37"/>
      <c r="Q531" s="37"/>
      <c r="R531" s="37"/>
    </row>
    <row r="532" spans="1:18" ht="15.75" customHeight="1" x14ac:dyDescent="0.35">
      <c r="A532" s="37"/>
      <c r="B532" s="37"/>
      <c r="C532" s="37"/>
      <c r="D532" s="37"/>
      <c r="E532" s="37"/>
      <c r="F532" s="38"/>
      <c r="G532" s="37"/>
      <c r="H532" s="239"/>
      <c r="I532" s="37"/>
      <c r="J532" s="37"/>
      <c r="K532" s="37"/>
      <c r="L532" s="37"/>
      <c r="M532" s="37"/>
      <c r="N532" s="37"/>
      <c r="O532" s="37"/>
      <c r="P532" s="37"/>
      <c r="Q532" s="37"/>
      <c r="R532" s="37"/>
    </row>
    <row r="533" spans="1:18" ht="15.75" customHeight="1" x14ac:dyDescent="0.35">
      <c r="A533" s="37"/>
      <c r="B533" s="37"/>
      <c r="C533" s="37"/>
      <c r="D533" s="37"/>
      <c r="E533" s="37"/>
      <c r="F533" s="38"/>
      <c r="G533" s="37"/>
      <c r="H533" s="239"/>
      <c r="I533" s="37"/>
      <c r="J533" s="37"/>
      <c r="K533" s="37"/>
      <c r="L533" s="37"/>
      <c r="M533" s="37"/>
      <c r="N533" s="37"/>
      <c r="O533" s="37"/>
      <c r="P533" s="37"/>
      <c r="Q533" s="37"/>
      <c r="R533" s="37"/>
    </row>
    <row r="534" spans="1:18" ht="15.75" customHeight="1" x14ac:dyDescent="0.35">
      <c r="A534" s="37"/>
      <c r="B534" s="37"/>
      <c r="C534" s="37"/>
      <c r="D534" s="37"/>
      <c r="E534" s="37"/>
      <c r="F534" s="38"/>
      <c r="G534" s="37"/>
      <c r="H534" s="239"/>
      <c r="I534" s="37"/>
      <c r="J534" s="37"/>
      <c r="K534" s="37"/>
      <c r="L534" s="37"/>
      <c r="M534" s="37"/>
      <c r="N534" s="37"/>
      <c r="O534" s="37"/>
      <c r="P534" s="37"/>
      <c r="Q534" s="37"/>
      <c r="R534" s="37"/>
    </row>
    <row r="535" spans="1:18" ht="15.75" customHeight="1" x14ac:dyDescent="0.35">
      <c r="A535" s="37"/>
      <c r="B535" s="37"/>
      <c r="C535" s="37"/>
      <c r="D535" s="37"/>
      <c r="E535" s="37"/>
      <c r="F535" s="38"/>
      <c r="G535" s="37"/>
      <c r="H535" s="239"/>
      <c r="I535" s="37"/>
      <c r="J535" s="37"/>
      <c r="K535" s="37"/>
      <c r="L535" s="37"/>
      <c r="M535" s="37"/>
      <c r="N535" s="37"/>
      <c r="O535" s="37"/>
      <c r="P535" s="37"/>
      <c r="Q535" s="37"/>
      <c r="R535" s="37"/>
    </row>
    <row r="536" spans="1:18" ht="15.75" customHeight="1" x14ac:dyDescent="0.35">
      <c r="A536" s="37"/>
      <c r="B536" s="37"/>
      <c r="C536" s="37"/>
      <c r="D536" s="37"/>
      <c r="E536" s="37"/>
      <c r="F536" s="38"/>
      <c r="G536" s="37"/>
      <c r="H536" s="239"/>
      <c r="I536" s="37"/>
      <c r="J536" s="37"/>
      <c r="K536" s="37"/>
      <c r="L536" s="37"/>
      <c r="M536" s="37"/>
      <c r="N536" s="37"/>
      <c r="O536" s="37"/>
      <c r="P536" s="37"/>
      <c r="Q536" s="37"/>
      <c r="R536" s="37"/>
    </row>
    <row r="537" spans="1:18" ht="15.75" customHeight="1" x14ac:dyDescent="0.35">
      <c r="A537" s="37"/>
      <c r="B537" s="37"/>
      <c r="C537" s="37"/>
      <c r="D537" s="37"/>
      <c r="E537" s="37"/>
      <c r="F537" s="38"/>
      <c r="G537" s="37"/>
      <c r="H537" s="239"/>
      <c r="I537" s="37"/>
      <c r="J537" s="37"/>
      <c r="K537" s="37"/>
      <c r="L537" s="37"/>
      <c r="M537" s="37"/>
      <c r="N537" s="37"/>
      <c r="O537" s="37"/>
      <c r="P537" s="37"/>
      <c r="Q537" s="37"/>
      <c r="R537" s="37"/>
    </row>
    <row r="538" spans="1:18" ht="15.75" customHeight="1" x14ac:dyDescent="0.35">
      <c r="A538" s="37"/>
      <c r="B538" s="37"/>
      <c r="C538" s="37"/>
      <c r="D538" s="37"/>
      <c r="E538" s="37"/>
      <c r="F538" s="38"/>
      <c r="G538" s="37"/>
      <c r="H538" s="239"/>
      <c r="I538" s="37"/>
      <c r="J538" s="37"/>
      <c r="K538" s="37"/>
      <c r="L538" s="37"/>
      <c r="M538" s="37"/>
      <c r="N538" s="37"/>
      <c r="O538" s="37"/>
      <c r="P538" s="37"/>
      <c r="Q538" s="37"/>
      <c r="R538" s="37"/>
    </row>
    <row r="539" spans="1:18" ht="15.75" customHeight="1" x14ac:dyDescent="0.35">
      <c r="A539" s="37"/>
      <c r="B539" s="37"/>
      <c r="C539" s="37"/>
      <c r="D539" s="37"/>
      <c r="E539" s="37"/>
      <c r="F539" s="38"/>
      <c r="G539" s="37"/>
      <c r="H539" s="239"/>
      <c r="I539" s="37"/>
      <c r="J539" s="37"/>
      <c r="K539" s="37"/>
      <c r="L539" s="37"/>
      <c r="M539" s="37"/>
      <c r="N539" s="37"/>
      <c r="O539" s="37"/>
      <c r="P539" s="37"/>
      <c r="Q539" s="37"/>
      <c r="R539" s="37"/>
    </row>
    <row r="540" spans="1:18" ht="15.75" customHeight="1" x14ac:dyDescent="0.35">
      <c r="A540" s="37"/>
      <c r="B540" s="37"/>
      <c r="C540" s="37"/>
      <c r="D540" s="37"/>
      <c r="E540" s="37"/>
      <c r="F540" s="38"/>
      <c r="G540" s="37"/>
      <c r="H540" s="239"/>
      <c r="I540" s="37"/>
      <c r="J540" s="37"/>
      <c r="K540" s="37"/>
      <c r="L540" s="37"/>
      <c r="M540" s="37"/>
      <c r="N540" s="37"/>
      <c r="O540" s="37"/>
      <c r="P540" s="37"/>
      <c r="Q540" s="37"/>
      <c r="R540" s="37"/>
    </row>
    <row r="541" spans="1:18" ht="15.75" customHeight="1" x14ac:dyDescent="0.35">
      <c r="A541" s="37"/>
      <c r="B541" s="37"/>
      <c r="C541" s="37"/>
      <c r="D541" s="37"/>
      <c r="E541" s="37"/>
      <c r="F541" s="38"/>
      <c r="G541" s="37"/>
      <c r="H541" s="239"/>
      <c r="I541" s="37"/>
      <c r="J541" s="37"/>
      <c r="K541" s="37"/>
      <c r="L541" s="37"/>
      <c r="M541" s="37"/>
      <c r="N541" s="37"/>
      <c r="O541" s="37"/>
      <c r="P541" s="37"/>
      <c r="Q541" s="37"/>
      <c r="R541" s="37"/>
    </row>
    <row r="542" spans="1:18" ht="15.75" customHeight="1" x14ac:dyDescent="0.35">
      <c r="A542" s="37"/>
      <c r="B542" s="37"/>
      <c r="C542" s="37"/>
      <c r="D542" s="37"/>
      <c r="E542" s="37"/>
      <c r="F542" s="38"/>
      <c r="G542" s="37"/>
      <c r="H542" s="239"/>
      <c r="I542" s="37"/>
      <c r="J542" s="37"/>
      <c r="K542" s="37"/>
      <c r="L542" s="37"/>
      <c r="M542" s="37"/>
      <c r="N542" s="37"/>
      <c r="O542" s="37"/>
      <c r="P542" s="37"/>
      <c r="Q542" s="37"/>
      <c r="R542" s="37"/>
    </row>
    <row r="543" spans="1:18" ht="15.75" customHeight="1" x14ac:dyDescent="0.35">
      <c r="A543" s="37"/>
      <c r="B543" s="37"/>
      <c r="C543" s="37"/>
      <c r="D543" s="37"/>
      <c r="E543" s="37"/>
      <c r="F543" s="38"/>
      <c r="G543" s="37"/>
      <c r="H543" s="239"/>
      <c r="I543" s="37"/>
      <c r="J543" s="37"/>
      <c r="K543" s="37"/>
      <c r="L543" s="37"/>
      <c r="M543" s="37"/>
      <c r="N543" s="37"/>
      <c r="O543" s="37"/>
      <c r="P543" s="37"/>
      <c r="Q543" s="37"/>
      <c r="R543" s="37"/>
    </row>
    <row r="544" spans="1:18" ht="15.75" customHeight="1" x14ac:dyDescent="0.35">
      <c r="A544" s="37"/>
      <c r="B544" s="37"/>
      <c r="C544" s="37"/>
      <c r="D544" s="37"/>
      <c r="E544" s="37"/>
      <c r="F544" s="38"/>
      <c r="G544" s="37"/>
      <c r="H544" s="239"/>
      <c r="I544" s="37"/>
      <c r="J544" s="37"/>
      <c r="K544" s="37"/>
      <c r="L544" s="37"/>
      <c r="M544" s="37"/>
      <c r="N544" s="37"/>
      <c r="O544" s="37"/>
      <c r="P544" s="37"/>
      <c r="Q544" s="37"/>
      <c r="R544" s="37"/>
    </row>
    <row r="545" spans="1:18" ht="15.75" customHeight="1" x14ac:dyDescent="0.35">
      <c r="A545" s="37"/>
      <c r="B545" s="37"/>
      <c r="C545" s="37"/>
      <c r="D545" s="37"/>
      <c r="E545" s="37"/>
      <c r="F545" s="38"/>
      <c r="G545" s="37"/>
      <c r="H545" s="239"/>
      <c r="I545" s="37"/>
      <c r="J545" s="37"/>
      <c r="K545" s="37"/>
      <c r="L545" s="37"/>
      <c r="M545" s="37"/>
      <c r="N545" s="37"/>
      <c r="O545" s="37"/>
      <c r="P545" s="37"/>
      <c r="Q545" s="37"/>
      <c r="R545" s="37"/>
    </row>
    <row r="546" spans="1:18" ht="15.75" customHeight="1" x14ac:dyDescent="0.35">
      <c r="A546" s="37"/>
      <c r="B546" s="37"/>
      <c r="C546" s="37"/>
      <c r="D546" s="37"/>
      <c r="E546" s="37"/>
      <c r="F546" s="38"/>
      <c r="G546" s="37"/>
      <c r="H546" s="239"/>
      <c r="I546" s="37"/>
      <c r="J546" s="37"/>
      <c r="K546" s="37"/>
      <c r="L546" s="37"/>
      <c r="M546" s="37"/>
      <c r="N546" s="37"/>
      <c r="O546" s="37"/>
      <c r="P546" s="37"/>
      <c r="Q546" s="37"/>
      <c r="R546" s="37"/>
    </row>
    <row r="547" spans="1:18" ht="15.75" customHeight="1" x14ac:dyDescent="0.35">
      <c r="A547" s="37"/>
      <c r="B547" s="37"/>
      <c r="C547" s="37"/>
      <c r="D547" s="37"/>
      <c r="E547" s="37"/>
      <c r="F547" s="38"/>
      <c r="G547" s="37"/>
      <c r="H547" s="239"/>
      <c r="I547" s="37"/>
      <c r="J547" s="37"/>
      <c r="K547" s="37"/>
      <c r="L547" s="37"/>
      <c r="M547" s="37"/>
      <c r="N547" s="37"/>
      <c r="O547" s="37"/>
      <c r="P547" s="37"/>
      <c r="Q547" s="37"/>
      <c r="R547" s="37"/>
    </row>
    <row r="548" spans="1:18" ht="15.75" customHeight="1" x14ac:dyDescent="0.35">
      <c r="A548" s="37"/>
      <c r="B548" s="37"/>
      <c r="C548" s="37"/>
      <c r="D548" s="37"/>
      <c r="E548" s="37"/>
      <c r="F548" s="38"/>
      <c r="G548" s="37"/>
      <c r="H548" s="239"/>
      <c r="I548" s="37"/>
      <c r="J548" s="37"/>
      <c r="K548" s="37"/>
      <c r="L548" s="37"/>
      <c r="M548" s="37"/>
      <c r="N548" s="37"/>
      <c r="O548" s="37"/>
      <c r="P548" s="37"/>
      <c r="Q548" s="37"/>
      <c r="R548" s="37"/>
    </row>
    <row r="549" spans="1:18" ht="15.75" customHeight="1" x14ac:dyDescent="0.35">
      <c r="A549" s="37"/>
      <c r="B549" s="37"/>
      <c r="C549" s="37"/>
      <c r="D549" s="37"/>
      <c r="E549" s="37"/>
      <c r="F549" s="38"/>
      <c r="G549" s="37"/>
      <c r="H549" s="239"/>
      <c r="I549" s="37"/>
      <c r="J549" s="37"/>
      <c r="K549" s="37"/>
      <c r="L549" s="37"/>
      <c r="M549" s="37"/>
      <c r="N549" s="37"/>
      <c r="O549" s="37"/>
      <c r="P549" s="37"/>
      <c r="Q549" s="37"/>
      <c r="R549" s="37"/>
    </row>
    <row r="550" spans="1:18" ht="15.75" customHeight="1" x14ac:dyDescent="0.35">
      <c r="A550" s="37"/>
      <c r="B550" s="37"/>
      <c r="C550" s="37"/>
      <c r="D550" s="37"/>
      <c r="E550" s="37"/>
      <c r="F550" s="38"/>
      <c r="G550" s="37"/>
      <c r="H550" s="239"/>
      <c r="I550" s="37"/>
      <c r="J550" s="37"/>
      <c r="K550" s="37"/>
      <c r="L550" s="37"/>
      <c r="M550" s="37"/>
      <c r="N550" s="37"/>
      <c r="O550" s="37"/>
      <c r="P550" s="37"/>
      <c r="Q550" s="37"/>
      <c r="R550" s="37"/>
    </row>
    <row r="551" spans="1:18" ht="15.75" customHeight="1" x14ac:dyDescent="0.35">
      <c r="A551" s="37"/>
      <c r="B551" s="37"/>
      <c r="C551" s="37"/>
      <c r="D551" s="37"/>
      <c r="E551" s="37"/>
      <c r="F551" s="38"/>
      <c r="G551" s="37"/>
      <c r="H551" s="239"/>
      <c r="I551" s="37"/>
      <c r="J551" s="37"/>
      <c r="K551" s="37"/>
      <c r="L551" s="37"/>
      <c r="M551" s="37"/>
      <c r="N551" s="37"/>
      <c r="O551" s="37"/>
      <c r="P551" s="37"/>
      <c r="Q551" s="37"/>
      <c r="R551" s="37"/>
    </row>
    <row r="552" spans="1:18" ht="15.75" customHeight="1" x14ac:dyDescent="0.35">
      <c r="A552" s="37"/>
      <c r="B552" s="37"/>
      <c r="C552" s="37"/>
      <c r="D552" s="37"/>
      <c r="E552" s="37"/>
      <c r="F552" s="38"/>
      <c r="G552" s="37"/>
      <c r="H552" s="239"/>
      <c r="I552" s="37"/>
      <c r="J552" s="37"/>
      <c r="K552" s="37"/>
      <c r="L552" s="37"/>
      <c r="M552" s="37"/>
      <c r="N552" s="37"/>
      <c r="O552" s="37"/>
      <c r="P552" s="37"/>
      <c r="Q552" s="37"/>
      <c r="R552" s="37"/>
    </row>
    <row r="553" spans="1:18" ht="15.75" customHeight="1" x14ac:dyDescent="0.35">
      <c r="A553" s="37"/>
      <c r="B553" s="37"/>
      <c r="C553" s="37"/>
      <c r="D553" s="37"/>
      <c r="E553" s="37"/>
      <c r="F553" s="38"/>
      <c r="G553" s="37"/>
      <c r="H553" s="239"/>
      <c r="I553" s="37"/>
      <c r="J553" s="37"/>
      <c r="K553" s="37"/>
      <c r="L553" s="37"/>
      <c r="M553" s="37"/>
      <c r="N553" s="37"/>
      <c r="O553" s="37"/>
      <c r="P553" s="37"/>
      <c r="Q553" s="37"/>
      <c r="R553" s="37"/>
    </row>
    <row r="554" spans="1:18" ht="15.75" customHeight="1" x14ac:dyDescent="0.35">
      <c r="A554" s="37"/>
      <c r="B554" s="37"/>
      <c r="C554" s="37"/>
      <c r="D554" s="37"/>
      <c r="E554" s="37"/>
      <c r="F554" s="38"/>
      <c r="G554" s="37"/>
      <c r="H554" s="239"/>
      <c r="I554" s="37"/>
      <c r="J554" s="37"/>
      <c r="K554" s="37"/>
      <c r="L554" s="37"/>
      <c r="M554" s="37"/>
      <c r="N554" s="37"/>
      <c r="O554" s="37"/>
      <c r="P554" s="37"/>
      <c r="Q554" s="37"/>
      <c r="R554" s="37"/>
    </row>
    <row r="555" spans="1:18" ht="15.75" customHeight="1" x14ac:dyDescent="0.35">
      <c r="A555" s="37"/>
      <c r="B555" s="37"/>
      <c r="C555" s="37"/>
      <c r="D555" s="37"/>
      <c r="E555" s="37"/>
      <c r="F555" s="38"/>
      <c r="G555" s="37"/>
      <c r="H555" s="239"/>
      <c r="I555" s="37"/>
      <c r="J555" s="37"/>
      <c r="K555" s="37"/>
      <c r="L555" s="37"/>
      <c r="M555" s="37"/>
      <c r="N555" s="37"/>
      <c r="O555" s="37"/>
      <c r="P555" s="37"/>
      <c r="Q555" s="37"/>
      <c r="R555" s="37"/>
    </row>
    <row r="556" spans="1:18" ht="15.75" customHeight="1" x14ac:dyDescent="0.35">
      <c r="A556" s="37"/>
      <c r="B556" s="37"/>
      <c r="C556" s="37"/>
      <c r="D556" s="37"/>
      <c r="E556" s="37"/>
      <c r="F556" s="38"/>
      <c r="G556" s="37"/>
      <c r="H556" s="239"/>
      <c r="I556" s="37"/>
      <c r="J556" s="37"/>
      <c r="K556" s="37"/>
      <c r="L556" s="37"/>
      <c r="M556" s="37"/>
      <c r="N556" s="37"/>
      <c r="O556" s="37"/>
      <c r="P556" s="37"/>
      <c r="Q556" s="37"/>
      <c r="R556" s="37"/>
    </row>
    <row r="557" spans="1:18" ht="15.75" customHeight="1" x14ac:dyDescent="0.35">
      <c r="A557" s="37"/>
      <c r="B557" s="37"/>
      <c r="C557" s="37"/>
      <c r="D557" s="37"/>
      <c r="E557" s="37"/>
      <c r="F557" s="38"/>
      <c r="G557" s="37"/>
      <c r="H557" s="239"/>
      <c r="I557" s="37"/>
      <c r="J557" s="37"/>
      <c r="K557" s="37"/>
      <c r="L557" s="37"/>
      <c r="M557" s="37"/>
      <c r="N557" s="37"/>
      <c r="O557" s="37"/>
      <c r="P557" s="37"/>
      <c r="Q557" s="37"/>
      <c r="R557" s="37"/>
    </row>
    <row r="558" spans="1:18" ht="15.75" customHeight="1" x14ac:dyDescent="0.35">
      <c r="A558" s="37"/>
      <c r="B558" s="37"/>
      <c r="C558" s="37"/>
      <c r="D558" s="37"/>
      <c r="E558" s="37"/>
      <c r="F558" s="38"/>
      <c r="G558" s="37"/>
      <c r="H558" s="239"/>
      <c r="I558" s="37"/>
      <c r="J558" s="37"/>
      <c r="K558" s="37"/>
      <c r="L558" s="37"/>
      <c r="M558" s="37"/>
      <c r="N558" s="37"/>
      <c r="O558" s="37"/>
      <c r="P558" s="37"/>
      <c r="Q558" s="37"/>
      <c r="R558" s="37"/>
    </row>
    <row r="559" spans="1:18" ht="15.75" customHeight="1" x14ac:dyDescent="0.35">
      <c r="A559" s="37"/>
      <c r="B559" s="37"/>
      <c r="C559" s="37"/>
      <c r="D559" s="37"/>
      <c r="E559" s="37"/>
      <c r="F559" s="38"/>
      <c r="G559" s="37"/>
      <c r="H559" s="239"/>
      <c r="I559" s="37"/>
      <c r="J559" s="37"/>
      <c r="K559" s="37"/>
      <c r="L559" s="37"/>
      <c r="M559" s="37"/>
      <c r="N559" s="37"/>
      <c r="O559" s="37"/>
      <c r="P559" s="37"/>
      <c r="Q559" s="37"/>
      <c r="R559" s="37"/>
    </row>
    <row r="560" spans="1:18" ht="15.75" customHeight="1" x14ac:dyDescent="0.35">
      <c r="A560" s="37"/>
      <c r="B560" s="37"/>
      <c r="C560" s="37"/>
      <c r="D560" s="37"/>
      <c r="E560" s="37"/>
      <c r="F560" s="38"/>
      <c r="G560" s="37"/>
      <c r="H560" s="239"/>
      <c r="I560" s="37"/>
      <c r="J560" s="37"/>
      <c r="K560" s="37"/>
      <c r="L560" s="37"/>
      <c r="M560" s="37"/>
      <c r="N560" s="37"/>
      <c r="O560" s="37"/>
      <c r="P560" s="37"/>
      <c r="Q560" s="37"/>
      <c r="R560" s="37"/>
    </row>
    <row r="561" spans="1:18" ht="15.75" customHeight="1" x14ac:dyDescent="0.35">
      <c r="A561" s="37"/>
      <c r="B561" s="37"/>
      <c r="C561" s="37"/>
      <c r="D561" s="37"/>
      <c r="E561" s="37"/>
      <c r="F561" s="38"/>
      <c r="G561" s="37"/>
      <c r="H561" s="239"/>
      <c r="I561" s="37"/>
      <c r="J561" s="37"/>
      <c r="K561" s="37"/>
      <c r="L561" s="37"/>
      <c r="M561" s="37"/>
      <c r="N561" s="37"/>
      <c r="O561" s="37"/>
      <c r="P561" s="37"/>
      <c r="Q561" s="37"/>
      <c r="R561" s="37"/>
    </row>
    <row r="562" spans="1:18" ht="15.75" customHeight="1" x14ac:dyDescent="0.35">
      <c r="A562" s="37"/>
      <c r="B562" s="37"/>
      <c r="C562" s="37"/>
      <c r="D562" s="37"/>
      <c r="E562" s="37"/>
      <c r="F562" s="38"/>
      <c r="G562" s="37"/>
      <c r="H562" s="239"/>
      <c r="I562" s="37"/>
      <c r="J562" s="37"/>
      <c r="K562" s="37"/>
      <c r="L562" s="37"/>
      <c r="M562" s="37"/>
      <c r="N562" s="37"/>
      <c r="O562" s="37"/>
      <c r="P562" s="37"/>
      <c r="Q562" s="37"/>
      <c r="R562" s="37"/>
    </row>
    <row r="563" spans="1:18" ht="15.75" customHeight="1" x14ac:dyDescent="0.35">
      <c r="A563" s="37"/>
      <c r="B563" s="37"/>
      <c r="C563" s="37"/>
      <c r="D563" s="37"/>
      <c r="E563" s="37"/>
      <c r="F563" s="38"/>
      <c r="G563" s="37"/>
      <c r="H563" s="239"/>
      <c r="I563" s="37"/>
      <c r="J563" s="37"/>
      <c r="K563" s="37"/>
      <c r="L563" s="37"/>
      <c r="M563" s="37"/>
      <c r="N563" s="37"/>
      <c r="O563" s="37"/>
      <c r="P563" s="37"/>
      <c r="Q563" s="37"/>
      <c r="R563" s="37"/>
    </row>
    <row r="564" spans="1:18" ht="15.75" customHeight="1" x14ac:dyDescent="0.35">
      <c r="A564" s="37"/>
      <c r="B564" s="37"/>
      <c r="C564" s="37"/>
      <c r="D564" s="37"/>
      <c r="E564" s="37"/>
      <c r="F564" s="38"/>
      <c r="G564" s="37"/>
      <c r="H564" s="239"/>
      <c r="I564" s="37"/>
      <c r="J564" s="37"/>
      <c r="K564" s="37"/>
      <c r="L564" s="37"/>
      <c r="M564" s="37"/>
      <c r="N564" s="37"/>
      <c r="O564" s="37"/>
      <c r="P564" s="37"/>
      <c r="Q564" s="37"/>
      <c r="R564" s="37"/>
    </row>
    <row r="565" spans="1:18" ht="15.75" customHeight="1" x14ac:dyDescent="0.35">
      <c r="A565" s="37"/>
      <c r="B565" s="37"/>
      <c r="C565" s="37"/>
      <c r="D565" s="37"/>
      <c r="E565" s="37"/>
      <c r="F565" s="38"/>
      <c r="G565" s="37"/>
      <c r="H565" s="239"/>
      <c r="I565" s="37"/>
      <c r="J565" s="37"/>
      <c r="K565" s="37"/>
      <c r="L565" s="37"/>
      <c r="M565" s="37"/>
      <c r="N565" s="37"/>
      <c r="O565" s="37"/>
      <c r="P565" s="37"/>
      <c r="Q565" s="37"/>
      <c r="R565" s="37"/>
    </row>
    <row r="566" spans="1:18" ht="15.75" customHeight="1" x14ac:dyDescent="0.35">
      <c r="A566" s="37"/>
      <c r="B566" s="37"/>
      <c r="C566" s="37"/>
      <c r="D566" s="37"/>
      <c r="E566" s="37"/>
      <c r="F566" s="38"/>
      <c r="G566" s="37"/>
      <c r="H566" s="239"/>
      <c r="I566" s="37"/>
      <c r="J566" s="37"/>
      <c r="K566" s="37"/>
      <c r="L566" s="37"/>
      <c r="M566" s="37"/>
      <c r="N566" s="37"/>
      <c r="O566" s="37"/>
      <c r="P566" s="37"/>
      <c r="Q566" s="37"/>
      <c r="R566" s="37"/>
    </row>
    <row r="567" spans="1:18" ht="15.75" customHeight="1" x14ac:dyDescent="0.35">
      <c r="A567" s="37"/>
      <c r="B567" s="37"/>
      <c r="C567" s="37"/>
      <c r="D567" s="37"/>
      <c r="E567" s="37"/>
      <c r="F567" s="38"/>
      <c r="G567" s="37"/>
      <c r="H567" s="239"/>
      <c r="I567" s="37"/>
      <c r="J567" s="37"/>
      <c r="K567" s="37"/>
      <c r="L567" s="37"/>
      <c r="M567" s="37"/>
      <c r="N567" s="37"/>
      <c r="O567" s="37"/>
      <c r="P567" s="37"/>
      <c r="Q567" s="37"/>
      <c r="R567" s="37"/>
    </row>
    <row r="568" spans="1:18" ht="15.75" customHeight="1" x14ac:dyDescent="0.35">
      <c r="A568" s="37"/>
      <c r="B568" s="37"/>
      <c r="C568" s="37"/>
      <c r="D568" s="37"/>
      <c r="E568" s="37"/>
      <c r="F568" s="38"/>
      <c r="G568" s="37"/>
      <c r="H568" s="239"/>
      <c r="I568" s="37"/>
      <c r="J568" s="37"/>
      <c r="K568" s="37"/>
      <c r="L568" s="37"/>
      <c r="M568" s="37"/>
      <c r="N568" s="37"/>
      <c r="O568" s="37"/>
      <c r="P568" s="37"/>
      <c r="Q568" s="37"/>
      <c r="R568" s="37"/>
    </row>
    <row r="569" spans="1:18" ht="15.75" customHeight="1" x14ac:dyDescent="0.35">
      <c r="A569" s="37"/>
      <c r="B569" s="37"/>
      <c r="C569" s="37"/>
      <c r="D569" s="37"/>
      <c r="E569" s="37"/>
      <c r="F569" s="38"/>
      <c r="G569" s="37"/>
      <c r="H569" s="239"/>
      <c r="I569" s="37"/>
      <c r="J569" s="37"/>
      <c r="K569" s="37"/>
      <c r="L569" s="37"/>
      <c r="M569" s="37"/>
      <c r="N569" s="37"/>
      <c r="O569" s="37"/>
      <c r="P569" s="37"/>
      <c r="Q569" s="37"/>
      <c r="R569" s="37"/>
    </row>
    <row r="570" spans="1:18" ht="15.75" customHeight="1" x14ac:dyDescent="0.35">
      <c r="A570" s="37"/>
      <c r="B570" s="37"/>
      <c r="C570" s="37"/>
      <c r="D570" s="37"/>
      <c r="E570" s="37"/>
      <c r="F570" s="38"/>
      <c r="G570" s="37"/>
      <c r="H570" s="239"/>
      <c r="I570" s="37"/>
      <c r="J570" s="37"/>
      <c r="K570" s="37"/>
      <c r="L570" s="37"/>
      <c r="M570" s="37"/>
      <c r="N570" s="37"/>
      <c r="O570" s="37"/>
      <c r="P570" s="37"/>
      <c r="Q570" s="37"/>
      <c r="R570" s="37"/>
    </row>
    <row r="571" spans="1:18" ht="15.75" customHeight="1" x14ac:dyDescent="0.35">
      <c r="A571" s="37"/>
      <c r="B571" s="37"/>
      <c r="C571" s="37"/>
      <c r="D571" s="37"/>
      <c r="E571" s="37"/>
      <c r="F571" s="38"/>
      <c r="G571" s="37"/>
      <c r="H571" s="239"/>
      <c r="I571" s="37"/>
      <c r="J571" s="37"/>
      <c r="K571" s="37"/>
      <c r="L571" s="37"/>
      <c r="M571" s="37"/>
      <c r="N571" s="37"/>
      <c r="O571" s="37"/>
      <c r="P571" s="37"/>
      <c r="Q571" s="37"/>
      <c r="R571" s="37"/>
    </row>
    <row r="572" spans="1:18" ht="15.75" customHeight="1" x14ac:dyDescent="0.35">
      <c r="A572" s="37"/>
      <c r="B572" s="37"/>
      <c r="C572" s="37"/>
      <c r="D572" s="37"/>
      <c r="E572" s="37"/>
      <c r="F572" s="38"/>
      <c r="G572" s="37"/>
      <c r="H572" s="239"/>
      <c r="I572" s="37"/>
      <c r="J572" s="37"/>
      <c r="K572" s="37"/>
      <c r="L572" s="37"/>
      <c r="M572" s="37"/>
      <c r="N572" s="37"/>
      <c r="O572" s="37"/>
      <c r="P572" s="37"/>
      <c r="Q572" s="37"/>
      <c r="R572" s="37"/>
    </row>
    <row r="573" spans="1:18" ht="15.75" customHeight="1" x14ac:dyDescent="0.35">
      <c r="A573" s="37"/>
      <c r="B573" s="37"/>
      <c r="C573" s="37"/>
      <c r="D573" s="37"/>
      <c r="E573" s="37"/>
      <c r="F573" s="38"/>
      <c r="G573" s="37"/>
      <c r="H573" s="239"/>
      <c r="I573" s="37"/>
      <c r="J573" s="37"/>
      <c r="K573" s="37"/>
      <c r="L573" s="37"/>
      <c r="M573" s="37"/>
      <c r="N573" s="37"/>
      <c r="O573" s="37"/>
      <c r="P573" s="37"/>
      <c r="Q573" s="37"/>
      <c r="R573" s="37"/>
    </row>
    <row r="574" spans="1:18" ht="15.75" customHeight="1" x14ac:dyDescent="0.35">
      <c r="A574" s="37"/>
      <c r="B574" s="37"/>
      <c r="C574" s="37"/>
      <c r="D574" s="37"/>
      <c r="E574" s="37"/>
      <c r="F574" s="38"/>
      <c r="G574" s="37"/>
      <c r="H574" s="239"/>
      <c r="I574" s="37"/>
      <c r="J574" s="37"/>
      <c r="K574" s="37"/>
      <c r="L574" s="37"/>
      <c r="M574" s="37"/>
      <c r="N574" s="37"/>
      <c r="O574" s="37"/>
      <c r="P574" s="37"/>
      <c r="Q574" s="37"/>
      <c r="R574" s="37"/>
    </row>
    <row r="575" spans="1:18" ht="15.75" customHeight="1" x14ac:dyDescent="0.35">
      <c r="A575" s="37"/>
      <c r="B575" s="37"/>
      <c r="C575" s="37"/>
      <c r="D575" s="37"/>
      <c r="E575" s="37"/>
      <c r="F575" s="38"/>
      <c r="G575" s="37"/>
      <c r="H575" s="239"/>
      <c r="I575" s="37"/>
      <c r="J575" s="37"/>
      <c r="K575" s="37"/>
      <c r="L575" s="37"/>
      <c r="M575" s="37"/>
      <c r="N575" s="37"/>
      <c r="O575" s="37"/>
      <c r="P575" s="37"/>
      <c r="Q575" s="37"/>
      <c r="R575" s="37"/>
    </row>
    <row r="576" spans="1:18" ht="15.75" customHeight="1" x14ac:dyDescent="0.35">
      <c r="A576" s="37"/>
      <c r="B576" s="37"/>
      <c r="C576" s="37"/>
      <c r="D576" s="37"/>
      <c r="E576" s="37"/>
      <c r="F576" s="38"/>
      <c r="G576" s="37"/>
      <c r="H576" s="239"/>
      <c r="I576" s="37"/>
      <c r="J576" s="37"/>
      <c r="K576" s="37"/>
      <c r="L576" s="37"/>
      <c r="M576" s="37"/>
      <c r="N576" s="37"/>
      <c r="O576" s="37"/>
      <c r="P576" s="37"/>
      <c r="Q576" s="37"/>
      <c r="R576" s="37"/>
    </row>
    <row r="577" spans="1:18" ht="15.75" customHeight="1" x14ac:dyDescent="0.35">
      <c r="A577" s="37"/>
      <c r="B577" s="37"/>
      <c r="C577" s="37"/>
      <c r="D577" s="37"/>
      <c r="E577" s="37"/>
      <c r="F577" s="38"/>
      <c r="G577" s="37"/>
      <c r="H577" s="239"/>
      <c r="I577" s="37"/>
      <c r="J577" s="37"/>
      <c r="K577" s="37"/>
      <c r="L577" s="37"/>
      <c r="M577" s="37"/>
      <c r="N577" s="37"/>
      <c r="O577" s="37"/>
      <c r="P577" s="37"/>
      <c r="Q577" s="37"/>
      <c r="R577" s="37"/>
    </row>
    <row r="578" spans="1:18" ht="15.75" customHeight="1" x14ac:dyDescent="0.35">
      <c r="A578" s="37"/>
      <c r="B578" s="37"/>
      <c r="C578" s="37"/>
      <c r="D578" s="37"/>
      <c r="E578" s="37"/>
      <c r="F578" s="38"/>
      <c r="G578" s="37"/>
      <c r="H578" s="239"/>
      <c r="I578" s="37"/>
      <c r="J578" s="37"/>
      <c r="K578" s="37"/>
      <c r="L578" s="37"/>
      <c r="M578" s="37"/>
      <c r="N578" s="37"/>
      <c r="O578" s="37"/>
      <c r="P578" s="37"/>
      <c r="Q578" s="37"/>
      <c r="R578" s="37"/>
    </row>
    <row r="579" spans="1:18" ht="15.75" customHeight="1" x14ac:dyDescent="0.35">
      <c r="A579" s="37"/>
      <c r="B579" s="37"/>
      <c r="C579" s="37"/>
      <c r="D579" s="37"/>
      <c r="E579" s="37"/>
      <c r="F579" s="38"/>
      <c r="G579" s="37"/>
      <c r="H579" s="239"/>
      <c r="I579" s="37"/>
      <c r="J579" s="37"/>
      <c r="K579" s="37"/>
      <c r="L579" s="37"/>
      <c r="M579" s="37"/>
      <c r="N579" s="37"/>
      <c r="O579" s="37"/>
      <c r="P579" s="37"/>
      <c r="Q579" s="37"/>
      <c r="R579" s="37"/>
    </row>
    <row r="580" spans="1:18" ht="15.75" customHeight="1" x14ac:dyDescent="0.35">
      <c r="A580" s="37"/>
      <c r="B580" s="37"/>
      <c r="C580" s="37"/>
      <c r="D580" s="37"/>
      <c r="E580" s="37"/>
      <c r="F580" s="38"/>
      <c r="G580" s="37"/>
      <c r="H580" s="239"/>
      <c r="I580" s="37"/>
      <c r="J580" s="37"/>
      <c r="K580" s="37"/>
      <c r="L580" s="37"/>
      <c r="M580" s="37"/>
      <c r="N580" s="37"/>
      <c r="O580" s="37"/>
      <c r="P580" s="37"/>
      <c r="Q580" s="37"/>
      <c r="R580" s="37"/>
    </row>
    <row r="581" spans="1:18" ht="15.75" customHeight="1" x14ac:dyDescent="0.35">
      <c r="A581" s="37"/>
      <c r="B581" s="37"/>
      <c r="C581" s="37"/>
      <c r="D581" s="37"/>
      <c r="E581" s="37"/>
      <c r="F581" s="38"/>
      <c r="G581" s="37"/>
      <c r="H581" s="239"/>
      <c r="I581" s="37"/>
      <c r="J581" s="37"/>
      <c r="K581" s="37"/>
      <c r="L581" s="37"/>
      <c r="M581" s="37"/>
      <c r="N581" s="37"/>
      <c r="O581" s="37"/>
      <c r="P581" s="37"/>
      <c r="Q581" s="37"/>
      <c r="R581" s="37"/>
    </row>
    <row r="582" spans="1:18" ht="15.75" customHeight="1" x14ac:dyDescent="0.35">
      <c r="A582" s="37"/>
      <c r="B582" s="37"/>
      <c r="C582" s="37"/>
      <c r="D582" s="37"/>
      <c r="E582" s="37"/>
      <c r="F582" s="38"/>
      <c r="G582" s="37"/>
      <c r="H582" s="239"/>
      <c r="I582" s="37"/>
      <c r="J582" s="37"/>
      <c r="K582" s="37"/>
      <c r="L582" s="37"/>
      <c r="M582" s="37"/>
      <c r="N582" s="37"/>
      <c r="O582" s="37"/>
      <c r="P582" s="37"/>
      <c r="Q582" s="37"/>
      <c r="R582" s="37"/>
    </row>
    <row r="583" spans="1:18" ht="15.75" customHeight="1" x14ac:dyDescent="0.35">
      <c r="A583" s="37"/>
      <c r="B583" s="37"/>
      <c r="C583" s="37"/>
      <c r="D583" s="37"/>
      <c r="E583" s="37"/>
      <c r="F583" s="38"/>
      <c r="G583" s="37"/>
      <c r="H583" s="239"/>
      <c r="I583" s="37"/>
      <c r="J583" s="37"/>
      <c r="K583" s="37"/>
      <c r="L583" s="37"/>
      <c r="M583" s="37"/>
      <c r="N583" s="37"/>
      <c r="O583" s="37"/>
      <c r="P583" s="37"/>
      <c r="Q583" s="37"/>
      <c r="R583" s="37"/>
    </row>
    <row r="584" spans="1:18" ht="15.75" customHeight="1" x14ac:dyDescent="0.35">
      <c r="A584" s="37"/>
      <c r="B584" s="37"/>
      <c r="C584" s="37"/>
      <c r="D584" s="37"/>
      <c r="E584" s="37"/>
      <c r="F584" s="38"/>
      <c r="G584" s="37"/>
      <c r="H584" s="239"/>
      <c r="I584" s="37"/>
      <c r="J584" s="37"/>
      <c r="K584" s="37"/>
      <c r="L584" s="37"/>
      <c r="M584" s="37"/>
      <c r="N584" s="37"/>
      <c r="O584" s="37"/>
      <c r="P584" s="37"/>
      <c r="Q584" s="37"/>
      <c r="R584" s="37"/>
    </row>
    <row r="585" spans="1:18" ht="15.75" customHeight="1" x14ac:dyDescent="0.35">
      <c r="A585" s="37"/>
      <c r="B585" s="37"/>
      <c r="C585" s="37"/>
      <c r="D585" s="37"/>
      <c r="E585" s="37"/>
      <c r="F585" s="38"/>
      <c r="G585" s="37"/>
      <c r="H585" s="239"/>
      <c r="I585" s="37"/>
      <c r="J585" s="37"/>
      <c r="K585" s="37"/>
      <c r="L585" s="37"/>
      <c r="M585" s="37"/>
      <c r="N585" s="37"/>
      <c r="O585" s="37"/>
      <c r="P585" s="37"/>
      <c r="Q585" s="37"/>
      <c r="R585" s="37"/>
    </row>
    <row r="586" spans="1:18" ht="15.75" customHeight="1" x14ac:dyDescent="0.35">
      <c r="A586" s="37"/>
      <c r="B586" s="37"/>
      <c r="C586" s="37"/>
      <c r="D586" s="37"/>
      <c r="E586" s="37"/>
      <c r="F586" s="38"/>
      <c r="G586" s="37"/>
      <c r="H586" s="239"/>
      <c r="I586" s="37"/>
      <c r="J586" s="37"/>
      <c r="K586" s="37"/>
      <c r="L586" s="37"/>
      <c r="M586" s="37"/>
      <c r="N586" s="37"/>
      <c r="O586" s="37"/>
      <c r="P586" s="37"/>
      <c r="Q586" s="37"/>
      <c r="R586" s="37"/>
    </row>
    <row r="587" spans="1:18" ht="15.75" customHeight="1" x14ac:dyDescent="0.35">
      <c r="A587" s="37"/>
      <c r="B587" s="37"/>
      <c r="C587" s="37"/>
      <c r="D587" s="37"/>
      <c r="E587" s="37"/>
      <c r="F587" s="38"/>
      <c r="G587" s="37"/>
      <c r="H587" s="239"/>
      <c r="I587" s="37"/>
      <c r="J587" s="37"/>
      <c r="K587" s="37"/>
      <c r="L587" s="37"/>
      <c r="M587" s="37"/>
      <c r="N587" s="37"/>
      <c r="O587" s="37"/>
      <c r="P587" s="37"/>
      <c r="Q587" s="37"/>
      <c r="R587" s="37"/>
    </row>
    <row r="588" spans="1:18" ht="15.75" customHeight="1" x14ac:dyDescent="0.35">
      <c r="A588" s="37"/>
      <c r="B588" s="37"/>
      <c r="C588" s="37"/>
      <c r="D588" s="37"/>
      <c r="E588" s="37"/>
      <c r="F588" s="38"/>
      <c r="G588" s="37"/>
      <c r="H588" s="239"/>
      <c r="I588" s="37"/>
      <c r="J588" s="37"/>
      <c r="K588" s="37"/>
      <c r="L588" s="37"/>
      <c r="M588" s="37"/>
      <c r="N588" s="37"/>
      <c r="O588" s="37"/>
      <c r="P588" s="37"/>
      <c r="Q588" s="37"/>
      <c r="R588" s="37"/>
    </row>
    <row r="589" spans="1:18" ht="15.75" customHeight="1" x14ac:dyDescent="0.35">
      <c r="A589" s="37"/>
      <c r="B589" s="37"/>
      <c r="C589" s="37"/>
      <c r="D589" s="37"/>
      <c r="E589" s="37"/>
      <c r="F589" s="38"/>
      <c r="G589" s="37"/>
      <c r="H589" s="239"/>
      <c r="I589" s="37"/>
      <c r="J589" s="37"/>
      <c r="K589" s="37"/>
      <c r="L589" s="37"/>
      <c r="M589" s="37"/>
      <c r="N589" s="37"/>
      <c r="O589" s="37"/>
      <c r="P589" s="37"/>
      <c r="Q589" s="37"/>
      <c r="R589" s="37"/>
    </row>
    <row r="590" spans="1:18" ht="15.75" customHeight="1" x14ac:dyDescent="0.35">
      <c r="A590" s="37"/>
      <c r="B590" s="37"/>
      <c r="C590" s="37"/>
      <c r="D590" s="37"/>
      <c r="E590" s="37"/>
      <c r="F590" s="38"/>
      <c r="G590" s="37"/>
      <c r="H590" s="239"/>
      <c r="I590" s="37"/>
      <c r="J590" s="37"/>
      <c r="K590" s="37"/>
      <c r="L590" s="37"/>
      <c r="M590" s="37"/>
      <c r="N590" s="37"/>
      <c r="O590" s="37"/>
      <c r="P590" s="37"/>
      <c r="Q590" s="37"/>
      <c r="R590" s="37"/>
    </row>
    <row r="591" spans="1:18" ht="15.75" customHeight="1" x14ac:dyDescent="0.35">
      <c r="A591" s="37"/>
      <c r="B591" s="37"/>
      <c r="C591" s="37"/>
      <c r="D591" s="37"/>
      <c r="E591" s="37"/>
      <c r="F591" s="38"/>
      <c r="G591" s="37"/>
      <c r="H591" s="239"/>
      <c r="I591" s="37"/>
      <c r="J591" s="37"/>
      <c r="K591" s="37"/>
      <c r="L591" s="37"/>
      <c r="M591" s="37"/>
      <c r="N591" s="37"/>
      <c r="O591" s="37"/>
      <c r="P591" s="37"/>
      <c r="Q591" s="37"/>
      <c r="R591" s="37"/>
    </row>
    <row r="592" spans="1:18" ht="15.75" customHeight="1" x14ac:dyDescent="0.35">
      <c r="A592" s="37"/>
      <c r="B592" s="37"/>
      <c r="C592" s="37"/>
      <c r="D592" s="37"/>
      <c r="E592" s="37"/>
      <c r="F592" s="38"/>
      <c r="G592" s="37"/>
      <c r="H592" s="239"/>
      <c r="I592" s="37"/>
      <c r="J592" s="37"/>
      <c r="K592" s="37"/>
      <c r="L592" s="37"/>
      <c r="M592" s="37"/>
      <c r="N592" s="37"/>
      <c r="O592" s="37"/>
      <c r="P592" s="37"/>
      <c r="Q592" s="37"/>
      <c r="R592" s="37"/>
    </row>
    <row r="593" spans="1:18" ht="15.75" customHeight="1" x14ac:dyDescent="0.35">
      <c r="A593" s="37"/>
      <c r="B593" s="37"/>
      <c r="C593" s="37"/>
      <c r="D593" s="37"/>
      <c r="E593" s="37"/>
      <c r="F593" s="38"/>
      <c r="G593" s="37"/>
      <c r="H593" s="239"/>
      <c r="I593" s="37"/>
      <c r="J593" s="37"/>
      <c r="K593" s="37"/>
      <c r="L593" s="37"/>
      <c r="M593" s="37"/>
      <c r="N593" s="37"/>
      <c r="O593" s="37"/>
      <c r="P593" s="37"/>
      <c r="Q593" s="37"/>
      <c r="R593" s="37"/>
    </row>
    <row r="594" spans="1:18" ht="15.75" customHeight="1" x14ac:dyDescent="0.35">
      <c r="A594" s="37"/>
      <c r="B594" s="37"/>
      <c r="C594" s="37"/>
      <c r="D594" s="37"/>
      <c r="E594" s="37"/>
      <c r="F594" s="38"/>
      <c r="G594" s="37"/>
      <c r="H594" s="239"/>
      <c r="I594" s="37"/>
      <c r="J594" s="37"/>
      <c r="K594" s="37"/>
      <c r="L594" s="37"/>
      <c r="M594" s="37"/>
      <c r="N594" s="37"/>
      <c r="O594" s="37"/>
      <c r="P594" s="37"/>
      <c r="Q594" s="37"/>
      <c r="R594" s="37"/>
    </row>
    <row r="595" spans="1:18" ht="15.75" customHeight="1" x14ac:dyDescent="0.35">
      <c r="A595" s="37"/>
      <c r="B595" s="37"/>
      <c r="C595" s="37"/>
      <c r="D595" s="37"/>
      <c r="E595" s="37"/>
      <c r="F595" s="38"/>
      <c r="G595" s="37"/>
      <c r="H595" s="239"/>
      <c r="I595" s="37"/>
      <c r="J595" s="37"/>
      <c r="K595" s="37"/>
      <c r="L595" s="37"/>
      <c r="M595" s="37"/>
      <c r="N595" s="37"/>
      <c r="O595" s="37"/>
      <c r="P595" s="37"/>
      <c r="Q595" s="37"/>
      <c r="R595" s="37"/>
    </row>
    <row r="596" spans="1:18" ht="15.75" customHeight="1" x14ac:dyDescent="0.35">
      <c r="A596" s="37"/>
      <c r="B596" s="37"/>
      <c r="C596" s="37"/>
      <c r="D596" s="37"/>
      <c r="E596" s="37"/>
      <c r="F596" s="38"/>
      <c r="G596" s="37"/>
      <c r="H596" s="239"/>
      <c r="I596" s="37"/>
      <c r="J596" s="37"/>
      <c r="K596" s="37"/>
      <c r="L596" s="37"/>
      <c r="M596" s="37"/>
      <c r="N596" s="37"/>
      <c r="O596" s="37"/>
      <c r="P596" s="37"/>
      <c r="Q596" s="37"/>
      <c r="R596" s="37"/>
    </row>
    <row r="597" spans="1:18" ht="15.75" customHeight="1" x14ac:dyDescent="0.35">
      <c r="A597" s="37"/>
      <c r="B597" s="37"/>
      <c r="C597" s="37"/>
      <c r="D597" s="37"/>
      <c r="E597" s="37"/>
      <c r="F597" s="38"/>
      <c r="G597" s="37"/>
      <c r="H597" s="239"/>
      <c r="I597" s="37"/>
      <c r="J597" s="37"/>
      <c r="K597" s="37"/>
      <c r="L597" s="37"/>
      <c r="M597" s="37"/>
      <c r="N597" s="37"/>
      <c r="O597" s="37"/>
      <c r="P597" s="37"/>
      <c r="Q597" s="37"/>
      <c r="R597" s="37"/>
    </row>
    <row r="598" spans="1:18" ht="15.75" customHeight="1" x14ac:dyDescent="0.35">
      <c r="A598" s="37"/>
      <c r="B598" s="37"/>
      <c r="C598" s="37"/>
      <c r="D598" s="37"/>
      <c r="E598" s="37"/>
      <c r="F598" s="38"/>
      <c r="G598" s="37"/>
      <c r="H598" s="239"/>
      <c r="I598" s="37"/>
      <c r="J598" s="37"/>
      <c r="K598" s="37"/>
      <c r="L598" s="37"/>
      <c r="M598" s="37"/>
      <c r="N598" s="37"/>
      <c r="O598" s="37"/>
      <c r="P598" s="37"/>
      <c r="Q598" s="37"/>
      <c r="R598" s="37"/>
    </row>
    <row r="599" spans="1:18" ht="15.75" customHeight="1" x14ac:dyDescent="0.35">
      <c r="A599" s="37"/>
      <c r="B599" s="37"/>
      <c r="C599" s="37"/>
      <c r="D599" s="37"/>
      <c r="E599" s="37"/>
      <c r="F599" s="38"/>
      <c r="G599" s="37"/>
      <c r="H599" s="239"/>
      <c r="I599" s="37"/>
      <c r="J599" s="37"/>
      <c r="K599" s="37"/>
      <c r="L599" s="37"/>
      <c r="M599" s="37"/>
      <c r="N599" s="37"/>
      <c r="O599" s="37"/>
      <c r="P599" s="37"/>
      <c r="Q599" s="37"/>
      <c r="R599" s="37"/>
    </row>
    <row r="600" spans="1:18" ht="15.75" customHeight="1" x14ac:dyDescent="0.35">
      <c r="A600" s="37"/>
      <c r="B600" s="37"/>
      <c r="C600" s="37"/>
      <c r="D600" s="37"/>
      <c r="E600" s="37"/>
      <c r="F600" s="38"/>
      <c r="G600" s="37"/>
      <c r="H600" s="239"/>
      <c r="I600" s="37"/>
      <c r="J600" s="37"/>
      <c r="K600" s="37"/>
      <c r="L600" s="37"/>
      <c r="M600" s="37"/>
      <c r="N600" s="37"/>
      <c r="O600" s="37"/>
      <c r="P600" s="37"/>
      <c r="Q600" s="37"/>
      <c r="R600" s="37"/>
    </row>
    <row r="601" spans="1:18" ht="15.75" customHeight="1" x14ac:dyDescent="0.35">
      <c r="A601" s="37"/>
      <c r="B601" s="37"/>
      <c r="C601" s="37"/>
      <c r="D601" s="37"/>
      <c r="E601" s="37"/>
      <c r="F601" s="38"/>
      <c r="G601" s="37"/>
      <c r="H601" s="239"/>
      <c r="I601" s="37"/>
      <c r="J601" s="37"/>
      <c r="K601" s="37"/>
      <c r="L601" s="37"/>
      <c r="M601" s="37"/>
      <c r="N601" s="37"/>
      <c r="O601" s="37"/>
      <c r="P601" s="37"/>
      <c r="Q601" s="37"/>
      <c r="R601" s="37"/>
    </row>
    <row r="602" spans="1:18" ht="15.75" customHeight="1" x14ac:dyDescent="0.35">
      <c r="A602" s="37"/>
      <c r="B602" s="37"/>
      <c r="C602" s="37"/>
      <c r="D602" s="37"/>
      <c r="E602" s="37"/>
      <c r="F602" s="38"/>
      <c r="G602" s="37"/>
      <c r="H602" s="239"/>
      <c r="I602" s="37"/>
      <c r="J602" s="37"/>
      <c r="K602" s="37"/>
      <c r="L602" s="37"/>
      <c r="M602" s="37"/>
      <c r="N602" s="37"/>
      <c r="O602" s="37"/>
      <c r="P602" s="37"/>
      <c r="Q602" s="37"/>
      <c r="R602" s="37"/>
    </row>
    <row r="603" spans="1:18" ht="15.75" customHeight="1" x14ac:dyDescent="0.35">
      <c r="A603" s="37"/>
      <c r="B603" s="37"/>
      <c r="C603" s="37"/>
      <c r="D603" s="37"/>
      <c r="E603" s="37"/>
      <c r="F603" s="38"/>
      <c r="G603" s="37"/>
      <c r="H603" s="239"/>
      <c r="I603" s="37"/>
      <c r="J603" s="37"/>
      <c r="K603" s="37"/>
      <c r="L603" s="37"/>
      <c r="M603" s="37"/>
      <c r="N603" s="37"/>
      <c r="O603" s="37"/>
      <c r="P603" s="37"/>
      <c r="Q603" s="37"/>
      <c r="R603" s="37"/>
    </row>
    <row r="604" spans="1:18" ht="15.75" customHeight="1" x14ac:dyDescent="0.35">
      <c r="A604" s="37"/>
      <c r="B604" s="37"/>
      <c r="C604" s="37"/>
      <c r="D604" s="37"/>
      <c r="E604" s="37"/>
      <c r="F604" s="38"/>
      <c r="G604" s="37"/>
      <c r="H604" s="239"/>
      <c r="I604" s="37"/>
      <c r="J604" s="37"/>
      <c r="K604" s="37"/>
      <c r="L604" s="37"/>
      <c r="M604" s="37"/>
      <c r="N604" s="37"/>
      <c r="O604" s="37"/>
      <c r="P604" s="37"/>
      <c r="Q604" s="37"/>
      <c r="R604" s="37"/>
    </row>
    <row r="605" spans="1:18" ht="15.75" customHeight="1" x14ac:dyDescent="0.35">
      <c r="A605" s="37"/>
      <c r="B605" s="37"/>
      <c r="C605" s="37"/>
      <c r="D605" s="37"/>
      <c r="E605" s="37"/>
      <c r="F605" s="38"/>
      <c r="G605" s="37"/>
      <c r="H605" s="239"/>
      <c r="I605" s="37"/>
      <c r="J605" s="37"/>
      <c r="K605" s="37"/>
      <c r="L605" s="37"/>
      <c r="M605" s="37"/>
      <c r="N605" s="37"/>
      <c r="O605" s="37"/>
      <c r="P605" s="37"/>
      <c r="Q605" s="37"/>
      <c r="R605" s="37"/>
    </row>
    <row r="606" spans="1:18" ht="15.75" customHeight="1" x14ac:dyDescent="0.35">
      <c r="A606" s="37"/>
      <c r="B606" s="37"/>
      <c r="C606" s="37"/>
      <c r="D606" s="37"/>
      <c r="E606" s="37"/>
      <c r="F606" s="38"/>
      <c r="G606" s="37"/>
      <c r="H606" s="239"/>
      <c r="I606" s="37"/>
      <c r="J606" s="37"/>
      <c r="K606" s="37"/>
      <c r="L606" s="37"/>
      <c r="M606" s="37"/>
      <c r="N606" s="37"/>
      <c r="O606" s="37"/>
      <c r="P606" s="37"/>
      <c r="Q606" s="37"/>
      <c r="R606" s="37"/>
    </row>
    <row r="607" spans="1:18" ht="15.75" customHeight="1" x14ac:dyDescent="0.35">
      <c r="A607" s="37"/>
      <c r="B607" s="37"/>
      <c r="C607" s="37"/>
      <c r="D607" s="37"/>
      <c r="E607" s="37"/>
      <c r="F607" s="38"/>
      <c r="G607" s="37"/>
      <c r="H607" s="239"/>
      <c r="I607" s="37"/>
      <c r="J607" s="37"/>
      <c r="K607" s="37"/>
      <c r="L607" s="37"/>
      <c r="M607" s="37"/>
      <c r="N607" s="37"/>
      <c r="O607" s="37"/>
      <c r="P607" s="37"/>
      <c r="Q607" s="37"/>
      <c r="R607" s="37"/>
    </row>
    <row r="608" spans="1:18" ht="15.75" customHeight="1" x14ac:dyDescent="0.35">
      <c r="A608" s="37"/>
      <c r="B608" s="37"/>
      <c r="C608" s="37"/>
      <c r="D608" s="37"/>
      <c r="E608" s="37"/>
      <c r="F608" s="38"/>
      <c r="G608" s="37"/>
      <c r="H608" s="239"/>
      <c r="I608" s="37"/>
      <c r="J608" s="37"/>
      <c r="K608" s="37"/>
      <c r="L608" s="37"/>
      <c r="M608" s="37"/>
      <c r="N608" s="37"/>
      <c r="O608" s="37"/>
      <c r="P608" s="37"/>
      <c r="Q608" s="37"/>
      <c r="R608" s="37"/>
    </row>
    <row r="609" spans="1:18" ht="15.75" customHeight="1" x14ac:dyDescent="0.35">
      <c r="A609" s="37"/>
      <c r="B609" s="37"/>
      <c r="C609" s="37"/>
      <c r="D609" s="37"/>
      <c r="E609" s="37"/>
      <c r="F609" s="38"/>
      <c r="G609" s="37"/>
      <c r="H609" s="239"/>
      <c r="I609" s="37"/>
      <c r="J609" s="37"/>
      <c r="K609" s="37"/>
      <c r="L609" s="37"/>
      <c r="M609" s="37"/>
      <c r="N609" s="37"/>
      <c r="O609" s="37"/>
      <c r="P609" s="37"/>
      <c r="Q609" s="37"/>
      <c r="R609" s="37"/>
    </row>
    <row r="610" spans="1:18" ht="15.75" customHeight="1" x14ac:dyDescent="0.35">
      <c r="A610" s="37"/>
      <c r="B610" s="37"/>
      <c r="C610" s="37"/>
      <c r="D610" s="37"/>
      <c r="E610" s="37"/>
      <c r="F610" s="38"/>
      <c r="G610" s="37"/>
      <c r="H610" s="239"/>
      <c r="I610" s="37"/>
      <c r="J610" s="37"/>
      <c r="K610" s="37"/>
      <c r="L610" s="37"/>
      <c r="M610" s="37"/>
      <c r="N610" s="37"/>
      <c r="O610" s="37"/>
      <c r="P610" s="37"/>
      <c r="Q610" s="37"/>
      <c r="R610" s="37"/>
    </row>
    <row r="611" spans="1:18" ht="15.75" customHeight="1" x14ac:dyDescent="0.35">
      <c r="A611" s="37"/>
      <c r="B611" s="37"/>
      <c r="C611" s="37"/>
      <c r="D611" s="37"/>
      <c r="E611" s="37"/>
      <c r="F611" s="38"/>
      <c r="G611" s="37"/>
      <c r="H611" s="239"/>
      <c r="I611" s="37"/>
      <c r="J611" s="37"/>
      <c r="K611" s="37"/>
      <c r="L611" s="37"/>
      <c r="M611" s="37"/>
      <c r="N611" s="37"/>
      <c r="O611" s="37"/>
      <c r="P611" s="37"/>
      <c r="Q611" s="37"/>
      <c r="R611" s="37"/>
    </row>
    <row r="612" spans="1:18" ht="15.75" customHeight="1" x14ac:dyDescent="0.35">
      <c r="A612" s="37"/>
      <c r="B612" s="37"/>
      <c r="C612" s="37"/>
      <c r="D612" s="37"/>
      <c r="E612" s="37"/>
      <c r="F612" s="38"/>
      <c r="G612" s="37"/>
      <c r="H612" s="239"/>
      <c r="I612" s="37"/>
      <c r="J612" s="37"/>
      <c r="K612" s="37"/>
      <c r="L612" s="37"/>
      <c r="M612" s="37"/>
      <c r="N612" s="37"/>
      <c r="O612" s="37"/>
      <c r="P612" s="37"/>
      <c r="Q612" s="37"/>
      <c r="R612" s="37"/>
    </row>
    <row r="613" spans="1:18" ht="15.75" customHeight="1" x14ac:dyDescent="0.35">
      <c r="A613" s="37"/>
      <c r="B613" s="37"/>
      <c r="C613" s="37"/>
      <c r="D613" s="37"/>
      <c r="E613" s="37"/>
      <c r="F613" s="38"/>
      <c r="G613" s="37"/>
      <c r="H613" s="239"/>
      <c r="I613" s="37"/>
      <c r="J613" s="37"/>
      <c r="K613" s="37"/>
      <c r="L613" s="37"/>
      <c r="M613" s="37"/>
      <c r="N613" s="37"/>
      <c r="O613" s="37"/>
      <c r="P613" s="37"/>
      <c r="Q613" s="37"/>
      <c r="R613" s="37"/>
    </row>
    <row r="614" spans="1:18" ht="15.75" customHeight="1" x14ac:dyDescent="0.35">
      <c r="A614" s="37"/>
      <c r="B614" s="37"/>
      <c r="C614" s="37"/>
      <c r="D614" s="37"/>
      <c r="E614" s="37"/>
      <c r="F614" s="38"/>
      <c r="G614" s="37"/>
      <c r="H614" s="239"/>
      <c r="I614" s="37"/>
      <c r="J614" s="37"/>
      <c r="K614" s="37"/>
      <c r="L614" s="37"/>
      <c r="M614" s="37"/>
      <c r="N614" s="37"/>
      <c r="O614" s="37"/>
      <c r="P614" s="37"/>
      <c r="Q614" s="37"/>
      <c r="R614" s="37"/>
    </row>
    <row r="615" spans="1:18" ht="15.75" customHeight="1" x14ac:dyDescent="0.35">
      <c r="A615" s="37"/>
      <c r="B615" s="37"/>
      <c r="C615" s="37"/>
      <c r="D615" s="37"/>
      <c r="E615" s="37"/>
      <c r="F615" s="38"/>
      <c r="G615" s="37"/>
      <c r="H615" s="239"/>
      <c r="I615" s="37"/>
      <c r="J615" s="37"/>
      <c r="K615" s="37"/>
      <c r="L615" s="37"/>
      <c r="M615" s="37"/>
      <c r="N615" s="37"/>
      <c r="O615" s="37"/>
      <c r="P615" s="37"/>
      <c r="Q615" s="37"/>
      <c r="R615" s="37"/>
    </row>
    <row r="616" spans="1:18" ht="15.75" customHeight="1" x14ac:dyDescent="0.35">
      <c r="A616" s="37"/>
      <c r="B616" s="37"/>
      <c r="C616" s="37"/>
      <c r="D616" s="37"/>
      <c r="E616" s="37"/>
      <c r="F616" s="38"/>
      <c r="G616" s="37"/>
      <c r="H616" s="239"/>
      <c r="I616" s="37"/>
      <c r="J616" s="37"/>
      <c r="K616" s="37"/>
      <c r="L616" s="37"/>
      <c r="M616" s="37"/>
      <c r="N616" s="37"/>
      <c r="O616" s="37"/>
      <c r="P616" s="37"/>
      <c r="Q616" s="37"/>
      <c r="R616" s="37"/>
    </row>
    <row r="617" spans="1:18" ht="15.75" customHeight="1" x14ac:dyDescent="0.35">
      <c r="A617" s="37"/>
      <c r="B617" s="37"/>
      <c r="C617" s="37"/>
      <c r="D617" s="37"/>
      <c r="E617" s="37"/>
      <c r="F617" s="38"/>
      <c r="G617" s="37"/>
      <c r="H617" s="239"/>
      <c r="I617" s="37"/>
      <c r="J617" s="37"/>
      <c r="K617" s="37"/>
      <c r="L617" s="37"/>
      <c r="M617" s="37"/>
      <c r="N617" s="37"/>
      <c r="O617" s="37"/>
      <c r="P617" s="37"/>
      <c r="Q617" s="37"/>
      <c r="R617" s="37"/>
    </row>
    <row r="618" spans="1:18" ht="15.75" customHeight="1" x14ac:dyDescent="0.35">
      <c r="A618" s="37"/>
      <c r="B618" s="37"/>
      <c r="C618" s="37"/>
      <c r="D618" s="37"/>
      <c r="E618" s="37"/>
      <c r="F618" s="38"/>
      <c r="G618" s="37"/>
      <c r="H618" s="239"/>
      <c r="I618" s="37"/>
      <c r="J618" s="37"/>
      <c r="K618" s="37"/>
      <c r="L618" s="37"/>
      <c r="M618" s="37"/>
      <c r="N618" s="37"/>
      <c r="O618" s="37"/>
      <c r="P618" s="37"/>
      <c r="Q618" s="37"/>
      <c r="R618" s="37"/>
    </row>
    <row r="619" spans="1:18" ht="15.75" customHeight="1" x14ac:dyDescent="0.35">
      <c r="A619" s="37"/>
      <c r="B619" s="37"/>
      <c r="C619" s="37"/>
      <c r="D619" s="37"/>
      <c r="E619" s="37"/>
      <c r="F619" s="38"/>
      <c r="G619" s="37"/>
      <c r="H619" s="239"/>
      <c r="I619" s="37"/>
      <c r="J619" s="37"/>
      <c r="K619" s="37"/>
      <c r="L619" s="37"/>
      <c r="M619" s="37"/>
      <c r="N619" s="37"/>
      <c r="O619" s="37"/>
      <c r="P619" s="37"/>
      <c r="Q619" s="37"/>
      <c r="R619" s="37"/>
    </row>
    <row r="620" spans="1:18" ht="15.75" customHeight="1" x14ac:dyDescent="0.35">
      <c r="A620" s="37"/>
      <c r="B620" s="37"/>
      <c r="C620" s="37"/>
      <c r="D620" s="37"/>
      <c r="E620" s="37"/>
      <c r="F620" s="38"/>
      <c r="G620" s="37"/>
      <c r="H620" s="239"/>
      <c r="I620" s="37"/>
      <c r="J620" s="37"/>
      <c r="K620" s="37"/>
      <c r="L620" s="37"/>
      <c r="M620" s="37"/>
      <c r="N620" s="37"/>
      <c r="O620" s="37"/>
      <c r="P620" s="37"/>
      <c r="Q620" s="37"/>
      <c r="R620" s="37"/>
    </row>
    <row r="621" spans="1:18" ht="15.75" customHeight="1" x14ac:dyDescent="0.35">
      <c r="A621" s="37"/>
      <c r="B621" s="37"/>
      <c r="C621" s="37"/>
      <c r="D621" s="37"/>
      <c r="E621" s="37"/>
      <c r="F621" s="38"/>
      <c r="G621" s="37"/>
      <c r="H621" s="239"/>
      <c r="I621" s="37"/>
      <c r="J621" s="37"/>
      <c r="K621" s="37"/>
      <c r="L621" s="37"/>
      <c r="M621" s="37"/>
      <c r="N621" s="37"/>
      <c r="O621" s="37"/>
      <c r="P621" s="37"/>
      <c r="Q621" s="37"/>
      <c r="R621" s="37"/>
    </row>
    <row r="622" spans="1:18" ht="15.75" customHeight="1" x14ac:dyDescent="0.35">
      <c r="A622" s="37"/>
      <c r="B622" s="37"/>
      <c r="C622" s="37"/>
      <c r="D622" s="37"/>
      <c r="E622" s="37"/>
      <c r="F622" s="38"/>
      <c r="G622" s="37"/>
      <c r="H622" s="239"/>
      <c r="I622" s="37"/>
      <c r="J622" s="37"/>
      <c r="K622" s="37"/>
      <c r="L622" s="37"/>
      <c r="M622" s="37"/>
      <c r="N622" s="37"/>
      <c r="O622" s="37"/>
      <c r="P622" s="37"/>
      <c r="Q622" s="37"/>
      <c r="R622" s="37"/>
    </row>
    <row r="623" spans="1:18" ht="15.75" customHeight="1" x14ac:dyDescent="0.35">
      <c r="A623" s="37"/>
      <c r="B623" s="37"/>
      <c r="C623" s="37"/>
      <c r="D623" s="37"/>
      <c r="E623" s="37"/>
      <c r="F623" s="38"/>
      <c r="G623" s="37"/>
      <c r="H623" s="239"/>
      <c r="I623" s="37"/>
      <c r="J623" s="37"/>
      <c r="K623" s="37"/>
      <c r="L623" s="37"/>
      <c r="M623" s="37"/>
      <c r="N623" s="37"/>
      <c r="O623" s="37"/>
      <c r="P623" s="37"/>
      <c r="Q623" s="37"/>
      <c r="R623" s="37"/>
    </row>
    <row r="624" spans="1:18" ht="15.75" customHeight="1" x14ac:dyDescent="0.35">
      <c r="A624" s="37"/>
      <c r="B624" s="37"/>
      <c r="C624" s="37"/>
      <c r="D624" s="37"/>
      <c r="E624" s="37"/>
      <c r="F624" s="38"/>
      <c r="G624" s="37"/>
      <c r="H624" s="239"/>
      <c r="I624" s="37"/>
      <c r="J624" s="37"/>
      <c r="K624" s="37"/>
      <c r="L624" s="37"/>
      <c r="M624" s="37"/>
      <c r="N624" s="37"/>
      <c r="O624" s="37"/>
      <c r="P624" s="37"/>
      <c r="Q624" s="37"/>
      <c r="R624" s="37"/>
    </row>
    <row r="625" spans="1:18" ht="15.75" customHeight="1" x14ac:dyDescent="0.35">
      <c r="A625" s="37"/>
      <c r="B625" s="37"/>
      <c r="C625" s="37"/>
      <c r="D625" s="37"/>
      <c r="E625" s="37"/>
      <c r="F625" s="38"/>
      <c r="G625" s="37"/>
      <c r="H625" s="239"/>
      <c r="I625" s="37"/>
      <c r="J625" s="37"/>
      <c r="K625" s="37"/>
      <c r="L625" s="37"/>
      <c r="M625" s="37"/>
      <c r="N625" s="37"/>
      <c r="O625" s="37"/>
      <c r="P625" s="37"/>
      <c r="Q625" s="37"/>
      <c r="R625" s="37"/>
    </row>
    <row r="626" spans="1:18" ht="15.75" customHeight="1" x14ac:dyDescent="0.35">
      <c r="A626" s="37"/>
      <c r="B626" s="37"/>
      <c r="C626" s="37"/>
      <c r="D626" s="37"/>
      <c r="E626" s="37"/>
      <c r="F626" s="38"/>
      <c r="G626" s="37"/>
      <c r="H626" s="239"/>
      <c r="I626" s="37"/>
      <c r="J626" s="37"/>
      <c r="K626" s="37"/>
      <c r="L626" s="37"/>
      <c r="M626" s="37"/>
      <c r="N626" s="37"/>
      <c r="O626" s="37"/>
      <c r="P626" s="37"/>
      <c r="Q626" s="37"/>
      <c r="R626" s="37"/>
    </row>
    <row r="627" spans="1:18" ht="15.75" customHeight="1" x14ac:dyDescent="0.35">
      <c r="A627" s="37"/>
      <c r="B627" s="37"/>
      <c r="C627" s="37"/>
      <c r="D627" s="37"/>
      <c r="E627" s="37"/>
      <c r="F627" s="38"/>
      <c r="G627" s="37"/>
      <c r="H627" s="239"/>
      <c r="I627" s="37"/>
      <c r="J627" s="37"/>
      <c r="K627" s="37"/>
      <c r="L627" s="37"/>
      <c r="M627" s="37"/>
      <c r="N627" s="37"/>
      <c r="O627" s="37"/>
      <c r="P627" s="37"/>
      <c r="Q627" s="37"/>
      <c r="R627" s="37"/>
    </row>
    <row r="628" spans="1:18" ht="15.75" customHeight="1" x14ac:dyDescent="0.35">
      <c r="A628" s="37"/>
      <c r="B628" s="37"/>
      <c r="C628" s="37"/>
      <c r="D628" s="37"/>
      <c r="E628" s="37"/>
      <c r="F628" s="38"/>
      <c r="G628" s="37"/>
      <c r="H628" s="239"/>
      <c r="I628" s="37"/>
      <c r="J628" s="37"/>
      <c r="K628" s="37"/>
      <c r="L628" s="37"/>
      <c r="M628" s="37"/>
      <c r="N628" s="37"/>
      <c r="O628" s="37"/>
      <c r="P628" s="37"/>
      <c r="Q628" s="37"/>
      <c r="R628" s="37"/>
    </row>
    <row r="629" spans="1:18" ht="15.75" customHeight="1" x14ac:dyDescent="0.35">
      <c r="A629" s="37"/>
      <c r="B629" s="37"/>
      <c r="C629" s="37"/>
      <c r="D629" s="37"/>
      <c r="E629" s="37"/>
      <c r="F629" s="38"/>
      <c r="G629" s="37"/>
      <c r="H629" s="239"/>
      <c r="I629" s="37"/>
      <c r="J629" s="37"/>
      <c r="K629" s="37"/>
      <c r="L629" s="37"/>
      <c r="M629" s="37"/>
      <c r="N629" s="37"/>
      <c r="O629" s="37"/>
      <c r="P629" s="37"/>
      <c r="Q629" s="37"/>
      <c r="R629" s="37"/>
    </row>
    <row r="630" spans="1:18" ht="15.75" customHeight="1" x14ac:dyDescent="0.35">
      <c r="A630" s="37"/>
      <c r="B630" s="37"/>
      <c r="C630" s="37"/>
      <c r="D630" s="37"/>
      <c r="E630" s="37"/>
      <c r="F630" s="38"/>
      <c r="G630" s="37"/>
      <c r="H630" s="239"/>
      <c r="I630" s="37"/>
      <c r="J630" s="37"/>
      <c r="K630" s="37"/>
      <c r="L630" s="37"/>
      <c r="M630" s="37"/>
      <c r="N630" s="37"/>
      <c r="O630" s="37"/>
      <c r="P630" s="37"/>
      <c r="Q630" s="37"/>
      <c r="R630" s="37"/>
    </row>
    <row r="631" spans="1:18" ht="15.75" customHeight="1" x14ac:dyDescent="0.35">
      <c r="A631" s="37"/>
      <c r="B631" s="37"/>
      <c r="C631" s="37"/>
      <c r="D631" s="37"/>
      <c r="E631" s="37"/>
      <c r="F631" s="38"/>
      <c r="G631" s="37"/>
      <c r="H631" s="239"/>
      <c r="I631" s="37"/>
      <c r="J631" s="37"/>
      <c r="K631" s="37"/>
      <c r="L631" s="37"/>
      <c r="M631" s="37"/>
      <c r="N631" s="37"/>
      <c r="O631" s="37"/>
      <c r="P631" s="37"/>
      <c r="Q631" s="37"/>
      <c r="R631" s="37"/>
    </row>
    <row r="632" spans="1:18" ht="15.75" customHeight="1" x14ac:dyDescent="0.35">
      <c r="A632" s="37"/>
      <c r="B632" s="37"/>
      <c r="C632" s="37"/>
      <c r="D632" s="37"/>
      <c r="E632" s="37"/>
      <c r="F632" s="38"/>
      <c r="G632" s="37"/>
      <c r="H632" s="239"/>
      <c r="I632" s="37"/>
      <c r="J632" s="37"/>
      <c r="K632" s="37"/>
      <c r="L632" s="37"/>
      <c r="M632" s="37"/>
      <c r="N632" s="37"/>
      <c r="O632" s="37"/>
      <c r="P632" s="37"/>
      <c r="Q632" s="37"/>
      <c r="R632" s="37"/>
    </row>
    <row r="633" spans="1:18" ht="15.75" customHeight="1" x14ac:dyDescent="0.35">
      <c r="A633" s="37"/>
      <c r="B633" s="37"/>
      <c r="C633" s="37"/>
      <c r="D633" s="37"/>
      <c r="E633" s="37"/>
      <c r="F633" s="38"/>
      <c r="G633" s="37"/>
      <c r="H633" s="239"/>
      <c r="I633" s="37"/>
      <c r="J633" s="37"/>
      <c r="K633" s="37"/>
      <c r="L633" s="37"/>
      <c r="M633" s="37"/>
      <c r="N633" s="37"/>
      <c r="O633" s="37"/>
      <c r="P633" s="37"/>
      <c r="Q633" s="37"/>
      <c r="R633" s="37"/>
    </row>
    <row r="634" spans="1:18" ht="15.75" customHeight="1" x14ac:dyDescent="0.35">
      <c r="A634" s="37"/>
      <c r="B634" s="37"/>
      <c r="C634" s="37"/>
      <c r="D634" s="37"/>
      <c r="E634" s="37"/>
      <c r="F634" s="38"/>
      <c r="G634" s="37"/>
      <c r="H634" s="239"/>
      <c r="I634" s="37"/>
      <c r="J634" s="37"/>
      <c r="K634" s="37"/>
      <c r="L634" s="37"/>
      <c r="M634" s="37"/>
      <c r="N634" s="37"/>
      <c r="O634" s="37"/>
      <c r="P634" s="37"/>
      <c r="Q634" s="37"/>
      <c r="R634" s="37"/>
    </row>
    <row r="635" spans="1:18" ht="15.75" customHeight="1" x14ac:dyDescent="0.35">
      <c r="A635" s="37"/>
      <c r="B635" s="37"/>
      <c r="C635" s="37"/>
      <c r="D635" s="37"/>
      <c r="E635" s="37"/>
      <c r="F635" s="38"/>
      <c r="G635" s="37"/>
      <c r="H635" s="239"/>
      <c r="I635" s="37"/>
      <c r="J635" s="37"/>
      <c r="K635" s="37"/>
      <c r="L635" s="37"/>
      <c r="M635" s="37"/>
      <c r="N635" s="37"/>
      <c r="O635" s="37"/>
      <c r="P635" s="37"/>
      <c r="Q635" s="37"/>
      <c r="R635" s="37"/>
    </row>
    <row r="636" spans="1:18" ht="15.75" customHeight="1" x14ac:dyDescent="0.35">
      <c r="A636" s="37"/>
      <c r="B636" s="37"/>
      <c r="C636" s="37"/>
      <c r="D636" s="37"/>
      <c r="E636" s="37"/>
      <c r="F636" s="38"/>
      <c r="G636" s="37"/>
      <c r="H636" s="239"/>
      <c r="I636" s="37"/>
      <c r="J636" s="37"/>
      <c r="K636" s="37"/>
      <c r="L636" s="37"/>
      <c r="M636" s="37"/>
      <c r="N636" s="37"/>
      <c r="O636" s="37"/>
      <c r="P636" s="37"/>
      <c r="Q636" s="37"/>
      <c r="R636" s="37"/>
    </row>
    <row r="637" spans="1:18" ht="15.75" customHeight="1" x14ac:dyDescent="0.35">
      <c r="A637" s="37"/>
      <c r="B637" s="37"/>
      <c r="C637" s="37"/>
      <c r="D637" s="37"/>
      <c r="E637" s="37"/>
      <c r="F637" s="38"/>
      <c r="G637" s="37"/>
      <c r="H637" s="239"/>
      <c r="I637" s="37"/>
      <c r="J637" s="37"/>
      <c r="K637" s="37"/>
      <c r="L637" s="37"/>
      <c r="M637" s="37"/>
      <c r="N637" s="37"/>
      <c r="O637" s="37"/>
      <c r="P637" s="37"/>
      <c r="Q637" s="37"/>
      <c r="R637" s="37"/>
    </row>
    <row r="638" spans="1:18" ht="15.75" customHeight="1" x14ac:dyDescent="0.35">
      <c r="A638" s="37"/>
      <c r="B638" s="37"/>
      <c r="C638" s="37"/>
      <c r="D638" s="37"/>
      <c r="E638" s="37"/>
      <c r="F638" s="38"/>
      <c r="G638" s="37"/>
      <c r="H638" s="239"/>
      <c r="I638" s="37"/>
      <c r="J638" s="37"/>
      <c r="K638" s="37"/>
      <c r="L638" s="37"/>
      <c r="M638" s="37"/>
      <c r="N638" s="37"/>
      <c r="O638" s="37"/>
      <c r="P638" s="37"/>
      <c r="Q638" s="37"/>
      <c r="R638" s="37"/>
    </row>
    <row r="639" spans="1:18" ht="15.75" customHeight="1" x14ac:dyDescent="0.35">
      <c r="A639" s="37"/>
      <c r="B639" s="37"/>
      <c r="C639" s="37"/>
      <c r="D639" s="37"/>
      <c r="E639" s="37"/>
      <c r="F639" s="38"/>
      <c r="G639" s="37"/>
      <c r="H639" s="239"/>
      <c r="I639" s="37"/>
      <c r="J639" s="37"/>
      <c r="K639" s="37"/>
      <c r="L639" s="37"/>
      <c r="M639" s="37"/>
      <c r="N639" s="37"/>
      <c r="O639" s="37"/>
      <c r="P639" s="37"/>
      <c r="Q639" s="37"/>
      <c r="R639" s="37"/>
    </row>
    <row r="640" spans="1:18" ht="15.75" customHeight="1" x14ac:dyDescent="0.35">
      <c r="A640" s="37"/>
      <c r="B640" s="37"/>
      <c r="C640" s="37"/>
      <c r="D640" s="37"/>
      <c r="E640" s="37"/>
      <c r="F640" s="38"/>
      <c r="G640" s="37"/>
      <c r="H640" s="239"/>
      <c r="I640" s="37"/>
      <c r="J640" s="37"/>
      <c r="K640" s="37"/>
      <c r="L640" s="37"/>
      <c r="M640" s="37"/>
      <c r="N640" s="37"/>
      <c r="O640" s="37"/>
      <c r="P640" s="37"/>
      <c r="Q640" s="37"/>
      <c r="R640" s="37"/>
    </row>
    <row r="641" spans="1:18" ht="15.75" customHeight="1" x14ac:dyDescent="0.35">
      <c r="A641" s="37"/>
      <c r="B641" s="37"/>
      <c r="C641" s="37"/>
      <c r="D641" s="37"/>
      <c r="E641" s="37"/>
      <c r="F641" s="38"/>
      <c r="G641" s="37"/>
      <c r="H641" s="239"/>
      <c r="I641" s="37"/>
      <c r="J641" s="37"/>
      <c r="K641" s="37"/>
      <c r="L641" s="37"/>
      <c r="M641" s="37"/>
      <c r="N641" s="37"/>
      <c r="O641" s="37"/>
      <c r="P641" s="37"/>
      <c r="Q641" s="37"/>
      <c r="R641" s="37"/>
    </row>
    <row r="642" spans="1:18" ht="15.75" customHeight="1" x14ac:dyDescent="0.35">
      <c r="A642" s="37"/>
      <c r="B642" s="37"/>
      <c r="C642" s="37"/>
      <c r="D642" s="37"/>
      <c r="E642" s="37"/>
      <c r="F642" s="38"/>
      <c r="G642" s="37"/>
      <c r="H642" s="239"/>
      <c r="I642" s="37"/>
      <c r="J642" s="37"/>
      <c r="K642" s="37"/>
      <c r="L642" s="37"/>
      <c r="M642" s="37"/>
      <c r="N642" s="37"/>
      <c r="O642" s="37"/>
      <c r="P642" s="37"/>
      <c r="Q642" s="37"/>
      <c r="R642" s="37"/>
    </row>
    <row r="643" spans="1:18" ht="15.75" customHeight="1" x14ac:dyDescent="0.35">
      <c r="A643" s="37"/>
      <c r="B643" s="37"/>
      <c r="C643" s="37"/>
      <c r="D643" s="37"/>
      <c r="E643" s="37"/>
      <c r="F643" s="38"/>
      <c r="G643" s="37"/>
      <c r="H643" s="239"/>
      <c r="I643" s="37"/>
      <c r="J643" s="37"/>
      <c r="K643" s="37"/>
      <c r="L643" s="37"/>
      <c r="M643" s="37"/>
      <c r="N643" s="37"/>
      <c r="O643" s="37"/>
      <c r="P643" s="37"/>
      <c r="Q643" s="37"/>
      <c r="R643" s="37"/>
    </row>
    <row r="644" spans="1:18" ht="15.75" customHeight="1" x14ac:dyDescent="0.35">
      <c r="A644" s="37"/>
      <c r="B644" s="37"/>
      <c r="C644" s="37"/>
      <c r="D644" s="37"/>
      <c r="E644" s="37"/>
      <c r="F644" s="38"/>
      <c r="G644" s="37"/>
      <c r="H644" s="239"/>
      <c r="I644" s="37"/>
      <c r="J644" s="37"/>
      <c r="K644" s="37"/>
      <c r="L644" s="37"/>
      <c r="M644" s="37"/>
      <c r="N644" s="37"/>
      <c r="O644" s="37"/>
      <c r="P644" s="37"/>
      <c r="Q644" s="37"/>
      <c r="R644" s="37"/>
    </row>
    <row r="645" spans="1:18" ht="15.75" customHeight="1" x14ac:dyDescent="0.35">
      <c r="A645" s="37"/>
      <c r="B645" s="37"/>
      <c r="C645" s="37"/>
      <c r="D645" s="37"/>
      <c r="E645" s="37"/>
      <c r="F645" s="38"/>
      <c r="G645" s="37"/>
      <c r="H645" s="239"/>
      <c r="I645" s="37"/>
      <c r="J645" s="37"/>
      <c r="K645" s="37"/>
      <c r="L645" s="37"/>
      <c r="M645" s="37"/>
      <c r="N645" s="37"/>
      <c r="O645" s="37"/>
      <c r="P645" s="37"/>
      <c r="Q645" s="37"/>
      <c r="R645" s="37"/>
    </row>
    <row r="646" spans="1:18" ht="15.75" customHeight="1" x14ac:dyDescent="0.35">
      <c r="A646" s="37"/>
      <c r="B646" s="37"/>
      <c r="C646" s="37"/>
      <c r="D646" s="37"/>
      <c r="E646" s="37"/>
      <c r="F646" s="38"/>
      <c r="G646" s="37"/>
      <c r="H646" s="239"/>
      <c r="I646" s="37"/>
      <c r="J646" s="37"/>
      <c r="K646" s="37"/>
      <c r="L646" s="37"/>
      <c r="M646" s="37"/>
      <c r="N646" s="37"/>
      <c r="O646" s="37"/>
      <c r="P646" s="37"/>
      <c r="Q646" s="37"/>
      <c r="R646" s="37"/>
    </row>
    <row r="647" spans="1:18" ht="15.75" customHeight="1" x14ac:dyDescent="0.35">
      <c r="A647" s="37"/>
      <c r="B647" s="37"/>
      <c r="C647" s="37"/>
      <c r="D647" s="37"/>
      <c r="E647" s="37"/>
      <c r="F647" s="38"/>
      <c r="G647" s="37"/>
      <c r="H647" s="239"/>
      <c r="I647" s="37"/>
      <c r="J647" s="37"/>
      <c r="K647" s="37"/>
      <c r="L647" s="37"/>
      <c r="M647" s="37"/>
      <c r="N647" s="37"/>
      <c r="O647" s="37"/>
      <c r="P647" s="37"/>
      <c r="Q647" s="37"/>
      <c r="R647" s="37"/>
    </row>
    <row r="648" spans="1:18" ht="15.75" customHeight="1" x14ac:dyDescent="0.35">
      <c r="A648" s="37"/>
      <c r="B648" s="37"/>
      <c r="C648" s="37"/>
      <c r="D648" s="37"/>
      <c r="E648" s="37"/>
      <c r="F648" s="38"/>
      <c r="G648" s="37"/>
      <c r="H648" s="239"/>
      <c r="I648" s="37"/>
      <c r="J648" s="37"/>
      <c r="K648" s="37"/>
      <c r="L648" s="37"/>
      <c r="M648" s="37"/>
      <c r="N648" s="37"/>
      <c r="O648" s="37"/>
      <c r="P648" s="37"/>
      <c r="Q648" s="37"/>
      <c r="R648" s="37"/>
    </row>
    <row r="649" spans="1:18" ht="15.75" customHeight="1" x14ac:dyDescent="0.35">
      <c r="A649" s="37"/>
      <c r="B649" s="37"/>
      <c r="C649" s="37"/>
      <c r="D649" s="37"/>
      <c r="E649" s="37"/>
      <c r="F649" s="38"/>
      <c r="G649" s="37"/>
      <c r="H649" s="239"/>
      <c r="I649" s="37"/>
      <c r="J649" s="37"/>
      <c r="K649" s="37"/>
      <c r="L649" s="37"/>
      <c r="M649" s="37"/>
      <c r="N649" s="37"/>
      <c r="O649" s="37"/>
      <c r="P649" s="37"/>
      <c r="Q649" s="37"/>
      <c r="R649" s="37"/>
    </row>
    <row r="650" spans="1:18" ht="15.75" customHeight="1" x14ac:dyDescent="0.35">
      <c r="A650" s="37"/>
      <c r="B650" s="37"/>
      <c r="C650" s="37"/>
      <c r="D650" s="37"/>
      <c r="E650" s="37"/>
      <c r="F650" s="38"/>
      <c r="G650" s="37"/>
      <c r="H650" s="239"/>
      <c r="I650" s="37"/>
      <c r="J650" s="37"/>
      <c r="K650" s="37"/>
      <c r="L650" s="37"/>
      <c r="M650" s="37"/>
      <c r="N650" s="37"/>
      <c r="O650" s="37"/>
      <c r="P650" s="37"/>
      <c r="Q650" s="37"/>
      <c r="R650" s="37"/>
    </row>
    <row r="651" spans="1:18" ht="15.75" customHeight="1" x14ac:dyDescent="0.35">
      <c r="A651" s="37"/>
      <c r="B651" s="37"/>
      <c r="C651" s="37"/>
      <c r="D651" s="37"/>
      <c r="E651" s="37"/>
      <c r="F651" s="38"/>
      <c r="G651" s="37"/>
      <c r="H651" s="239"/>
      <c r="I651" s="37"/>
      <c r="J651" s="37"/>
      <c r="K651" s="37"/>
      <c r="L651" s="37"/>
      <c r="M651" s="37"/>
      <c r="N651" s="37"/>
      <c r="O651" s="37"/>
      <c r="P651" s="37"/>
      <c r="Q651" s="37"/>
      <c r="R651" s="37"/>
    </row>
    <row r="652" spans="1:18" ht="15.75" customHeight="1" x14ac:dyDescent="0.35">
      <c r="A652" s="37"/>
      <c r="B652" s="37"/>
      <c r="C652" s="37"/>
      <c r="D652" s="37"/>
      <c r="E652" s="37"/>
      <c r="F652" s="38"/>
      <c r="G652" s="37"/>
      <c r="H652" s="239"/>
      <c r="I652" s="37"/>
      <c r="J652" s="37"/>
      <c r="K652" s="37"/>
      <c r="L652" s="37"/>
      <c r="M652" s="37"/>
      <c r="N652" s="37"/>
      <c r="O652" s="37"/>
      <c r="P652" s="37"/>
      <c r="Q652" s="37"/>
      <c r="R652" s="37"/>
    </row>
    <row r="653" spans="1:18" ht="15.75" customHeight="1" x14ac:dyDescent="0.35">
      <c r="A653" s="37"/>
      <c r="B653" s="37"/>
      <c r="C653" s="37"/>
      <c r="D653" s="37"/>
      <c r="E653" s="37"/>
      <c r="F653" s="38"/>
      <c r="G653" s="37"/>
      <c r="H653" s="239"/>
      <c r="I653" s="37"/>
      <c r="J653" s="37"/>
      <c r="K653" s="37"/>
      <c r="L653" s="37"/>
      <c r="M653" s="37"/>
      <c r="N653" s="37"/>
      <c r="O653" s="37"/>
      <c r="P653" s="37"/>
      <c r="Q653" s="37"/>
      <c r="R653" s="37"/>
    </row>
    <row r="654" spans="1:18" ht="15.75" customHeight="1" x14ac:dyDescent="0.35">
      <c r="A654" s="37"/>
      <c r="B654" s="37"/>
      <c r="C654" s="37"/>
      <c r="D654" s="37"/>
      <c r="E654" s="37"/>
      <c r="F654" s="38"/>
      <c r="G654" s="37"/>
      <c r="H654" s="239"/>
      <c r="I654" s="37"/>
      <c r="J654" s="37"/>
      <c r="K654" s="37"/>
      <c r="L654" s="37"/>
      <c r="M654" s="37"/>
      <c r="N654" s="37"/>
      <c r="O654" s="37"/>
      <c r="P654" s="37"/>
      <c r="Q654" s="37"/>
      <c r="R654" s="37"/>
    </row>
    <row r="655" spans="1:18" ht="15.75" customHeight="1" x14ac:dyDescent="0.35">
      <c r="A655" s="37"/>
      <c r="B655" s="37"/>
      <c r="C655" s="37"/>
      <c r="D655" s="37"/>
      <c r="E655" s="37"/>
      <c r="F655" s="38"/>
      <c r="G655" s="37"/>
      <c r="H655" s="239"/>
      <c r="I655" s="37"/>
      <c r="J655" s="37"/>
      <c r="K655" s="37"/>
      <c r="L655" s="37"/>
      <c r="M655" s="37"/>
      <c r="N655" s="37"/>
      <c r="O655" s="37"/>
      <c r="P655" s="37"/>
      <c r="Q655" s="37"/>
      <c r="R655" s="37"/>
    </row>
    <row r="656" spans="1:18" ht="15.75" customHeight="1" x14ac:dyDescent="0.35">
      <c r="A656" s="37"/>
      <c r="B656" s="37"/>
      <c r="C656" s="37"/>
      <c r="D656" s="37"/>
      <c r="E656" s="37"/>
      <c r="F656" s="38"/>
      <c r="G656" s="37"/>
      <c r="H656" s="239"/>
      <c r="I656" s="37"/>
      <c r="J656" s="37"/>
      <c r="K656" s="37"/>
      <c r="L656" s="37"/>
      <c r="M656" s="37"/>
      <c r="N656" s="37"/>
      <c r="O656" s="37"/>
      <c r="P656" s="37"/>
      <c r="Q656" s="37"/>
      <c r="R656" s="37"/>
    </row>
    <row r="657" spans="1:18" ht="15.75" customHeight="1" x14ac:dyDescent="0.35">
      <c r="A657" s="37"/>
      <c r="B657" s="37"/>
      <c r="C657" s="37"/>
      <c r="D657" s="37"/>
      <c r="E657" s="37"/>
      <c r="F657" s="38"/>
      <c r="G657" s="37"/>
      <c r="H657" s="239"/>
      <c r="I657" s="37"/>
      <c r="J657" s="37"/>
      <c r="K657" s="37"/>
      <c r="L657" s="37"/>
      <c r="M657" s="37"/>
      <c r="N657" s="37"/>
      <c r="O657" s="37"/>
      <c r="P657" s="37"/>
      <c r="Q657" s="37"/>
      <c r="R657" s="37"/>
    </row>
    <row r="658" spans="1:18" ht="15.75" customHeight="1" x14ac:dyDescent="0.35">
      <c r="A658" s="37"/>
      <c r="B658" s="37"/>
      <c r="C658" s="37"/>
      <c r="D658" s="37"/>
      <c r="E658" s="37"/>
      <c r="F658" s="38"/>
      <c r="G658" s="37"/>
      <c r="H658" s="239"/>
      <c r="I658" s="37"/>
      <c r="J658" s="37"/>
      <c r="K658" s="37"/>
      <c r="L658" s="37"/>
      <c r="M658" s="37"/>
      <c r="N658" s="37"/>
      <c r="O658" s="37"/>
      <c r="P658" s="37"/>
      <c r="Q658" s="37"/>
      <c r="R658" s="37"/>
    </row>
    <row r="659" spans="1:18" ht="15.75" customHeight="1" x14ac:dyDescent="0.35">
      <c r="A659" s="37"/>
      <c r="B659" s="37"/>
      <c r="C659" s="37"/>
      <c r="D659" s="37"/>
      <c r="E659" s="37"/>
      <c r="F659" s="38"/>
      <c r="G659" s="37"/>
      <c r="H659" s="239"/>
      <c r="I659" s="37"/>
      <c r="J659" s="37"/>
      <c r="K659" s="37"/>
      <c r="L659" s="37"/>
      <c r="M659" s="37"/>
      <c r="N659" s="37"/>
      <c r="O659" s="37"/>
      <c r="P659" s="37"/>
      <c r="Q659" s="37"/>
      <c r="R659" s="37"/>
    </row>
    <row r="660" spans="1:18" ht="15.75" customHeight="1" x14ac:dyDescent="0.35">
      <c r="A660" s="37"/>
      <c r="B660" s="37"/>
      <c r="C660" s="37"/>
      <c r="D660" s="37"/>
      <c r="E660" s="37"/>
      <c r="F660" s="38"/>
      <c r="G660" s="37"/>
      <c r="H660" s="239"/>
      <c r="I660" s="37"/>
      <c r="J660" s="37"/>
      <c r="K660" s="37"/>
      <c r="L660" s="37"/>
      <c r="M660" s="37"/>
      <c r="N660" s="37"/>
      <c r="O660" s="37"/>
      <c r="P660" s="37"/>
      <c r="Q660" s="37"/>
      <c r="R660" s="37"/>
    </row>
    <row r="661" spans="1:18" ht="15.75" customHeight="1" x14ac:dyDescent="0.35">
      <c r="A661" s="37"/>
      <c r="B661" s="37"/>
      <c r="C661" s="37"/>
      <c r="D661" s="37"/>
      <c r="E661" s="37"/>
      <c r="F661" s="38"/>
      <c r="G661" s="37"/>
      <c r="H661" s="239"/>
      <c r="I661" s="37"/>
      <c r="J661" s="37"/>
      <c r="K661" s="37"/>
      <c r="L661" s="37"/>
      <c r="M661" s="37"/>
      <c r="N661" s="37"/>
      <c r="O661" s="37"/>
      <c r="P661" s="37"/>
      <c r="Q661" s="37"/>
      <c r="R661" s="37"/>
    </row>
    <row r="662" spans="1:18" ht="15.75" customHeight="1" x14ac:dyDescent="0.35">
      <c r="A662" s="37"/>
      <c r="B662" s="37"/>
      <c r="C662" s="37"/>
      <c r="D662" s="37"/>
      <c r="E662" s="37"/>
      <c r="F662" s="38"/>
      <c r="G662" s="37"/>
      <c r="H662" s="239"/>
      <c r="I662" s="37"/>
      <c r="J662" s="37"/>
      <c r="K662" s="37"/>
      <c r="L662" s="37"/>
      <c r="M662" s="37"/>
      <c r="N662" s="37"/>
      <c r="O662" s="37"/>
      <c r="P662" s="37"/>
      <c r="Q662" s="37"/>
      <c r="R662" s="37"/>
    </row>
    <row r="663" spans="1:18" ht="15.75" customHeight="1" x14ac:dyDescent="0.35">
      <c r="A663" s="37"/>
      <c r="B663" s="37"/>
      <c r="C663" s="37"/>
      <c r="D663" s="37"/>
      <c r="E663" s="37"/>
      <c r="F663" s="38"/>
      <c r="G663" s="37"/>
      <c r="H663" s="239"/>
      <c r="I663" s="37"/>
      <c r="J663" s="37"/>
      <c r="K663" s="37"/>
      <c r="L663" s="37"/>
      <c r="M663" s="37"/>
      <c r="N663" s="37"/>
      <c r="O663" s="37"/>
      <c r="P663" s="37"/>
      <c r="Q663" s="37"/>
      <c r="R663" s="37"/>
    </row>
    <row r="664" spans="1:18" ht="15.75" customHeight="1" x14ac:dyDescent="0.35">
      <c r="A664" s="37"/>
      <c r="B664" s="37"/>
      <c r="C664" s="37"/>
      <c r="D664" s="37"/>
      <c r="E664" s="37"/>
      <c r="F664" s="38"/>
      <c r="G664" s="37"/>
      <c r="H664" s="239"/>
      <c r="I664" s="37"/>
      <c r="J664" s="37"/>
      <c r="K664" s="37"/>
      <c r="L664" s="37"/>
      <c r="M664" s="37"/>
      <c r="N664" s="37"/>
      <c r="O664" s="37"/>
      <c r="P664" s="37"/>
      <c r="Q664" s="37"/>
      <c r="R664" s="37"/>
    </row>
    <row r="665" spans="1:18" ht="15.75" customHeight="1" x14ac:dyDescent="0.35">
      <c r="A665" s="37"/>
      <c r="B665" s="37"/>
      <c r="C665" s="37"/>
      <c r="D665" s="37"/>
      <c r="E665" s="37"/>
      <c r="F665" s="38"/>
      <c r="G665" s="37"/>
      <c r="H665" s="239"/>
      <c r="I665" s="37"/>
      <c r="J665" s="37"/>
      <c r="K665" s="37"/>
      <c r="L665" s="37"/>
      <c r="M665" s="37"/>
      <c r="N665" s="37"/>
      <c r="O665" s="37"/>
      <c r="P665" s="37"/>
      <c r="Q665" s="37"/>
      <c r="R665" s="37"/>
    </row>
    <row r="666" spans="1:18" ht="15.75" customHeight="1" x14ac:dyDescent="0.35">
      <c r="A666" s="37"/>
      <c r="B666" s="37"/>
      <c r="C666" s="37"/>
      <c r="D666" s="37"/>
      <c r="E666" s="37"/>
      <c r="F666" s="38"/>
      <c r="G666" s="37"/>
      <c r="H666" s="239"/>
      <c r="I666" s="37"/>
      <c r="J666" s="37"/>
      <c r="K666" s="37"/>
      <c r="L666" s="37"/>
      <c r="M666" s="37"/>
      <c r="N666" s="37"/>
      <c r="O666" s="37"/>
      <c r="P666" s="37"/>
      <c r="Q666" s="37"/>
      <c r="R666" s="37"/>
    </row>
    <row r="667" spans="1:18" ht="15.75" customHeight="1" x14ac:dyDescent="0.35">
      <c r="A667" s="37"/>
      <c r="B667" s="37"/>
      <c r="C667" s="37"/>
      <c r="D667" s="37"/>
      <c r="E667" s="37"/>
      <c r="F667" s="38"/>
      <c r="G667" s="37"/>
      <c r="H667" s="239"/>
      <c r="I667" s="37"/>
      <c r="J667" s="37"/>
      <c r="K667" s="37"/>
      <c r="L667" s="37"/>
      <c r="M667" s="37"/>
      <c r="N667" s="37"/>
      <c r="O667" s="37"/>
      <c r="P667" s="37"/>
      <c r="Q667" s="37"/>
      <c r="R667" s="37"/>
    </row>
    <row r="668" spans="1:18" ht="15.75" customHeight="1" x14ac:dyDescent="0.35">
      <c r="A668" s="37"/>
      <c r="B668" s="37"/>
      <c r="C668" s="37"/>
      <c r="D668" s="37"/>
      <c r="E668" s="37"/>
      <c r="F668" s="38"/>
      <c r="G668" s="37"/>
      <c r="H668" s="239"/>
      <c r="I668" s="37"/>
      <c r="J668" s="37"/>
      <c r="K668" s="37"/>
      <c r="L668" s="37"/>
      <c r="M668" s="37"/>
      <c r="N668" s="37"/>
      <c r="O668" s="37"/>
      <c r="P668" s="37"/>
      <c r="Q668" s="37"/>
      <c r="R668" s="37"/>
    </row>
    <row r="669" spans="1:18" ht="15.75" customHeight="1" x14ac:dyDescent="0.35">
      <c r="A669" s="37"/>
      <c r="B669" s="37"/>
      <c r="C669" s="37"/>
      <c r="D669" s="37"/>
      <c r="E669" s="37"/>
      <c r="F669" s="38"/>
      <c r="G669" s="37"/>
      <c r="H669" s="239"/>
      <c r="I669" s="37"/>
      <c r="J669" s="37"/>
      <c r="K669" s="37"/>
      <c r="L669" s="37"/>
      <c r="M669" s="37"/>
      <c r="N669" s="37"/>
      <c r="O669" s="37"/>
      <c r="P669" s="37"/>
      <c r="Q669" s="37"/>
      <c r="R669" s="37"/>
    </row>
    <row r="670" spans="1:18" ht="15.75" customHeight="1" x14ac:dyDescent="0.35">
      <c r="A670" s="37"/>
      <c r="B670" s="37"/>
      <c r="C670" s="37"/>
      <c r="D670" s="37"/>
      <c r="E670" s="37"/>
      <c r="F670" s="38"/>
      <c r="G670" s="37"/>
      <c r="H670" s="239"/>
      <c r="I670" s="37"/>
      <c r="J670" s="37"/>
      <c r="K670" s="37"/>
      <c r="L670" s="37"/>
      <c r="M670" s="37"/>
      <c r="N670" s="37"/>
      <c r="O670" s="37"/>
      <c r="P670" s="37"/>
      <c r="Q670" s="37"/>
      <c r="R670" s="37"/>
    </row>
    <row r="671" spans="1:18" ht="15.75" customHeight="1" x14ac:dyDescent="0.35">
      <c r="A671" s="37"/>
      <c r="B671" s="37"/>
      <c r="C671" s="37"/>
      <c r="D671" s="37"/>
      <c r="E671" s="37"/>
      <c r="F671" s="38"/>
      <c r="G671" s="37"/>
      <c r="H671" s="239"/>
      <c r="I671" s="37"/>
      <c r="J671" s="37"/>
      <c r="K671" s="37"/>
      <c r="L671" s="37"/>
      <c r="M671" s="37"/>
      <c r="N671" s="37"/>
      <c r="O671" s="37"/>
      <c r="P671" s="37"/>
      <c r="Q671" s="37"/>
      <c r="R671" s="37"/>
    </row>
    <row r="672" spans="1:18" ht="15.75" customHeight="1" x14ac:dyDescent="0.35">
      <c r="A672" s="37"/>
      <c r="B672" s="37"/>
      <c r="C672" s="37"/>
      <c r="D672" s="37"/>
      <c r="E672" s="37"/>
      <c r="F672" s="38"/>
      <c r="G672" s="37"/>
      <c r="H672" s="239"/>
      <c r="I672" s="37"/>
      <c r="J672" s="37"/>
      <c r="K672" s="37"/>
      <c r="L672" s="37"/>
      <c r="M672" s="37"/>
      <c r="N672" s="37"/>
      <c r="O672" s="37"/>
      <c r="P672" s="37"/>
      <c r="Q672" s="37"/>
      <c r="R672" s="37"/>
    </row>
    <row r="673" spans="1:18" ht="15.75" customHeight="1" x14ac:dyDescent="0.35">
      <c r="A673" s="37"/>
      <c r="B673" s="37"/>
      <c r="C673" s="37"/>
      <c r="D673" s="37"/>
      <c r="E673" s="37"/>
      <c r="F673" s="38"/>
      <c r="G673" s="37"/>
      <c r="H673" s="239"/>
      <c r="I673" s="37"/>
      <c r="J673" s="37"/>
      <c r="K673" s="37"/>
      <c r="L673" s="37"/>
      <c r="M673" s="37"/>
      <c r="N673" s="37"/>
      <c r="O673" s="37"/>
      <c r="P673" s="37"/>
      <c r="Q673" s="37"/>
      <c r="R673" s="37"/>
    </row>
    <row r="674" spans="1:18" ht="15.75" customHeight="1" x14ac:dyDescent="0.35">
      <c r="A674" s="37"/>
      <c r="B674" s="37"/>
      <c r="C674" s="37"/>
      <c r="D674" s="37"/>
      <c r="E674" s="37"/>
      <c r="F674" s="38"/>
      <c r="G674" s="37"/>
      <c r="H674" s="239"/>
      <c r="I674" s="37"/>
      <c r="J674" s="37"/>
      <c r="K674" s="37"/>
      <c r="L674" s="37"/>
      <c r="M674" s="37"/>
      <c r="N674" s="37"/>
      <c r="O674" s="37"/>
      <c r="P674" s="37"/>
      <c r="Q674" s="37"/>
      <c r="R674" s="37"/>
    </row>
    <row r="675" spans="1:18" ht="15.75" customHeight="1" x14ac:dyDescent="0.35">
      <c r="A675" s="37"/>
      <c r="B675" s="37"/>
      <c r="C675" s="37"/>
      <c r="D675" s="37"/>
      <c r="E675" s="37"/>
      <c r="F675" s="38"/>
      <c r="G675" s="37"/>
      <c r="H675" s="239"/>
      <c r="I675" s="37"/>
      <c r="J675" s="37"/>
      <c r="K675" s="37"/>
      <c r="L675" s="37"/>
      <c r="M675" s="37"/>
      <c r="N675" s="37"/>
      <c r="O675" s="37"/>
      <c r="P675" s="37"/>
      <c r="Q675" s="37"/>
      <c r="R675" s="37"/>
    </row>
    <row r="676" spans="1:18" ht="15.75" customHeight="1" x14ac:dyDescent="0.35">
      <c r="A676" s="37"/>
      <c r="B676" s="37"/>
      <c r="C676" s="37"/>
      <c r="D676" s="37"/>
      <c r="E676" s="37"/>
      <c r="F676" s="38"/>
      <c r="G676" s="37"/>
      <c r="H676" s="239"/>
      <c r="I676" s="37"/>
      <c r="J676" s="37"/>
      <c r="K676" s="37"/>
      <c r="L676" s="37"/>
      <c r="M676" s="37"/>
      <c r="N676" s="37"/>
      <c r="O676" s="37"/>
      <c r="P676" s="37"/>
      <c r="Q676" s="37"/>
      <c r="R676" s="37"/>
    </row>
    <row r="677" spans="1:18" ht="15.75" customHeight="1" x14ac:dyDescent="0.35">
      <c r="A677" s="37"/>
      <c r="B677" s="37"/>
      <c r="C677" s="37"/>
      <c r="D677" s="37"/>
      <c r="E677" s="37"/>
      <c r="F677" s="38"/>
      <c r="G677" s="37"/>
      <c r="H677" s="239"/>
      <c r="I677" s="37"/>
      <c r="J677" s="37"/>
      <c r="K677" s="37"/>
      <c r="L677" s="37"/>
      <c r="M677" s="37"/>
      <c r="N677" s="37"/>
      <c r="O677" s="37"/>
      <c r="P677" s="37"/>
      <c r="Q677" s="37"/>
      <c r="R677" s="37"/>
    </row>
    <row r="678" spans="1:18" ht="15.75" customHeight="1" x14ac:dyDescent="0.35">
      <c r="A678" s="37"/>
      <c r="B678" s="37"/>
      <c r="C678" s="37"/>
      <c r="D678" s="37"/>
      <c r="E678" s="37"/>
      <c r="F678" s="38"/>
      <c r="G678" s="37"/>
      <c r="H678" s="239"/>
      <c r="I678" s="37"/>
      <c r="J678" s="37"/>
      <c r="K678" s="37"/>
      <c r="L678" s="37"/>
      <c r="M678" s="37"/>
      <c r="N678" s="37"/>
      <c r="O678" s="37"/>
      <c r="P678" s="37"/>
      <c r="Q678" s="37"/>
      <c r="R678" s="37"/>
    </row>
    <row r="679" spans="1:18" ht="15.75" customHeight="1" x14ac:dyDescent="0.35">
      <c r="A679" s="37"/>
      <c r="B679" s="37"/>
      <c r="C679" s="37"/>
      <c r="D679" s="37"/>
      <c r="E679" s="37"/>
      <c r="F679" s="38"/>
      <c r="G679" s="37"/>
      <c r="H679" s="239"/>
      <c r="I679" s="37"/>
      <c r="J679" s="37"/>
      <c r="K679" s="37"/>
      <c r="L679" s="37"/>
      <c r="M679" s="37"/>
      <c r="N679" s="37"/>
      <c r="O679" s="37"/>
      <c r="P679" s="37"/>
      <c r="Q679" s="37"/>
      <c r="R679" s="37"/>
    </row>
    <row r="680" spans="1:18" ht="15.75" customHeight="1" x14ac:dyDescent="0.35">
      <c r="A680" s="37"/>
      <c r="B680" s="37"/>
      <c r="C680" s="37"/>
      <c r="D680" s="37"/>
      <c r="E680" s="37"/>
      <c r="F680" s="38"/>
      <c r="G680" s="37"/>
      <c r="H680" s="239"/>
      <c r="I680" s="37"/>
      <c r="J680" s="37"/>
      <c r="K680" s="37"/>
      <c r="L680" s="37"/>
      <c r="M680" s="37"/>
      <c r="N680" s="37"/>
      <c r="O680" s="37"/>
      <c r="P680" s="37"/>
      <c r="Q680" s="37"/>
      <c r="R680" s="37"/>
    </row>
    <row r="681" spans="1:18" ht="15.75" customHeight="1" x14ac:dyDescent="0.35">
      <c r="A681" s="37"/>
      <c r="B681" s="37"/>
      <c r="C681" s="37"/>
      <c r="D681" s="37"/>
      <c r="E681" s="37"/>
      <c r="F681" s="38"/>
      <c r="G681" s="37"/>
      <c r="H681" s="239"/>
      <c r="I681" s="37"/>
      <c r="J681" s="37"/>
      <c r="K681" s="37"/>
      <c r="L681" s="37"/>
      <c r="M681" s="37"/>
      <c r="N681" s="37"/>
      <c r="O681" s="37"/>
      <c r="P681" s="37"/>
      <c r="Q681" s="37"/>
      <c r="R681" s="37"/>
    </row>
    <row r="682" spans="1:18" ht="15.75" customHeight="1" x14ac:dyDescent="0.35">
      <c r="A682" s="37"/>
      <c r="B682" s="37"/>
      <c r="C682" s="37"/>
      <c r="D682" s="37"/>
      <c r="E682" s="37"/>
      <c r="F682" s="38"/>
      <c r="G682" s="37"/>
      <c r="H682" s="239"/>
      <c r="I682" s="37"/>
      <c r="J682" s="37"/>
      <c r="K682" s="37"/>
      <c r="L682" s="37"/>
      <c r="M682" s="37"/>
      <c r="N682" s="37"/>
      <c r="O682" s="37"/>
      <c r="P682" s="37"/>
      <c r="Q682" s="37"/>
      <c r="R682" s="37"/>
    </row>
    <row r="683" spans="1:18" ht="15.75" customHeight="1" x14ac:dyDescent="0.35">
      <c r="A683" s="37"/>
      <c r="B683" s="37"/>
      <c r="C683" s="37"/>
      <c r="D683" s="37"/>
      <c r="E683" s="37"/>
      <c r="F683" s="38"/>
      <c r="G683" s="37"/>
      <c r="H683" s="239"/>
      <c r="I683" s="37"/>
      <c r="J683" s="37"/>
      <c r="K683" s="37"/>
      <c r="L683" s="37"/>
      <c r="M683" s="37"/>
      <c r="N683" s="37"/>
      <c r="O683" s="37"/>
      <c r="P683" s="37"/>
      <c r="Q683" s="37"/>
      <c r="R683" s="37"/>
    </row>
    <row r="684" spans="1:18" ht="15.75" customHeight="1" x14ac:dyDescent="0.35">
      <c r="A684" s="37"/>
      <c r="B684" s="37"/>
      <c r="C684" s="37"/>
      <c r="D684" s="37"/>
      <c r="E684" s="37"/>
      <c r="F684" s="38"/>
      <c r="G684" s="37"/>
      <c r="H684" s="239"/>
      <c r="I684" s="37"/>
      <c r="J684" s="37"/>
      <c r="K684" s="37"/>
      <c r="L684" s="37"/>
      <c r="M684" s="37"/>
      <c r="N684" s="37"/>
      <c r="O684" s="37"/>
      <c r="P684" s="37"/>
      <c r="Q684" s="37"/>
      <c r="R684" s="37"/>
    </row>
    <row r="685" spans="1:18" ht="15.75" customHeight="1" x14ac:dyDescent="0.35">
      <c r="A685" s="37"/>
      <c r="B685" s="37"/>
      <c r="C685" s="37"/>
      <c r="D685" s="37"/>
      <c r="E685" s="37"/>
      <c r="F685" s="38"/>
      <c r="G685" s="37"/>
      <c r="H685" s="239"/>
      <c r="I685" s="37"/>
      <c r="J685" s="37"/>
      <c r="K685" s="37"/>
      <c r="L685" s="37"/>
      <c r="M685" s="37"/>
      <c r="N685" s="37"/>
      <c r="O685" s="37"/>
      <c r="P685" s="37"/>
      <c r="Q685" s="37"/>
      <c r="R685" s="37"/>
    </row>
    <row r="686" spans="1:18" ht="15.75" customHeight="1" x14ac:dyDescent="0.35">
      <c r="A686" s="37"/>
      <c r="B686" s="37"/>
      <c r="C686" s="37"/>
      <c r="D686" s="37"/>
      <c r="E686" s="37"/>
      <c r="F686" s="38"/>
      <c r="G686" s="37"/>
      <c r="H686" s="239"/>
      <c r="I686" s="37"/>
      <c r="J686" s="37"/>
      <c r="K686" s="37"/>
      <c r="L686" s="37"/>
      <c r="M686" s="37"/>
      <c r="N686" s="37"/>
      <c r="O686" s="37"/>
      <c r="P686" s="37"/>
      <c r="Q686" s="37"/>
      <c r="R686" s="37"/>
    </row>
    <row r="687" spans="1:18" ht="15.75" customHeight="1" x14ac:dyDescent="0.35">
      <c r="A687" s="37"/>
      <c r="B687" s="37"/>
      <c r="C687" s="37"/>
      <c r="D687" s="37"/>
      <c r="E687" s="37"/>
      <c r="F687" s="38"/>
      <c r="G687" s="37"/>
      <c r="H687" s="239"/>
      <c r="I687" s="37"/>
      <c r="J687" s="37"/>
      <c r="K687" s="37"/>
      <c r="L687" s="37"/>
      <c r="M687" s="37"/>
      <c r="N687" s="37"/>
      <c r="O687" s="37"/>
      <c r="P687" s="37"/>
      <c r="Q687" s="37"/>
      <c r="R687" s="37"/>
    </row>
    <row r="688" spans="1:18" ht="15.75" customHeight="1" x14ac:dyDescent="0.35">
      <c r="A688" s="37"/>
      <c r="B688" s="37"/>
      <c r="C688" s="37"/>
      <c r="D688" s="37"/>
      <c r="E688" s="37"/>
      <c r="F688" s="38"/>
      <c r="G688" s="37"/>
      <c r="H688" s="239"/>
      <c r="I688" s="37"/>
      <c r="J688" s="37"/>
      <c r="K688" s="37"/>
      <c r="L688" s="37"/>
      <c r="M688" s="37"/>
      <c r="N688" s="37"/>
      <c r="O688" s="37"/>
      <c r="P688" s="37"/>
      <c r="Q688" s="37"/>
      <c r="R688" s="37"/>
    </row>
    <row r="689" spans="1:18" ht="15.75" customHeight="1" x14ac:dyDescent="0.35">
      <c r="A689" s="37"/>
      <c r="B689" s="37"/>
      <c r="C689" s="37"/>
      <c r="D689" s="37"/>
      <c r="E689" s="37"/>
      <c r="F689" s="38"/>
      <c r="G689" s="37"/>
      <c r="H689" s="239"/>
      <c r="I689" s="37"/>
      <c r="J689" s="37"/>
      <c r="K689" s="37"/>
      <c r="L689" s="37"/>
      <c r="M689" s="37"/>
      <c r="N689" s="37"/>
      <c r="O689" s="37"/>
      <c r="P689" s="37"/>
      <c r="Q689" s="37"/>
      <c r="R689" s="37"/>
    </row>
    <row r="690" spans="1:18" ht="15.75" customHeight="1" x14ac:dyDescent="0.35">
      <c r="A690" s="37"/>
      <c r="B690" s="37"/>
      <c r="C690" s="37"/>
      <c r="D690" s="37"/>
      <c r="E690" s="37"/>
      <c r="F690" s="38"/>
      <c r="G690" s="37"/>
      <c r="H690" s="239"/>
      <c r="I690" s="37"/>
      <c r="J690" s="37"/>
      <c r="K690" s="37"/>
      <c r="L690" s="37"/>
      <c r="M690" s="37"/>
      <c r="N690" s="37"/>
      <c r="O690" s="37"/>
      <c r="P690" s="37"/>
      <c r="Q690" s="37"/>
      <c r="R690" s="37"/>
    </row>
    <row r="691" spans="1:18" ht="15.75" customHeight="1" x14ac:dyDescent="0.35">
      <c r="A691" s="37"/>
      <c r="B691" s="37"/>
      <c r="C691" s="37"/>
      <c r="D691" s="37"/>
      <c r="E691" s="37"/>
      <c r="F691" s="38"/>
      <c r="G691" s="37"/>
      <c r="H691" s="239"/>
      <c r="I691" s="37"/>
      <c r="J691" s="37"/>
      <c r="K691" s="37"/>
      <c r="L691" s="37"/>
      <c r="M691" s="37"/>
      <c r="N691" s="37"/>
      <c r="O691" s="37"/>
      <c r="P691" s="37"/>
      <c r="Q691" s="37"/>
      <c r="R691" s="37"/>
    </row>
    <row r="692" spans="1:18" ht="15.75" customHeight="1" x14ac:dyDescent="0.35">
      <c r="A692" s="37"/>
      <c r="B692" s="37"/>
      <c r="C692" s="37"/>
      <c r="D692" s="37"/>
      <c r="E692" s="37"/>
      <c r="F692" s="38"/>
      <c r="G692" s="37"/>
      <c r="H692" s="239"/>
      <c r="I692" s="37"/>
      <c r="J692" s="37"/>
      <c r="K692" s="37"/>
      <c r="L692" s="37"/>
      <c r="M692" s="37"/>
      <c r="N692" s="37"/>
      <c r="O692" s="37"/>
      <c r="P692" s="37"/>
      <c r="Q692" s="37"/>
      <c r="R692" s="37"/>
    </row>
    <row r="693" spans="1:18" ht="15.75" customHeight="1" x14ac:dyDescent="0.35">
      <c r="A693" s="37"/>
      <c r="B693" s="37"/>
      <c r="C693" s="37"/>
      <c r="D693" s="37"/>
      <c r="E693" s="37"/>
      <c r="F693" s="38"/>
      <c r="G693" s="37"/>
      <c r="H693" s="239"/>
      <c r="I693" s="37"/>
      <c r="J693" s="37"/>
      <c r="K693" s="37"/>
      <c r="L693" s="37"/>
      <c r="M693" s="37"/>
      <c r="N693" s="37"/>
      <c r="O693" s="37"/>
      <c r="P693" s="37"/>
      <c r="Q693" s="37"/>
      <c r="R693" s="37"/>
    </row>
    <row r="694" spans="1:18" ht="15.75" customHeight="1" x14ac:dyDescent="0.35">
      <c r="A694" s="37"/>
      <c r="B694" s="37"/>
      <c r="C694" s="37"/>
      <c r="D694" s="37"/>
      <c r="E694" s="37"/>
      <c r="F694" s="38"/>
      <c r="G694" s="37"/>
      <c r="H694" s="239"/>
      <c r="I694" s="37"/>
      <c r="J694" s="37"/>
      <c r="K694" s="37"/>
      <c r="L694" s="37"/>
      <c r="M694" s="37"/>
      <c r="N694" s="37"/>
      <c r="O694" s="37"/>
      <c r="P694" s="37"/>
      <c r="Q694" s="37"/>
      <c r="R694" s="37"/>
    </row>
    <row r="695" spans="1:18" ht="15.75" customHeight="1" x14ac:dyDescent="0.35">
      <c r="A695" s="37"/>
      <c r="B695" s="37"/>
      <c r="C695" s="37"/>
      <c r="D695" s="37"/>
      <c r="E695" s="37"/>
      <c r="F695" s="38"/>
      <c r="G695" s="37"/>
      <c r="H695" s="239"/>
      <c r="I695" s="37"/>
      <c r="J695" s="37"/>
      <c r="K695" s="37"/>
      <c r="L695" s="37"/>
      <c r="M695" s="37"/>
      <c r="N695" s="37"/>
      <c r="O695" s="37"/>
      <c r="P695" s="37"/>
      <c r="Q695" s="37"/>
      <c r="R695" s="37"/>
    </row>
    <row r="696" spans="1:18" ht="15.75" customHeight="1" x14ac:dyDescent="0.35">
      <c r="A696" s="37"/>
      <c r="B696" s="37"/>
      <c r="C696" s="37"/>
      <c r="D696" s="37"/>
      <c r="E696" s="37"/>
      <c r="F696" s="38"/>
      <c r="G696" s="37"/>
      <c r="H696" s="239"/>
      <c r="I696" s="37"/>
      <c r="J696" s="37"/>
      <c r="K696" s="37"/>
      <c r="L696" s="37"/>
      <c r="M696" s="37"/>
      <c r="N696" s="37"/>
      <c r="O696" s="37"/>
      <c r="P696" s="37"/>
      <c r="Q696" s="37"/>
      <c r="R696" s="37"/>
    </row>
    <row r="697" spans="1:18" ht="15.75" customHeight="1" x14ac:dyDescent="0.35">
      <c r="A697" s="37"/>
      <c r="B697" s="37"/>
      <c r="C697" s="37"/>
      <c r="D697" s="37"/>
      <c r="E697" s="37"/>
      <c r="F697" s="38"/>
      <c r="G697" s="37"/>
      <c r="H697" s="239"/>
      <c r="I697" s="37"/>
      <c r="J697" s="37"/>
      <c r="K697" s="37"/>
      <c r="L697" s="37"/>
      <c r="M697" s="37"/>
      <c r="N697" s="37"/>
      <c r="O697" s="37"/>
      <c r="P697" s="37"/>
      <c r="Q697" s="37"/>
      <c r="R697" s="37"/>
    </row>
    <row r="698" spans="1:18" ht="15.75" customHeight="1" x14ac:dyDescent="0.35">
      <c r="A698" s="37"/>
      <c r="B698" s="37"/>
      <c r="C698" s="37"/>
      <c r="D698" s="37"/>
      <c r="E698" s="37"/>
      <c r="F698" s="38"/>
      <c r="G698" s="37"/>
      <c r="H698" s="239"/>
      <c r="I698" s="37"/>
      <c r="J698" s="37"/>
      <c r="K698" s="37"/>
      <c r="L698" s="37"/>
      <c r="M698" s="37"/>
      <c r="N698" s="37"/>
      <c r="O698" s="37"/>
      <c r="P698" s="37"/>
      <c r="Q698" s="37"/>
      <c r="R698" s="37"/>
    </row>
    <row r="699" spans="1:18" ht="15.75" customHeight="1" x14ac:dyDescent="0.35">
      <c r="A699" s="37"/>
      <c r="B699" s="37"/>
      <c r="C699" s="37"/>
      <c r="D699" s="37"/>
      <c r="E699" s="37"/>
      <c r="F699" s="38"/>
      <c r="G699" s="37"/>
      <c r="H699" s="239"/>
      <c r="I699" s="37"/>
      <c r="J699" s="37"/>
      <c r="K699" s="37"/>
      <c r="L699" s="37"/>
      <c r="M699" s="37"/>
      <c r="N699" s="37"/>
      <c r="O699" s="37"/>
      <c r="P699" s="37"/>
      <c r="Q699" s="37"/>
      <c r="R699" s="37"/>
    </row>
    <row r="700" spans="1:18" ht="15.75" customHeight="1" x14ac:dyDescent="0.35">
      <c r="A700" s="37"/>
      <c r="B700" s="37"/>
      <c r="C700" s="37"/>
      <c r="D700" s="37"/>
      <c r="E700" s="37"/>
      <c r="F700" s="38"/>
      <c r="G700" s="37"/>
      <c r="H700" s="239"/>
      <c r="I700" s="37"/>
      <c r="J700" s="37"/>
      <c r="K700" s="37"/>
      <c r="L700" s="37"/>
      <c r="M700" s="37"/>
      <c r="N700" s="37"/>
      <c r="O700" s="37"/>
      <c r="P700" s="37"/>
      <c r="Q700" s="37"/>
      <c r="R700" s="37"/>
    </row>
    <row r="701" spans="1:18" ht="15.75" customHeight="1" x14ac:dyDescent="0.35">
      <c r="A701" s="37"/>
      <c r="B701" s="37"/>
      <c r="C701" s="37"/>
      <c r="D701" s="37"/>
      <c r="E701" s="37"/>
      <c r="F701" s="38"/>
      <c r="G701" s="37"/>
      <c r="H701" s="239"/>
      <c r="I701" s="37"/>
      <c r="J701" s="37"/>
      <c r="K701" s="37"/>
      <c r="L701" s="37"/>
      <c r="M701" s="37"/>
      <c r="N701" s="37"/>
      <c r="O701" s="37"/>
      <c r="P701" s="37"/>
      <c r="Q701" s="37"/>
      <c r="R701" s="37"/>
    </row>
    <row r="702" spans="1:18" ht="15.75" customHeight="1" x14ac:dyDescent="0.35">
      <c r="A702" s="37"/>
      <c r="B702" s="37"/>
      <c r="C702" s="37"/>
      <c r="D702" s="37"/>
      <c r="E702" s="37"/>
      <c r="F702" s="38"/>
      <c r="G702" s="37"/>
      <c r="H702" s="239"/>
      <c r="I702" s="37"/>
      <c r="J702" s="37"/>
      <c r="K702" s="37"/>
      <c r="L702" s="37"/>
      <c r="M702" s="37"/>
      <c r="N702" s="37"/>
      <c r="O702" s="37"/>
      <c r="P702" s="37"/>
      <c r="Q702" s="37"/>
      <c r="R702" s="37"/>
    </row>
    <row r="703" spans="1:18" ht="15.75" customHeight="1" x14ac:dyDescent="0.35">
      <c r="A703" s="37"/>
      <c r="B703" s="37"/>
      <c r="C703" s="37"/>
      <c r="D703" s="37"/>
      <c r="E703" s="37"/>
      <c r="F703" s="38"/>
      <c r="G703" s="37"/>
      <c r="H703" s="239"/>
      <c r="I703" s="37"/>
      <c r="J703" s="37"/>
      <c r="K703" s="37"/>
      <c r="L703" s="37"/>
      <c r="M703" s="37"/>
      <c r="N703" s="37"/>
      <c r="O703" s="37"/>
      <c r="P703" s="37"/>
      <c r="Q703" s="37"/>
      <c r="R703" s="37"/>
    </row>
    <row r="704" spans="1:18" ht="15.75" customHeight="1" x14ac:dyDescent="0.35">
      <c r="A704" s="37"/>
      <c r="B704" s="37"/>
      <c r="C704" s="37"/>
      <c r="D704" s="37"/>
      <c r="E704" s="37"/>
      <c r="F704" s="38"/>
      <c r="G704" s="37"/>
      <c r="H704" s="239"/>
      <c r="I704" s="37"/>
      <c r="J704" s="37"/>
      <c r="K704" s="37"/>
      <c r="L704" s="37"/>
      <c r="M704" s="37"/>
      <c r="N704" s="37"/>
      <c r="O704" s="37"/>
      <c r="P704" s="37"/>
      <c r="Q704" s="37"/>
      <c r="R704" s="37"/>
    </row>
    <row r="705" spans="1:18" ht="15.75" customHeight="1" x14ac:dyDescent="0.35">
      <c r="A705" s="37"/>
      <c r="B705" s="37"/>
      <c r="C705" s="37"/>
      <c r="D705" s="37"/>
      <c r="E705" s="37"/>
      <c r="F705" s="38"/>
      <c r="G705" s="37"/>
      <c r="H705" s="239"/>
      <c r="I705" s="37"/>
      <c r="J705" s="37"/>
      <c r="K705" s="37"/>
      <c r="L705" s="37"/>
      <c r="M705" s="37"/>
      <c r="N705" s="37"/>
      <c r="O705" s="37"/>
      <c r="P705" s="37"/>
      <c r="Q705" s="37"/>
      <c r="R705" s="37"/>
    </row>
    <row r="706" spans="1:18" ht="15.75" customHeight="1" x14ac:dyDescent="0.35">
      <c r="A706" s="37"/>
      <c r="B706" s="37"/>
      <c r="C706" s="37"/>
      <c r="D706" s="37"/>
      <c r="E706" s="37"/>
      <c r="F706" s="38"/>
      <c r="G706" s="37"/>
      <c r="H706" s="239"/>
      <c r="I706" s="37"/>
      <c r="J706" s="37"/>
      <c r="K706" s="37"/>
      <c r="L706" s="37"/>
      <c r="M706" s="37"/>
      <c r="N706" s="37"/>
      <c r="O706" s="37"/>
      <c r="P706" s="37"/>
      <c r="Q706" s="37"/>
      <c r="R706" s="37"/>
    </row>
    <row r="707" spans="1:18" ht="15.75" customHeight="1" x14ac:dyDescent="0.35">
      <c r="A707" s="37"/>
      <c r="B707" s="37"/>
      <c r="C707" s="37"/>
      <c r="D707" s="37"/>
      <c r="E707" s="37"/>
      <c r="F707" s="38"/>
      <c r="G707" s="37"/>
      <c r="H707" s="239"/>
      <c r="I707" s="37"/>
      <c r="J707" s="37"/>
      <c r="K707" s="37"/>
      <c r="L707" s="37"/>
      <c r="M707" s="37"/>
      <c r="N707" s="37"/>
      <c r="O707" s="37"/>
      <c r="P707" s="37"/>
      <c r="Q707" s="37"/>
      <c r="R707" s="37"/>
    </row>
    <row r="708" spans="1:18" ht="15.75" customHeight="1" x14ac:dyDescent="0.35">
      <c r="A708" s="37"/>
      <c r="B708" s="37"/>
      <c r="C708" s="37"/>
      <c r="D708" s="37"/>
      <c r="E708" s="37"/>
      <c r="F708" s="38"/>
      <c r="G708" s="37"/>
      <c r="H708" s="239"/>
      <c r="I708" s="37"/>
      <c r="J708" s="37"/>
      <c r="K708" s="37"/>
      <c r="L708" s="37"/>
      <c r="M708" s="37"/>
      <c r="N708" s="37"/>
      <c r="O708" s="37"/>
      <c r="P708" s="37"/>
      <c r="Q708" s="37"/>
      <c r="R708" s="37"/>
    </row>
    <row r="709" spans="1:18" ht="15.75" customHeight="1" x14ac:dyDescent="0.35">
      <c r="A709" s="37"/>
      <c r="B709" s="37"/>
      <c r="C709" s="37"/>
      <c r="D709" s="37"/>
      <c r="E709" s="37"/>
      <c r="F709" s="38"/>
      <c r="G709" s="37"/>
      <c r="H709" s="239"/>
      <c r="I709" s="37"/>
      <c r="J709" s="37"/>
      <c r="K709" s="37"/>
      <c r="L709" s="37"/>
      <c r="M709" s="37"/>
      <c r="N709" s="37"/>
      <c r="O709" s="37"/>
      <c r="P709" s="37"/>
      <c r="Q709" s="37"/>
      <c r="R709" s="37"/>
    </row>
    <row r="710" spans="1:18" ht="15.75" customHeight="1" x14ac:dyDescent="0.35">
      <c r="A710" s="37"/>
      <c r="B710" s="37"/>
      <c r="C710" s="37"/>
      <c r="D710" s="37"/>
      <c r="E710" s="37"/>
      <c r="F710" s="38"/>
      <c r="G710" s="37"/>
      <c r="H710" s="239"/>
      <c r="I710" s="37"/>
      <c r="J710" s="37"/>
      <c r="K710" s="37"/>
      <c r="L710" s="37"/>
      <c r="M710" s="37"/>
      <c r="N710" s="37"/>
      <c r="O710" s="37"/>
      <c r="P710" s="37"/>
      <c r="Q710" s="37"/>
      <c r="R710" s="37"/>
    </row>
    <row r="711" spans="1:18" ht="15.75" customHeight="1" x14ac:dyDescent="0.35">
      <c r="A711" s="37"/>
      <c r="B711" s="37"/>
      <c r="C711" s="37"/>
      <c r="D711" s="37"/>
      <c r="E711" s="37"/>
      <c r="F711" s="38"/>
      <c r="G711" s="37"/>
      <c r="H711" s="239"/>
      <c r="I711" s="37"/>
      <c r="J711" s="37"/>
      <c r="K711" s="37"/>
      <c r="L711" s="37"/>
      <c r="M711" s="37"/>
      <c r="N711" s="37"/>
      <c r="O711" s="37"/>
      <c r="P711" s="37"/>
      <c r="Q711" s="37"/>
      <c r="R711" s="37"/>
    </row>
    <row r="712" spans="1:18" ht="15.75" customHeight="1" x14ac:dyDescent="0.35">
      <c r="A712" s="37"/>
      <c r="B712" s="37"/>
      <c r="C712" s="37"/>
      <c r="D712" s="37"/>
      <c r="E712" s="37"/>
      <c r="F712" s="38"/>
      <c r="G712" s="37"/>
      <c r="H712" s="239"/>
      <c r="I712" s="37"/>
      <c r="J712" s="37"/>
      <c r="K712" s="37"/>
      <c r="L712" s="37"/>
      <c r="M712" s="37"/>
      <c r="N712" s="37"/>
      <c r="O712" s="37"/>
      <c r="P712" s="37"/>
      <c r="Q712" s="37"/>
      <c r="R712" s="37"/>
    </row>
    <row r="713" spans="1:18" ht="15.75" customHeight="1" x14ac:dyDescent="0.35">
      <c r="A713" s="37"/>
      <c r="B713" s="37"/>
      <c r="C713" s="37"/>
      <c r="D713" s="37"/>
      <c r="E713" s="37"/>
      <c r="F713" s="38"/>
      <c r="G713" s="37"/>
      <c r="H713" s="239"/>
      <c r="I713" s="37"/>
      <c r="J713" s="37"/>
      <c r="K713" s="37"/>
      <c r="L713" s="37"/>
      <c r="M713" s="37"/>
      <c r="N713" s="37"/>
      <c r="O713" s="37"/>
      <c r="P713" s="37"/>
      <c r="Q713" s="37"/>
      <c r="R713" s="37"/>
    </row>
    <row r="714" spans="1:18" ht="15.75" customHeight="1" x14ac:dyDescent="0.35">
      <c r="A714" s="37"/>
      <c r="B714" s="37"/>
      <c r="C714" s="37"/>
      <c r="D714" s="37"/>
      <c r="E714" s="37"/>
      <c r="F714" s="38"/>
      <c r="G714" s="37"/>
      <c r="H714" s="239"/>
      <c r="I714" s="37"/>
      <c r="J714" s="37"/>
      <c r="K714" s="37"/>
      <c r="L714" s="37"/>
      <c r="M714" s="37"/>
      <c r="N714" s="37"/>
      <c r="O714" s="37"/>
      <c r="P714" s="37"/>
      <c r="Q714" s="37"/>
      <c r="R714" s="37"/>
    </row>
    <row r="715" spans="1:18" ht="15.75" customHeight="1" x14ac:dyDescent="0.35">
      <c r="A715" s="37"/>
      <c r="B715" s="37"/>
      <c r="C715" s="37"/>
      <c r="D715" s="37"/>
      <c r="E715" s="37"/>
      <c r="F715" s="38"/>
      <c r="G715" s="37"/>
      <c r="H715" s="239"/>
      <c r="I715" s="37"/>
      <c r="J715" s="37"/>
      <c r="K715" s="37"/>
      <c r="L715" s="37"/>
      <c r="M715" s="37"/>
      <c r="N715" s="37"/>
      <c r="O715" s="37"/>
      <c r="P715" s="37"/>
      <c r="Q715" s="37"/>
      <c r="R715" s="37"/>
    </row>
    <row r="716" spans="1:18" ht="15.75" customHeight="1" x14ac:dyDescent="0.35">
      <c r="A716" s="37"/>
      <c r="B716" s="37"/>
      <c r="C716" s="37"/>
      <c r="D716" s="37"/>
      <c r="E716" s="37"/>
      <c r="F716" s="38"/>
      <c r="G716" s="37"/>
      <c r="H716" s="239"/>
      <c r="I716" s="37"/>
      <c r="J716" s="37"/>
      <c r="K716" s="37"/>
      <c r="L716" s="37"/>
      <c r="M716" s="37"/>
      <c r="N716" s="37"/>
      <c r="O716" s="37"/>
      <c r="P716" s="37"/>
      <c r="Q716" s="37"/>
      <c r="R716" s="37"/>
    </row>
    <row r="717" spans="1:18" ht="15.75" customHeight="1" x14ac:dyDescent="0.35">
      <c r="A717" s="37"/>
      <c r="B717" s="37"/>
      <c r="C717" s="37"/>
      <c r="D717" s="37"/>
      <c r="E717" s="37"/>
      <c r="F717" s="38"/>
      <c r="G717" s="37"/>
      <c r="H717" s="239"/>
      <c r="I717" s="37"/>
      <c r="J717" s="37"/>
      <c r="K717" s="37"/>
      <c r="L717" s="37"/>
      <c r="M717" s="37"/>
      <c r="N717" s="37"/>
      <c r="O717" s="37"/>
      <c r="P717" s="37"/>
      <c r="Q717" s="37"/>
      <c r="R717" s="37"/>
    </row>
    <row r="718" spans="1:18" ht="15.75" customHeight="1" x14ac:dyDescent="0.35">
      <c r="A718" s="37"/>
      <c r="B718" s="37"/>
      <c r="C718" s="37"/>
      <c r="D718" s="37"/>
      <c r="E718" s="37"/>
      <c r="F718" s="38"/>
      <c r="G718" s="37"/>
      <c r="H718" s="239"/>
      <c r="I718" s="37"/>
      <c r="J718" s="37"/>
      <c r="K718" s="37"/>
      <c r="L718" s="37"/>
      <c r="M718" s="37"/>
      <c r="N718" s="37"/>
      <c r="O718" s="37"/>
      <c r="P718" s="37"/>
      <c r="Q718" s="37"/>
      <c r="R718" s="37"/>
    </row>
    <row r="719" spans="1:18" ht="15.75" customHeight="1" x14ac:dyDescent="0.35">
      <c r="A719" s="37"/>
      <c r="B719" s="37"/>
      <c r="C719" s="37"/>
      <c r="D719" s="37"/>
      <c r="E719" s="37"/>
      <c r="F719" s="38"/>
      <c r="G719" s="37"/>
      <c r="H719" s="239"/>
      <c r="I719" s="37"/>
      <c r="J719" s="37"/>
      <c r="K719" s="37"/>
      <c r="L719" s="37"/>
      <c r="M719" s="37"/>
      <c r="N719" s="37"/>
      <c r="O719" s="37"/>
      <c r="P719" s="37"/>
      <c r="Q719" s="37"/>
      <c r="R719" s="37"/>
    </row>
    <row r="720" spans="1:18" ht="15.75" customHeight="1" x14ac:dyDescent="0.35">
      <c r="A720" s="37"/>
      <c r="B720" s="37"/>
      <c r="C720" s="37"/>
      <c r="D720" s="37"/>
      <c r="E720" s="37"/>
      <c r="F720" s="38"/>
      <c r="G720" s="37"/>
      <c r="H720" s="239"/>
      <c r="I720" s="37"/>
      <c r="J720" s="37"/>
      <c r="K720" s="37"/>
      <c r="L720" s="37"/>
      <c r="M720" s="37"/>
      <c r="N720" s="37"/>
      <c r="O720" s="37"/>
      <c r="P720" s="37"/>
      <c r="Q720" s="37"/>
      <c r="R720" s="37"/>
    </row>
    <row r="721" spans="1:18" ht="15.75" customHeight="1" x14ac:dyDescent="0.35">
      <c r="A721" s="37"/>
      <c r="B721" s="37"/>
      <c r="C721" s="37"/>
      <c r="D721" s="37"/>
      <c r="E721" s="37"/>
      <c r="F721" s="38"/>
      <c r="G721" s="37"/>
      <c r="H721" s="239"/>
      <c r="I721" s="37"/>
      <c r="J721" s="37"/>
      <c r="K721" s="37"/>
      <c r="L721" s="37"/>
      <c r="M721" s="37"/>
      <c r="N721" s="37"/>
      <c r="O721" s="37"/>
      <c r="P721" s="37"/>
      <c r="Q721" s="37"/>
      <c r="R721" s="37"/>
    </row>
    <row r="722" spans="1:18" ht="15.75" customHeight="1" x14ac:dyDescent="0.35">
      <c r="A722" s="37"/>
      <c r="B722" s="37"/>
      <c r="C722" s="37"/>
      <c r="D722" s="37"/>
      <c r="E722" s="37"/>
      <c r="F722" s="38"/>
      <c r="G722" s="37"/>
      <c r="H722" s="239"/>
      <c r="I722" s="37"/>
      <c r="J722" s="37"/>
      <c r="K722" s="37"/>
      <c r="L722" s="37"/>
      <c r="M722" s="37"/>
      <c r="N722" s="37"/>
      <c r="O722" s="37"/>
      <c r="P722" s="37"/>
      <c r="Q722" s="37"/>
      <c r="R722" s="37"/>
    </row>
    <row r="723" spans="1:18" ht="15.75" customHeight="1" x14ac:dyDescent="0.35">
      <c r="A723" s="37"/>
      <c r="B723" s="37"/>
      <c r="C723" s="37"/>
      <c r="D723" s="37"/>
      <c r="E723" s="37"/>
      <c r="F723" s="38"/>
      <c r="G723" s="37"/>
      <c r="H723" s="239"/>
      <c r="I723" s="37"/>
      <c r="J723" s="37"/>
      <c r="K723" s="37"/>
      <c r="L723" s="37"/>
      <c r="M723" s="37"/>
      <c r="N723" s="37"/>
      <c r="O723" s="37"/>
      <c r="P723" s="37"/>
      <c r="Q723" s="37"/>
      <c r="R723" s="37"/>
    </row>
    <row r="724" spans="1:18" ht="15.75" customHeight="1" x14ac:dyDescent="0.35">
      <c r="A724" s="37"/>
      <c r="B724" s="37"/>
      <c r="C724" s="37"/>
      <c r="D724" s="37"/>
      <c r="E724" s="37"/>
      <c r="F724" s="38"/>
      <c r="G724" s="37"/>
      <c r="H724" s="239"/>
      <c r="I724" s="37"/>
      <c r="J724" s="37"/>
      <c r="K724" s="37"/>
      <c r="L724" s="37"/>
      <c r="M724" s="37"/>
      <c r="N724" s="37"/>
      <c r="O724" s="37"/>
      <c r="P724" s="37"/>
      <c r="Q724" s="37"/>
      <c r="R724" s="37"/>
    </row>
    <row r="725" spans="1:18" ht="15.75" customHeight="1" x14ac:dyDescent="0.35">
      <c r="A725" s="37"/>
      <c r="B725" s="37"/>
      <c r="C725" s="37"/>
      <c r="D725" s="37"/>
      <c r="E725" s="37"/>
      <c r="F725" s="38"/>
      <c r="G725" s="37"/>
      <c r="H725" s="239"/>
      <c r="I725" s="37"/>
      <c r="J725" s="37"/>
      <c r="K725" s="37"/>
      <c r="L725" s="37"/>
      <c r="M725" s="37"/>
      <c r="N725" s="37"/>
      <c r="O725" s="37"/>
      <c r="P725" s="37"/>
      <c r="Q725" s="37"/>
      <c r="R725" s="37"/>
    </row>
    <row r="726" spans="1:18" ht="15.75" customHeight="1" x14ac:dyDescent="0.35">
      <c r="A726" s="37"/>
      <c r="B726" s="37"/>
      <c r="C726" s="37"/>
      <c r="D726" s="37"/>
      <c r="E726" s="37"/>
      <c r="F726" s="38"/>
      <c r="G726" s="37"/>
      <c r="H726" s="239"/>
      <c r="I726" s="37"/>
      <c r="J726" s="37"/>
      <c r="K726" s="37"/>
      <c r="L726" s="37"/>
      <c r="M726" s="37"/>
      <c r="N726" s="37"/>
      <c r="O726" s="37"/>
      <c r="P726" s="37"/>
      <c r="Q726" s="37"/>
      <c r="R726" s="37"/>
    </row>
    <row r="727" spans="1:18" ht="15.75" customHeight="1" x14ac:dyDescent="0.35">
      <c r="A727" s="37"/>
      <c r="B727" s="37"/>
      <c r="C727" s="37"/>
      <c r="D727" s="37"/>
      <c r="E727" s="37"/>
      <c r="F727" s="38"/>
      <c r="G727" s="37"/>
      <c r="H727" s="239"/>
      <c r="I727" s="37"/>
      <c r="J727" s="37"/>
      <c r="K727" s="37"/>
      <c r="L727" s="37"/>
      <c r="M727" s="37"/>
      <c r="N727" s="37"/>
      <c r="O727" s="37"/>
      <c r="P727" s="37"/>
      <c r="Q727" s="37"/>
      <c r="R727" s="37"/>
    </row>
    <row r="728" spans="1:18" ht="15.75" customHeight="1" x14ac:dyDescent="0.35">
      <c r="A728" s="37"/>
      <c r="B728" s="37"/>
      <c r="C728" s="37"/>
      <c r="D728" s="37"/>
      <c r="E728" s="37"/>
      <c r="F728" s="38"/>
      <c r="G728" s="37"/>
      <c r="H728" s="239"/>
      <c r="I728" s="37"/>
      <c r="J728" s="37"/>
      <c r="K728" s="37"/>
      <c r="L728" s="37"/>
      <c r="M728" s="37"/>
      <c r="N728" s="37"/>
      <c r="O728" s="37"/>
      <c r="P728" s="37"/>
      <c r="Q728" s="37"/>
      <c r="R728" s="37"/>
    </row>
    <row r="729" spans="1:18" ht="15.75" customHeight="1" x14ac:dyDescent="0.35">
      <c r="A729" s="37"/>
      <c r="B729" s="37"/>
      <c r="C729" s="37"/>
      <c r="D729" s="37"/>
      <c r="E729" s="37"/>
      <c r="F729" s="38"/>
      <c r="G729" s="37"/>
      <c r="H729" s="239"/>
      <c r="I729" s="37"/>
      <c r="J729" s="37"/>
      <c r="K729" s="37"/>
      <c r="L729" s="37"/>
      <c r="M729" s="37"/>
      <c r="N729" s="37"/>
      <c r="O729" s="37"/>
      <c r="P729" s="37"/>
      <c r="Q729" s="37"/>
      <c r="R729" s="37"/>
    </row>
    <row r="730" spans="1:18" ht="15.75" customHeight="1" x14ac:dyDescent="0.35">
      <c r="A730" s="37"/>
      <c r="B730" s="37"/>
      <c r="C730" s="37"/>
      <c r="D730" s="37"/>
      <c r="E730" s="37"/>
      <c r="F730" s="38"/>
      <c r="G730" s="37"/>
      <c r="H730" s="239"/>
      <c r="I730" s="37"/>
      <c r="J730" s="37"/>
      <c r="K730" s="37"/>
      <c r="L730" s="37"/>
      <c r="M730" s="37"/>
      <c r="N730" s="37"/>
      <c r="O730" s="37"/>
      <c r="P730" s="37"/>
      <c r="Q730" s="37"/>
      <c r="R730" s="37"/>
    </row>
    <row r="731" spans="1:18" ht="15.75" customHeight="1" x14ac:dyDescent="0.35">
      <c r="A731" s="37"/>
      <c r="B731" s="37"/>
      <c r="C731" s="37"/>
      <c r="D731" s="37"/>
      <c r="E731" s="37"/>
      <c r="F731" s="38"/>
      <c r="G731" s="37"/>
      <c r="H731" s="239"/>
      <c r="I731" s="37"/>
      <c r="J731" s="37"/>
      <c r="K731" s="37"/>
      <c r="L731" s="37"/>
      <c r="M731" s="37"/>
      <c r="N731" s="37"/>
      <c r="O731" s="37"/>
      <c r="P731" s="37"/>
      <c r="Q731" s="37"/>
      <c r="R731" s="37"/>
    </row>
    <row r="732" spans="1:18" ht="15.75" customHeight="1" x14ac:dyDescent="0.35">
      <c r="A732" s="37"/>
      <c r="B732" s="37"/>
      <c r="C732" s="37"/>
      <c r="D732" s="37"/>
      <c r="E732" s="37"/>
      <c r="F732" s="38"/>
      <c r="G732" s="37"/>
      <c r="H732" s="239"/>
      <c r="I732" s="37"/>
      <c r="J732" s="37"/>
      <c r="K732" s="37"/>
      <c r="L732" s="37"/>
      <c r="M732" s="37"/>
      <c r="N732" s="37"/>
      <c r="O732" s="37"/>
      <c r="P732" s="37"/>
      <c r="Q732" s="37"/>
      <c r="R732" s="37"/>
    </row>
    <row r="733" spans="1:18" ht="15.75" customHeight="1" x14ac:dyDescent="0.35">
      <c r="A733" s="37"/>
      <c r="B733" s="37"/>
      <c r="C733" s="37"/>
      <c r="D733" s="37"/>
      <c r="E733" s="37"/>
      <c r="F733" s="38"/>
      <c r="G733" s="37"/>
      <c r="H733" s="239"/>
      <c r="I733" s="37"/>
      <c r="J733" s="37"/>
      <c r="K733" s="37"/>
      <c r="L733" s="37"/>
      <c r="M733" s="37"/>
      <c r="N733" s="37"/>
      <c r="O733" s="37"/>
      <c r="P733" s="37"/>
      <c r="Q733" s="37"/>
      <c r="R733" s="37"/>
    </row>
    <row r="734" spans="1:18" ht="15.75" customHeight="1" x14ac:dyDescent="0.35">
      <c r="A734" s="37"/>
      <c r="B734" s="37"/>
      <c r="C734" s="37"/>
      <c r="D734" s="37"/>
      <c r="E734" s="37"/>
      <c r="F734" s="38"/>
      <c r="G734" s="37"/>
      <c r="H734" s="239"/>
      <c r="I734" s="37"/>
      <c r="J734" s="37"/>
      <c r="K734" s="37"/>
      <c r="L734" s="37"/>
      <c r="M734" s="37"/>
      <c r="N734" s="37"/>
      <c r="O734" s="37"/>
      <c r="P734" s="37"/>
      <c r="Q734" s="37"/>
      <c r="R734" s="37"/>
    </row>
    <row r="735" spans="1:18" ht="15.75" customHeight="1" x14ac:dyDescent="0.35">
      <c r="A735" s="37"/>
      <c r="B735" s="37"/>
      <c r="C735" s="37"/>
      <c r="D735" s="37"/>
      <c r="E735" s="37"/>
      <c r="F735" s="38"/>
      <c r="G735" s="37"/>
      <c r="H735" s="239"/>
      <c r="I735" s="37"/>
      <c r="J735" s="37"/>
      <c r="K735" s="37"/>
      <c r="L735" s="37"/>
      <c r="M735" s="37"/>
      <c r="N735" s="37"/>
      <c r="O735" s="37"/>
      <c r="P735" s="37"/>
      <c r="Q735" s="37"/>
      <c r="R735" s="37"/>
    </row>
    <row r="736" spans="1:18" ht="15.75" customHeight="1" x14ac:dyDescent="0.35">
      <c r="A736" s="37"/>
      <c r="B736" s="37"/>
      <c r="C736" s="37"/>
      <c r="D736" s="37"/>
      <c r="E736" s="37"/>
      <c r="F736" s="38"/>
      <c r="G736" s="37"/>
      <c r="H736" s="239"/>
      <c r="I736" s="37"/>
      <c r="J736" s="37"/>
      <c r="K736" s="37"/>
      <c r="L736" s="37"/>
      <c r="M736" s="37"/>
      <c r="N736" s="37"/>
      <c r="O736" s="37"/>
      <c r="P736" s="37"/>
      <c r="Q736" s="37"/>
      <c r="R736" s="37"/>
    </row>
    <row r="737" spans="1:18" ht="15.75" customHeight="1" x14ac:dyDescent="0.35">
      <c r="A737" s="37"/>
      <c r="B737" s="37"/>
      <c r="C737" s="37"/>
      <c r="D737" s="37"/>
      <c r="E737" s="37"/>
      <c r="F737" s="38"/>
      <c r="G737" s="37"/>
      <c r="H737" s="239"/>
      <c r="I737" s="37"/>
      <c r="J737" s="37"/>
      <c r="K737" s="37"/>
      <c r="L737" s="37"/>
      <c r="M737" s="37"/>
      <c r="N737" s="37"/>
      <c r="O737" s="37"/>
      <c r="P737" s="37"/>
      <c r="Q737" s="37"/>
      <c r="R737" s="37"/>
    </row>
    <row r="738" spans="1:18" ht="15.75" customHeight="1" x14ac:dyDescent="0.35">
      <c r="A738" s="37"/>
      <c r="B738" s="37"/>
      <c r="C738" s="37"/>
      <c r="D738" s="37"/>
      <c r="E738" s="37"/>
      <c r="F738" s="38"/>
      <c r="G738" s="37"/>
      <c r="H738" s="239"/>
      <c r="I738" s="37"/>
      <c r="J738" s="37"/>
      <c r="K738" s="37"/>
      <c r="L738" s="37"/>
      <c r="M738" s="37"/>
      <c r="N738" s="37"/>
      <c r="O738" s="37"/>
      <c r="P738" s="37"/>
      <c r="Q738" s="37"/>
      <c r="R738" s="37"/>
    </row>
    <row r="739" spans="1:18" ht="15.75" customHeight="1" x14ac:dyDescent="0.35">
      <c r="A739" s="37"/>
      <c r="B739" s="37"/>
      <c r="C739" s="37"/>
      <c r="D739" s="37"/>
      <c r="E739" s="37"/>
      <c r="F739" s="38"/>
      <c r="G739" s="37"/>
      <c r="H739" s="239"/>
      <c r="I739" s="37"/>
      <c r="J739" s="37"/>
      <c r="K739" s="37"/>
      <c r="L739" s="37"/>
      <c r="M739" s="37"/>
      <c r="N739" s="37"/>
      <c r="O739" s="37"/>
      <c r="P739" s="37"/>
      <c r="Q739" s="37"/>
      <c r="R739" s="37"/>
    </row>
    <row r="740" spans="1:18" ht="15.75" customHeight="1" x14ac:dyDescent="0.35">
      <c r="A740" s="37"/>
      <c r="B740" s="37"/>
      <c r="C740" s="37"/>
      <c r="D740" s="37"/>
      <c r="E740" s="37"/>
      <c r="F740" s="38"/>
      <c r="G740" s="37"/>
      <c r="H740" s="239"/>
      <c r="I740" s="37"/>
      <c r="J740" s="37"/>
      <c r="K740" s="37"/>
      <c r="L740" s="37"/>
      <c r="M740" s="37"/>
      <c r="N740" s="37"/>
      <c r="O740" s="37"/>
      <c r="P740" s="37"/>
      <c r="Q740" s="37"/>
      <c r="R740" s="37"/>
    </row>
    <row r="741" spans="1:18" ht="15.75" customHeight="1" x14ac:dyDescent="0.35">
      <c r="A741" s="37"/>
      <c r="B741" s="37"/>
      <c r="C741" s="37"/>
      <c r="D741" s="37"/>
      <c r="E741" s="37"/>
      <c r="F741" s="38"/>
      <c r="G741" s="37"/>
      <c r="H741" s="239"/>
      <c r="I741" s="37"/>
      <c r="J741" s="37"/>
      <c r="K741" s="37"/>
      <c r="L741" s="37"/>
      <c r="M741" s="37"/>
      <c r="N741" s="37"/>
      <c r="O741" s="37"/>
      <c r="P741" s="37"/>
      <c r="Q741" s="37"/>
      <c r="R741" s="37"/>
    </row>
    <row r="742" spans="1:18" ht="15.75" customHeight="1" x14ac:dyDescent="0.35">
      <c r="A742" s="37"/>
      <c r="B742" s="37"/>
      <c r="C742" s="37"/>
      <c r="D742" s="37"/>
      <c r="E742" s="37"/>
      <c r="F742" s="38"/>
      <c r="G742" s="37"/>
      <c r="H742" s="239"/>
      <c r="I742" s="37"/>
      <c r="J742" s="37"/>
      <c r="K742" s="37"/>
      <c r="L742" s="37"/>
      <c r="M742" s="37"/>
      <c r="N742" s="37"/>
      <c r="O742" s="37"/>
      <c r="P742" s="37"/>
      <c r="Q742" s="37"/>
      <c r="R742" s="37"/>
    </row>
    <row r="743" spans="1:18" ht="15.75" customHeight="1" x14ac:dyDescent="0.35">
      <c r="A743" s="37"/>
      <c r="B743" s="37"/>
      <c r="C743" s="37"/>
      <c r="D743" s="37"/>
      <c r="E743" s="37"/>
      <c r="F743" s="38"/>
      <c r="G743" s="37"/>
      <c r="H743" s="239"/>
      <c r="I743" s="37"/>
      <c r="J743" s="37"/>
      <c r="K743" s="37"/>
      <c r="L743" s="37"/>
      <c r="M743" s="37"/>
      <c r="N743" s="37"/>
      <c r="O743" s="37"/>
      <c r="P743" s="37"/>
      <c r="Q743" s="37"/>
      <c r="R743" s="37"/>
    </row>
    <row r="744" spans="1:18" ht="15.75" customHeight="1" x14ac:dyDescent="0.35">
      <c r="A744" s="37"/>
      <c r="B744" s="37"/>
      <c r="C744" s="37"/>
      <c r="D744" s="37"/>
      <c r="E744" s="37"/>
      <c r="F744" s="38"/>
      <c r="G744" s="37"/>
      <c r="H744" s="239"/>
      <c r="I744" s="37"/>
      <c r="J744" s="37"/>
      <c r="K744" s="37"/>
      <c r="L744" s="37"/>
      <c r="M744" s="37"/>
      <c r="N744" s="37"/>
      <c r="O744" s="37"/>
      <c r="P744" s="37"/>
      <c r="Q744" s="37"/>
      <c r="R744" s="37"/>
    </row>
    <row r="745" spans="1:18" ht="15.75" customHeight="1" x14ac:dyDescent="0.35">
      <c r="A745" s="37"/>
      <c r="B745" s="37"/>
      <c r="C745" s="37"/>
      <c r="D745" s="37"/>
      <c r="E745" s="37"/>
      <c r="F745" s="38"/>
      <c r="G745" s="37"/>
      <c r="H745" s="239"/>
      <c r="I745" s="37"/>
      <c r="J745" s="37"/>
      <c r="K745" s="37"/>
      <c r="L745" s="37"/>
      <c r="M745" s="37"/>
      <c r="N745" s="37"/>
      <c r="O745" s="37"/>
      <c r="P745" s="37"/>
      <c r="Q745" s="37"/>
      <c r="R745" s="37"/>
    </row>
    <row r="746" spans="1:18" ht="15.75" customHeight="1" x14ac:dyDescent="0.35">
      <c r="A746" s="37"/>
      <c r="B746" s="37"/>
      <c r="C746" s="37"/>
      <c r="D746" s="37"/>
      <c r="E746" s="37"/>
      <c r="F746" s="38"/>
      <c r="G746" s="37"/>
      <c r="H746" s="239"/>
      <c r="I746" s="37"/>
      <c r="J746" s="37"/>
      <c r="K746" s="37"/>
      <c r="L746" s="37"/>
      <c r="M746" s="37"/>
      <c r="N746" s="37"/>
      <c r="O746" s="37"/>
      <c r="P746" s="37"/>
      <c r="Q746" s="37"/>
      <c r="R746" s="37"/>
    </row>
    <row r="747" spans="1:18" ht="15.75" customHeight="1" x14ac:dyDescent="0.35">
      <c r="A747" s="37"/>
      <c r="B747" s="37"/>
      <c r="C747" s="37"/>
      <c r="D747" s="37"/>
      <c r="E747" s="37"/>
      <c r="F747" s="38"/>
      <c r="G747" s="37"/>
      <c r="H747" s="239"/>
      <c r="I747" s="37"/>
      <c r="J747" s="37"/>
      <c r="K747" s="37"/>
      <c r="L747" s="37"/>
      <c r="M747" s="37"/>
      <c r="N747" s="37"/>
      <c r="O747" s="37"/>
      <c r="P747" s="37"/>
      <c r="Q747" s="37"/>
      <c r="R747" s="37"/>
    </row>
    <row r="748" spans="1:18" ht="15.75" customHeight="1" x14ac:dyDescent="0.35">
      <c r="A748" s="37"/>
      <c r="B748" s="37"/>
      <c r="C748" s="37"/>
      <c r="D748" s="37"/>
      <c r="E748" s="37"/>
      <c r="F748" s="38"/>
      <c r="G748" s="37"/>
      <c r="H748" s="239"/>
      <c r="I748" s="37"/>
      <c r="J748" s="37"/>
      <c r="K748" s="37"/>
      <c r="L748" s="37"/>
      <c r="M748" s="37"/>
      <c r="N748" s="37"/>
      <c r="O748" s="37"/>
      <c r="P748" s="37"/>
      <c r="Q748" s="37"/>
      <c r="R748" s="37"/>
    </row>
    <row r="749" spans="1:18" ht="15.75" customHeight="1" x14ac:dyDescent="0.35">
      <c r="A749" s="37"/>
      <c r="B749" s="37"/>
      <c r="C749" s="37"/>
      <c r="D749" s="37"/>
      <c r="E749" s="37"/>
      <c r="F749" s="38"/>
      <c r="G749" s="37"/>
      <c r="H749" s="239"/>
      <c r="I749" s="37"/>
      <c r="J749" s="37"/>
      <c r="K749" s="37"/>
      <c r="L749" s="37"/>
      <c r="M749" s="37"/>
      <c r="N749" s="37"/>
      <c r="O749" s="37"/>
      <c r="P749" s="37"/>
      <c r="Q749" s="37"/>
      <c r="R749" s="37"/>
    </row>
    <row r="750" spans="1:18" ht="15.75" customHeight="1" x14ac:dyDescent="0.35">
      <c r="A750" s="37"/>
      <c r="B750" s="37"/>
      <c r="C750" s="37"/>
      <c r="D750" s="37"/>
      <c r="E750" s="37"/>
      <c r="F750" s="38"/>
      <c r="G750" s="37"/>
      <c r="H750" s="239"/>
      <c r="I750" s="37"/>
      <c r="J750" s="37"/>
      <c r="K750" s="37"/>
      <c r="L750" s="37"/>
      <c r="M750" s="37"/>
      <c r="N750" s="37"/>
      <c r="O750" s="37"/>
      <c r="P750" s="37"/>
      <c r="Q750" s="37"/>
      <c r="R750" s="37"/>
    </row>
    <row r="751" spans="1:18" ht="15.75" customHeight="1" x14ac:dyDescent="0.35">
      <c r="A751" s="37"/>
      <c r="B751" s="37"/>
      <c r="C751" s="37"/>
      <c r="D751" s="37"/>
      <c r="E751" s="37"/>
      <c r="F751" s="38"/>
      <c r="G751" s="37"/>
      <c r="H751" s="239"/>
      <c r="I751" s="37"/>
      <c r="J751" s="37"/>
      <c r="K751" s="37"/>
      <c r="L751" s="37"/>
      <c r="M751" s="37"/>
      <c r="N751" s="37"/>
      <c r="O751" s="37"/>
      <c r="P751" s="37"/>
      <c r="Q751" s="37"/>
      <c r="R751" s="37"/>
    </row>
    <row r="752" spans="1:18" ht="15.75" customHeight="1" x14ac:dyDescent="0.35">
      <c r="A752" s="37"/>
      <c r="B752" s="37"/>
      <c r="C752" s="37"/>
      <c r="D752" s="37"/>
      <c r="E752" s="37"/>
      <c r="F752" s="38"/>
      <c r="G752" s="37"/>
      <c r="H752" s="239"/>
      <c r="I752" s="37"/>
      <c r="J752" s="37"/>
      <c r="K752" s="37"/>
      <c r="L752" s="37"/>
      <c r="M752" s="37"/>
      <c r="N752" s="37"/>
      <c r="O752" s="37"/>
      <c r="P752" s="37"/>
      <c r="Q752" s="37"/>
      <c r="R752" s="37"/>
    </row>
    <row r="753" spans="1:18" ht="15.75" customHeight="1" x14ac:dyDescent="0.35">
      <c r="A753" s="37"/>
      <c r="B753" s="37"/>
      <c r="C753" s="37"/>
      <c r="D753" s="37"/>
      <c r="E753" s="37"/>
      <c r="F753" s="38"/>
      <c r="G753" s="37"/>
      <c r="H753" s="239"/>
      <c r="I753" s="37"/>
      <c r="J753" s="37"/>
      <c r="K753" s="37"/>
      <c r="L753" s="37"/>
      <c r="M753" s="37"/>
      <c r="N753" s="37"/>
      <c r="O753" s="37"/>
      <c r="P753" s="37"/>
      <c r="Q753" s="37"/>
      <c r="R753" s="37"/>
    </row>
    <row r="754" spans="1:18" ht="15.75" customHeight="1" x14ac:dyDescent="0.35">
      <c r="A754" s="37"/>
      <c r="B754" s="37"/>
      <c r="C754" s="37"/>
      <c r="D754" s="37"/>
      <c r="E754" s="37"/>
      <c r="F754" s="38"/>
      <c r="G754" s="37"/>
      <c r="H754" s="239"/>
      <c r="I754" s="37"/>
      <c r="J754" s="37"/>
      <c r="K754" s="37"/>
      <c r="L754" s="37"/>
      <c r="M754" s="37"/>
      <c r="N754" s="37"/>
      <c r="O754" s="37"/>
      <c r="P754" s="37"/>
      <c r="Q754" s="37"/>
      <c r="R754" s="37"/>
    </row>
    <row r="755" spans="1:18" ht="15.75" customHeight="1" x14ac:dyDescent="0.35">
      <c r="A755" s="37"/>
      <c r="B755" s="37"/>
      <c r="C755" s="37"/>
      <c r="D755" s="37"/>
      <c r="E755" s="37"/>
      <c r="F755" s="38"/>
      <c r="G755" s="37"/>
      <c r="H755" s="239"/>
      <c r="I755" s="37"/>
      <c r="J755" s="37"/>
      <c r="K755" s="37"/>
      <c r="L755" s="37"/>
      <c r="M755" s="37"/>
      <c r="N755" s="37"/>
      <c r="O755" s="37"/>
      <c r="P755" s="37"/>
      <c r="Q755" s="37"/>
      <c r="R755" s="37"/>
    </row>
    <row r="756" spans="1:18" ht="15.75" customHeight="1" x14ac:dyDescent="0.35">
      <c r="A756" s="37"/>
      <c r="B756" s="37"/>
      <c r="C756" s="37"/>
      <c r="D756" s="37"/>
      <c r="E756" s="37"/>
      <c r="F756" s="38"/>
      <c r="G756" s="37"/>
      <c r="H756" s="239"/>
      <c r="I756" s="37"/>
      <c r="J756" s="37"/>
      <c r="K756" s="37"/>
      <c r="L756" s="37"/>
      <c r="M756" s="37"/>
      <c r="N756" s="37"/>
      <c r="O756" s="37"/>
      <c r="P756" s="37"/>
      <c r="Q756" s="37"/>
      <c r="R756" s="37"/>
    </row>
    <row r="757" spans="1:18" ht="15.75" customHeight="1" x14ac:dyDescent="0.35">
      <c r="A757" s="37"/>
      <c r="B757" s="37"/>
      <c r="C757" s="37"/>
      <c r="D757" s="37"/>
      <c r="E757" s="37"/>
      <c r="F757" s="38"/>
      <c r="G757" s="37"/>
      <c r="H757" s="239"/>
      <c r="I757" s="37"/>
      <c r="J757" s="37"/>
      <c r="K757" s="37"/>
      <c r="L757" s="37"/>
      <c r="M757" s="37"/>
      <c r="N757" s="37"/>
      <c r="O757" s="37"/>
      <c r="P757" s="37"/>
      <c r="Q757" s="37"/>
      <c r="R757" s="37"/>
    </row>
    <row r="758" spans="1:18" ht="15.75" customHeight="1" x14ac:dyDescent="0.35">
      <c r="A758" s="37"/>
      <c r="B758" s="37"/>
      <c r="C758" s="37"/>
      <c r="D758" s="37"/>
      <c r="E758" s="37"/>
      <c r="F758" s="38"/>
      <c r="G758" s="37"/>
      <c r="H758" s="239"/>
      <c r="I758" s="37"/>
      <c r="J758" s="37"/>
      <c r="K758" s="37"/>
      <c r="L758" s="37"/>
      <c r="M758" s="37"/>
      <c r="N758" s="37"/>
      <c r="O758" s="37"/>
      <c r="P758" s="37"/>
      <c r="Q758" s="37"/>
      <c r="R758" s="37"/>
    </row>
    <row r="759" spans="1:18" ht="15.75" customHeight="1" x14ac:dyDescent="0.35">
      <c r="A759" s="37"/>
      <c r="B759" s="37"/>
      <c r="C759" s="37"/>
      <c r="D759" s="37"/>
      <c r="E759" s="37"/>
      <c r="F759" s="38"/>
      <c r="G759" s="37"/>
      <c r="H759" s="239"/>
      <c r="I759" s="37"/>
      <c r="J759" s="37"/>
      <c r="K759" s="37"/>
      <c r="L759" s="37"/>
      <c r="M759" s="37"/>
      <c r="N759" s="37"/>
      <c r="O759" s="37"/>
      <c r="P759" s="37"/>
      <c r="Q759" s="37"/>
      <c r="R759" s="37"/>
    </row>
    <row r="760" spans="1:18" ht="15.75" customHeight="1" x14ac:dyDescent="0.35">
      <c r="A760" s="37"/>
      <c r="B760" s="37"/>
      <c r="C760" s="37"/>
      <c r="D760" s="37"/>
      <c r="E760" s="37"/>
      <c r="F760" s="38"/>
      <c r="G760" s="37"/>
      <c r="H760" s="239"/>
      <c r="I760" s="37"/>
      <c r="J760" s="37"/>
      <c r="K760" s="37"/>
      <c r="L760" s="37"/>
      <c r="M760" s="37"/>
      <c r="N760" s="37"/>
      <c r="O760" s="37"/>
      <c r="P760" s="37"/>
      <c r="Q760" s="37"/>
      <c r="R760" s="37"/>
    </row>
    <row r="761" spans="1:18" ht="15.75" customHeight="1" x14ac:dyDescent="0.35">
      <c r="A761" s="37"/>
      <c r="B761" s="37"/>
      <c r="C761" s="37"/>
      <c r="D761" s="37"/>
      <c r="E761" s="37"/>
      <c r="F761" s="38"/>
      <c r="G761" s="37"/>
      <c r="H761" s="239"/>
      <c r="I761" s="37"/>
      <c r="J761" s="37"/>
      <c r="K761" s="37"/>
      <c r="L761" s="37"/>
      <c r="M761" s="37"/>
      <c r="N761" s="37"/>
      <c r="O761" s="37"/>
      <c r="P761" s="37"/>
      <c r="Q761" s="37"/>
      <c r="R761" s="37"/>
    </row>
    <row r="762" spans="1:18" ht="15.75" customHeight="1" x14ac:dyDescent="0.35">
      <c r="A762" s="37"/>
      <c r="B762" s="37"/>
      <c r="C762" s="37"/>
      <c r="D762" s="37"/>
      <c r="E762" s="37"/>
      <c r="F762" s="38"/>
      <c r="G762" s="37"/>
      <c r="H762" s="239"/>
      <c r="I762" s="37"/>
      <c r="J762" s="37"/>
      <c r="K762" s="37"/>
      <c r="L762" s="37"/>
      <c r="M762" s="37"/>
      <c r="N762" s="37"/>
      <c r="O762" s="37"/>
      <c r="P762" s="37"/>
      <c r="Q762" s="37"/>
      <c r="R762" s="37"/>
    </row>
    <row r="763" spans="1:18" ht="15.75" customHeight="1" x14ac:dyDescent="0.35">
      <c r="A763" s="37"/>
      <c r="B763" s="37"/>
      <c r="C763" s="37"/>
      <c r="D763" s="37"/>
      <c r="E763" s="37"/>
      <c r="F763" s="38"/>
      <c r="G763" s="37"/>
      <c r="H763" s="239"/>
      <c r="I763" s="37"/>
      <c r="J763" s="37"/>
      <c r="K763" s="37"/>
      <c r="L763" s="37"/>
      <c r="M763" s="37"/>
      <c r="N763" s="37"/>
      <c r="O763" s="37"/>
      <c r="P763" s="37"/>
      <c r="Q763" s="37"/>
      <c r="R763" s="37"/>
    </row>
    <row r="764" spans="1:18" ht="15.75" customHeight="1" x14ac:dyDescent="0.35">
      <c r="A764" s="37"/>
      <c r="B764" s="37"/>
      <c r="C764" s="37"/>
      <c r="D764" s="37"/>
      <c r="E764" s="37"/>
      <c r="F764" s="38"/>
      <c r="G764" s="37"/>
      <c r="H764" s="239"/>
      <c r="I764" s="37"/>
      <c r="J764" s="37"/>
      <c r="K764" s="37"/>
      <c r="L764" s="37"/>
      <c r="M764" s="37"/>
      <c r="N764" s="37"/>
      <c r="O764" s="37"/>
      <c r="P764" s="37"/>
      <c r="Q764" s="37"/>
      <c r="R764" s="37"/>
    </row>
    <row r="765" spans="1:18" ht="15.75" customHeight="1" x14ac:dyDescent="0.35">
      <c r="A765" s="37"/>
      <c r="B765" s="37"/>
      <c r="C765" s="37"/>
      <c r="D765" s="37"/>
      <c r="E765" s="37"/>
      <c r="F765" s="38"/>
      <c r="G765" s="37"/>
      <c r="H765" s="239"/>
      <c r="I765" s="37"/>
      <c r="J765" s="37"/>
      <c r="K765" s="37"/>
      <c r="L765" s="37"/>
      <c r="M765" s="37"/>
      <c r="N765" s="37"/>
      <c r="O765" s="37"/>
      <c r="P765" s="37"/>
      <c r="Q765" s="37"/>
      <c r="R765" s="37"/>
    </row>
    <row r="766" spans="1:18" ht="15.75" customHeight="1" x14ac:dyDescent="0.35">
      <c r="A766" s="37"/>
      <c r="B766" s="37"/>
      <c r="C766" s="37"/>
      <c r="D766" s="37"/>
      <c r="E766" s="37"/>
      <c r="F766" s="38"/>
      <c r="G766" s="37"/>
      <c r="H766" s="239"/>
      <c r="I766" s="37"/>
      <c r="J766" s="37"/>
      <c r="K766" s="37"/>
      <c r="L766" s="37"/>
      <c r="M766" s="37"/>
      <c r="N766" s="37"/>
      <c r="O766" s="37"/>
      <c r="P766" s="37"/>
      <c r="Q766" s="37"/>
      <c r="R766" s="37"/>
    </row>
    <row r="767" spans="1:18" ht="15.75" customHeight="1" x14ac:dyDescent="0.35">
      <c r="A767" s="37"/>
      <c r="B767" s="37"/>
      <c r="C767" s="37"/>
      <c r="D767" s="37"/>
      <c r="E767" s="37"/>
      <c r="F767" s="38"/>
      <c r="G767" s="37"/>
      <c r="H767" s="239"/>
      <c r="I767" s="37"/>
      <c r="J767" s="37"/>
      <c r="K767" s="37"/>
      <c r="L767" s="37"/>
      <c r="M767" s="37"/>
      <c r="N767" s="37"/>
      <c r="O767" s="37"/>
      <c r="P767" s="37"/>
      <c r="Q767" s="37"/>
      <c r="R767" s="37"/>
    </row>
    <row r="768" spans="1:18" ht="15.75" customHeight="1" x14ac:dyDescent="0.35">
      <c r="A768" s="37"/>
      <c r="B768" s="37"/>
      <c r="C768" s="37"/>
      <c r="D768" s="37"/>
      <c r="E768" s="37"/>
      <c r="F768" s="38"/>
      <c r="G768" s="37"/>
      <c r="H768" s="239"/>
      <c r="I768" s="37"/>
      <c r="J768" s="37"/>
      <c r="K768" s="37"/>
      <c r="L768" s="37"/>
      <c r="M768" s="37"/>
      <c r="N768" s="37"/>
      <c r="O768" s="37"/>
      <c r="P768" s="37"/>
      <c r="Q768" s="37"/>
      <c r="R768" s="37"/>
    </row>
    <row r="769" spans="1:18" ht="15.75" customHeight="1" x14ac:dyDescent="0.35">
      <c r="A769" s="37"/>
      <c r="B769" s="37"/>
      <c r="C769" s="37"/>
      <c r="D769" s="37"/>
      <c r="E769" s="37"/>
      <c r="F769" s="38"/>
      <c r="G769" s="37"/>
      <c r="H769" s="239"/>
      <c r="I769" s="37"/>
      <c r="J769" s="37"/>
      <c r="K769" s="37"/>
      <c r="L769" s="37"/>
      <c r="M769" s="37"/>
      <c r="N769" s="37"/>
      <c r="O769" s="37"/>
      <c r="P769" s="37"/>
      <c r="Q769" s="37"/>
      <c r="R769" s="37"/>
    </row>
    <row r="770" spans="1:18" ht="15.75" customHeight="1" x14ac:dyDescent="0.35">
      <c r="A770" s="37"/>
      <c r="B770" s="37"/>
      <c r="C770" s="37"/>
      <c r="D770" s="37"/>
      <c r="E770" s="37"/>
      <c r="F770" s="38"/>
      <c r="G770" s="37"/>
      <c r="H770" s="239"/>
      <c r="I770" s="37"/>
      <c r="J770" s="37"/>
      <c r="K770" s="37"/>
      <c r="L770" s="37"/>
      <c r="M770" s="37"/>
      <c r="N770" s="37"/>
      <c r="O770" s="37"/>
      <c r="P770" s="37"/>
      <c r="Q770" s="37"/>
      <c r="R770" s="37"/>
    </row>
    <row r="771" spans="1:18" ht="15.75" customHeight="1" x14ac:dyDescent="0.35">
      <c r="A771" s="37"/>
      <c r="B771" s="37"/>
      <c r="C771" s="37"/>
      <c r="D771" s="37"/>
      <c r="E771" s="37"/>
      <c r="F771" s="38"/>
      <c r="G771" s="37"/>
      <c r="H771" s="239"/>
      <c r="I771" s="37"/>
      <c r="J771" s="37"/>
      <c r="K771" s="37"/>
      <c r="L771" s="37"/>
      <c r="M771" s="37"/>
      <c r="N771" s="37"/>
      <c r="O771" s="37"/>
      <c r="P771" s="37"/>
      <c r="Q771" s="37"/>
      <c r="R771" s="37"/>
    </row>
    <row r="772" spans="1:18" ht="15.75" customHeight="1" x14ac:dyDescent="0.35">
      <c r="A772" s="37"/>
      <c r="B772" s="37"/>
      <c r="C772" s="37"/>
      <c r="D772" s="37"/>
      <c r="E772" s="37"/>
      <c r="F772" s="38"/>
      <c r="G772" s="37"/>
      <c r="H772" s="239"/>
      <c r="I772" s="37"/>
      <c r="J772" s="37"/>
      <c r="K772" s="37"/>
      <c r="L772" s="37"/>
      <c r="M772" s="37"/>
      <c r="N772" s="37"/>
      <c r="O772" s="37"/>
      <c r="P772" s="37"/>
      <c r="Q772" s="37"/>
      <c r="R772" s="37"/>
    </row>
    <row r="773" spans="1:18" ht="15.75" customHeight="1" x14ac:dyDescent="0.35">
      <c r="A773" s="37"/>
      <c r="B773" s="37"/>
      <c r="C773" s="37"/>
      <c r="D773" s="37"/>
      <c r="E773" s="37"/>
      <c r="F773" s="38"/>
      <c r="G773" s="37"/>
      <c r="H773" s="239"/>
      <c r="I773" s="37"/>
      <c r="J773" s="37"/>
      <c r="K773" s="37"/>
      <c r="L773" s="37"/>
      <c r="M773" s="37"/>
      <c r="N773" s="37"/>
      <c r="O773" s="37"/>
      <c r="P773" s="37"/>
      <c r="Q773" s="37"/>
      <c r="R773" s="37"/>
    </row>
    <row r="774" spans="1:18" ht="15.75" customHeight="1" x14ac:dyDescent="0.35">
      <c r="A774" s="37"/>
      <c r="B774" s="37"/>
      <c r="C774" s="37"/>
      <c r="D774" s="37"/>
      <c r="E774" s="37"/>
      <c r="F774" s="38"/>
      <c r="G774" s="37"/>
      <c r="H774" s="239"/>
      <c r="I774" s="37"/>
      <c r="J774" s="37"/>
      <c r="K774" s="37"/>
      <c r="L774" s="37"/>
      <c r="M774" s="37"/>
      <c r="N774" s="37"/>
      <c r="O774" s="37"/>
      <c r="P774" s="37"/>
      <c r="Q774" s="37"/>
      <c r="R774" s="37"/>
    </row>
    <row r="775" spans="1:18" ht="15.75" customHeight="1" x14ac:dyDescent="0.35">
      <c r="A775" s="37"/>
      <c r="B775" s="37"/>
      <c r="C775" s="37"/>
      <c r="D775" s="37"/>
      <c r="E775" s="37"/>
      <c r="F775" s="38"/>
      <c r="G775" s="37"/>
      <c r="H775" s="239"/>
      <c r="I775" s="37"/>
      <c r="J775" s="37"/>
      <c r="K775" s="37"/>
      <c r="L775" s="37"/>
      <c r="M775" s="37"/>
      <c r="N775" s="37"/>
      <c r="O775" s="37"/>
      <c r="P775" s="37"/>
      <c r="Q775" s="37"/>
      <c r="R775" s="37"/>
    </row>
    <row r="776" spans="1:18" ht="15.75" customHeight="1" x14ac:dyDescent="0.35">
      <c r="A776" s="37"/>
      <c r="B776" s="37"/>
      <c r="C776" s="37"/>
      <c r="D776" s="37"/>
      <c r="E776" s="37"/>
      <c r="F776" s="38"/>
      <c r="G776" s="37"/>
      <c r="H776" s="239"/>
      <c r="I776" s="37"/>
      <c r="J776" s="37"/>
      <c r="K776" s="37"/>
      <c r="L776" s="37"/>
      <c r="M776" s="37"/>
      <c r="N776" s="37"/>
      <c r="O776" s="37"/>
      <c r="P776" s="37"/>
      <c r="Q776" s="37"/>
      <c r="R776" s="37"/>
    </row>
    <row r="777" spans="1:18" ht="15.75" customHeight="1" x14ac:dyDescent="0.35">
      <c r="A777" s="37"/>
      <c r="B777" s="37"/>
      <c r="C777" s="37"/>
      <c r="D777" s="37"/>
      <c r="E777" s="37"/>
      <c r="F777" s="38"/>
      <c r="G777" s="37"/>
      <c r="H777" s="239"/>
      <c r="I777" s="37"/>
      <c r="J777" s="37"/>
      <c r="K777" s="37"/>
      <c r="L777" s="37"/>
      <c r="M777" s="37"/>
      <c r="N777" s="37"/>
      <c r="O777" s="37"/>
      <c r="P777" s="37"/>
      <c r="Q777" s="37"/>
      <c r="R777" s="37"/>
    </row>
    <row r="778" spans="1:18" ht="15.75" customHeight="1" x14ac:dyDescent="0.35">
      <c r="A778" s="37"/>
      <c r="B778" s="37"/>
      <c r="C778" s="37"/>
      <c r="D778" s="37"/>
      <c r="E778" s="37"/>
      <c r="F778" s="38"/>
      <c r="G778" s="37"/>
      <c r="H778" s="239"/>
      <c r="I778" s="37"/>
      <c r="J778" s="37"/>
      <c r="K778" s="37"/>
      <c r="L778" s="37"/>
      <c r="M778" s="37"/>
      <c r="N778" s="37"/>
      <c r="O778" s="37"/>
      <c r="P778" s="37"/>
      <c r="Q778" s="37"/>
      <c r="R778" s="37"/>
    </row>
    <row r="779" spans="1:18" ht="15.75" customHeight="1" x14ac:dyDescent="0.35">
      <c r="A779" s="37"/>
      <c r="B779" s="37"/>
      <c r="C779" s="37"/>
      <c r="D779" s="37"/>
      <c r="E779" s="37"/>
      <c r="F779" s="38"/>
      <c r="G779" s="37"/>
      <c r="H779" s="239"/>
      <c r="I779" s="37"/>
      <c r="J779" s="37"/>
      <c r="K779" s="37"/>
      <c r="L779" s="37"/>
      <c r="M779" s="37"/>
      <c r="N779" s="37"/>
      <c r="O779" s="37"/>
      <c r="P779" s="37"/>
      <c r="Q779" s="37"/>
      <c r="R779" s="37"/>
    </row>
    <row r="780" spans="1:18" ht="15.75" customHeight="1" x14ac:dyDescent="0.35">
      <c r="A780" s="37"/>
      <c r="B780" s="37"/>
      <c r="C780" s="37"/>
      <c r="D780" s="37"/>
      <c r="E780" s="37"/>
      <c r="F780" s="38"/>
      <c r="G780" s="37"/>
      <c r="H780" s="239"/>
      <c r="I780" s="37"/>
      <c r="J780" s="37"/>
      <c r="K780" s="37"/>
      <c r="L780" s="37"/>
      <c r="M780" s="37"/>
      <c r="N780" s="37"/>
      <c r="O780" s="37"/>
      <c r="P780" s="37"/>
      <c r="Q780" s="37"/>
      <c r="R780" s="37"/>
    </row>
    <row r="781" spans="1:18" ht="15.75" customHeight="1" x14ac:dyDescent="0.35">
      <c r="A781" s="37"/>
      <c r="B781" s="37"/>
      <c r="C781" s="37"/>
      <c r="D781" s="37"/>
      <c r="E781" s="37"/>
      <c r="F781" s="38"/>
      <c r="G781" s="37"/>
      <c r="H781" s="239"/>
      <c r="I781" s="37"/>
      <c r="J781" s="37"/>
      <c r="K781" s="37"/>
      <c r="L781" s="37"/>
      <c r="M781" s="37"/>
      <c r="N781" s="37"/>
      <c r="O781" s="37"/>
      <c r="P781" s="37"/>
      <c r="Q781" s="37"/>
      <c r="R781" s="37"/>
    </row>
    <row r="782" spans="1:18" ht="15.75" customHeight="1" x14ac:dyDescent="0.35">
      <c r="A782" s="37"/>
      <c r="B782" s="37"/>
      <c r="C782" s="37"/>
      <c r="D782" s="37"/>
      <c r="E782" s="37"/>
      <c r="F782" s="38"/>
      <c r="G782" s="37"/>
      <c r="H782" s="239"/>
      <c r="I782" s="37"/>
      <c r="J782" s="37"/>
      <c r="K782" s="37"/>
      <c r="L782" s="37"/>
      <c r="M782" s="37"/>
      <c r="N782" s="37"/>
      <c r="O782" s="37"/>
      <c r="P782" s="37"/>
      <c r="Q782" s="37"/>
      <c r="R782" s="37"/>
    </row>
    <row r="783" spans="1:18" ht="15.75" customHeight="1" x14ac:dyDescent="0.35">
      <c r="A783" s="37"/>
      <c r="B783" s="37"/>
      <c r="C783" s="37"/>
      <c r="D783" s="37"/>
      <c r="E783" s="37"/>
      <c r="F783" s="38"/>
      <c r="G783" s="37"/>
      <c r="H783" s="239"/>
      <c r="I783" s="37"/>
      <c r="J783" s="37"/>
      <c r="K783" s="37"/>
      <c r="L783" s="37"/>
      <c r="M783" s="37"/>
      <c r="N783" s="37"/>
      <c r="O783" s="37"/>
      <c r="P783" s="37"/>
      <c r="Q783" s="37"/>
      <c r="R783" s="37"/>
    </row>
    <row r="784" spans="1:18" ht="15.75" customHeight="1" x14ac:dyDescent="0.35">
      <c r="A784" s="37"/>
      <c r="B784" s="37"/>
      <c r="C784" s="37"/>
      <c r="D784" s="37"/>
      <c r="E784" s="37"/>
      <c r="F784" s="38"/>
      <c r="G784" s="37"/>
      <c r="H784" s="239"/>
      <c r="I784" s="37"/>
      <c r="J784" s="37"/>
      <c r="K784" s="37"/>
      <c r="L784" s="37"/>
      <c r="M784" s="37"/>
      <c r="N784" s="37"/>
      <c r="O784" s="37"/>
      <c r="P784" s="37"/>
      <c r="Q784" s="37"/>
      <c r="R784" s="37"/>
    </row>
    <row r="785" spans="1:18" ht="15.75" customHeight="1" x14ac:dyDescent="0.35">
      <c r="A785" s="37"/>
      <c r="B785" s="37"/>
      <c r="C785" s="37"/>
      <c r="D785" s="37"/>
      <c r="E785" s="37"/>
      <c r="F785" s="38"/>
      <c r="G785" s="37"/>
      <c r="H785" s="239"/>
      <c r="I785" s="37"/>
      <c r="J785" s="37"/>
      <c r="K785" s="37"/>
      <c r="L785" s="37"/>
      <c r="M785" s="37"/>
      <c r="N785" s="37"/>
      <c r="O785" s="37"/>
      <c r="P785" s="37"/>
      <c r="Q785" s="37"/>
      <c r="R785" s="37"/>
    </row>
    <row r="786" spans="1:18" ht="15.75" customHeight="1" x14ac:dyDescent="0.35">
      <c r="A786" s="37"/>
      <c r="B786" s="37"/>
      <c r="C786" s="37"/>
      <c r="D786" s="37"/>
      <c r="E786" s="37"/>
      <c r="F786" s="38"/>
      <c r="G786" s="37"/>
      <c r="H786" s="239"/>
      <c r="I786" s="37"/>
      <c r="J786" s="37"/>
      <c r="K786" s="37"/>
      <c r="L786" s="37"/>
      <c r="M786" s="37"/>
      <c r="N786" s="37"/>
      <c r="O786" s="37"/>
      <c r="P786" s="37"/>
      <c r="Q786" s="37"/>
      <c r="R786" s="37"/>
    </row>
    <row r="787" spans="1:18" ht="15.75" customHeight="1" x14ac:dyDescent="0.35">
      <c r="A787" s="37"/>
      <c r="B787" s="37"/>
      <c r="C787" s="37"/>
      <c r="D787" s="37"/>
      <c r="E787" s="37"/>
      <c r="F787" s="38"/>
      <c r="G787" s="37"/>
      <c r="H787" s="239"/>
      <c r="I787" s="37"/>
      <c r="J787" s="37"/>
      <c r="K787" s="37"/>
      <c r="L787" s="37"/>
      <c r="M787" s="37"/>
      <c r="N787" s="37"/>
      <c r="O787" s="37"/>
      <c r="P787" s="37"/>
      <c r="Q787" s="37"/>
      <c r="R787" s="37"/>
    </row>
    <row r="788" spans="1:18" ht="15.75" customHeight="1" x14ac:dyDescent="0.35">
      <c r="A788" s="37"/>
      <c r="B788" s="37"/>
      <c r="C788" s="37"/>
      <c r="D788" s="37"/>
      <c r="E788" s="37"/>
      <c r="F788" s="38"/>
      <c r="G788" s="37"/>
      <c r="H788" s="239"/>
      <c r="I788" s="37"/>
      <c r="J788" s="37"/>
      <c r="K788" s="37"/>
      <c r="L788" s="37"/>
      <c r="M788" s="37"/>
      <c r="N788" s="37"/>
      <c r="O788" s="37"/>
      <c r="P788" s="37"/>
      <c r="Q788" s="37"/>
      <c r="R788" s="37"/>
    </row>
    <row r="789" spans="1:18" ht="15.75" customHeight="1" x14ac:dyDescent="0.35">
      <c r="A789" s="37"/>
      <c r="B789" s="37"/>
      <c r="C789" s="37"/>
      <c r="D789" s="37"/>
      <c r="E789" s="37"/>
      <c r="F789" s="38"/>
      <c r="G789" s="37"/>
      <c r="H789" s="239"/>
      <c r="I789" s="37"/>
      <c r="J789" s="37"/>
      <c r="K789" s="37"/>
      <c r="L789" s="37"/>
      <c r="M789" s="37"/>
      <c r="N789" s="37"/>
      <c r="O789" s="37"/>
      <c r="P789" s="37"/>
      <c r="Q789" s="37"/>
      <c r="R789" s="37"/>
    </row>
    <row r="790" spans="1:18" ht="15.75" customHeight="1" x14ac:dyDescent="0.35">
      <c r="A790" s="37"/>
      <c r="B790" s="37"/>
      <c r="C790" s="37"/>
      <c r="D790" s="37"/>
      <c r="E790" s="37"/>
      <c r="F790" s="38"/>
      <c r="G790" s="37"/>
      <c r="H790" s="239"/>
      <c r="I790" s="37"/>
      <c r="J790" s="37"/>
      <c r="K790" s="37"/>
      <c r="L790" s="37"/>
      <c r="M790" s="37"/>
      <c r="N790" s="37"/>
      <c r="O790" s="37"/>
      <c r="P790" s="37"/>
      <c r="Q790" s="37"/>
      <c r="R790" s="37"/>
    </row>
    <row r="791" spans="1:18" ht="15.75" customHeight="1" x14ac:dyDescent="0.35">
      <c r="A791" s="37"/>
      <c r="B791" s="37"/>
      <c r="C791" s="37"/>
      <c r="D791" s="37"/>
      <c r="E791" s="37"/>
      <c r="F791" s="38"/>
      <c r="G791" s="37"/>
      <c r="H791" s="239"/>
      <c r="I791" s="37"/>
      <c r="J791" s="37"/>
      <c r="K791" s="37"/>
      <c r="L791" s="37"/>
      <c r="M791" s="37"/>
      <c r="N791" s="37"/>
      <c r="O791" s="37"/>
      <c r="P791" s="37"/>
      <c r="Q791" s="37"/>
      <c r="R791" s="37"/>
    </row>
    <row r="792" spans="1:18" ht="15.75" customHeight="1" x14ac:dyDescent="0.35">
      <c r="A792" s="37"/>
      <c r="B792" s="37"/>
      <c r="C792" s="37"/>
      <c r="D792" s="37"/>
      <c r="E792" s="37"/>
      <c r="F792" s="38"/>
      <c r="G792" s="37"/>
      <c r="H792" s="239"/>
      <c r="I792" s="37"/>
      <c r="J792" s="37"/>
      <c r="K792" s="37"/>
      <c r="L792" s="37"/>
      <c r="M792" s="37"/>
      <c r="N792" s="37"/>
      <c r="O792" s="37"/>
      <c r="P792" s="37"/>
      <c r="Q792" s="37"/>
      <c r="R792" s="37"/>
    </row>
    <row r="793" spans="1:18" ht="15.75" customHeight="1" x14ac:dyDescent="0.35">
      <c r="A793" s="37"/>
      <c r="B793" s="37"/>
      <c r="C793" s="37"/>
      <c r="D793" s="37"/>
      <c r="E793" s="37"/>
      <c r="F793" s="38"/>
      <c r="G793" s="37"/>
      <c r="H793" s="239"/>
      <c r="I793" s="37"/>
      <c r="J793" s="37"/>
      <c r="K793" s="37"/>
      <c r="L793" s="37"/>
      <c r="M793" s="37"/>
      <c r="N793" s="37"/>
      <c r="O793" s="37"/>
      <c r="P793" s="37"/>
      <c r="Q793" s="37"/>
      <c r="R793" s="37"/>
    </row>
    <row r="794" spans="1:18" ht="15.75" customHeight="1" x14ac:dyDescent="0.35">
      <c r="A794" s="37"/>
      <c r="B794" s="37"/>
      <c r="C794" s="37"/>
      <c r="D794" s="37"/>
      <c r="E794" s="37"/>
      <c r="F794" s="38"/>
      <c r="G794" s="37"/>
      <c r="H794" s="239"/>
      <c r="I794" s="37"/>
      <c r="J794" s="37"/>
      <c r="K794" s="37"/>
      <c r="L794" s="37"/>
      <c r="M794" s="37"/>
      <c r="N794" s="37"/>
      <c r="O794" s="37"/>
      <c r="P794" s="37"/>
      <c r="Q794" s="37"/>
      <c r="R794" s="37"/>
    </row>
    <row r="795" spans="1:18" ht="15.75" customHeight="1" x14ac:dyDescent="0.35">
      <c r="A795" s="37"/>
      <c r="B795" s="37"/>
      <c r="C795" s="37"/>
      <c r="D795" s="37"/>
      <c r="E795" s="37"/>
      <c r="F795" s="38"/>
      <c r="G795" s="37"/>
      <c r="H795" s="239"/>
      <c r="I795" s="37"/>
      <c r="J795" s="37"/>
      <c r="K795" s="37"/>
      <c r="L795" s="37"/>
      <c r="M795" s="37"/>
      <c r="N795" s="37"/>
      <c r="O795" s="37"/>
      <c r="P795" s="37"/>
      <c r="Q795" s="37"/>
      <c r="R795" s="37"/>
    </row>
    <row r="796" spans="1:18" ht="15.75" customHeight="1" x14ac:dyDescent="0.35">
      <c r="A796" s="37"/>
      <c r="B796" s="37"/>
      <c r="C796" s="37"/>
      <c r="D796" s="37"/>
      <c r="E796" s="37"/>
      <c r="F796" s="38"/>
      <c r="G796" s="37"/>
      <c r="H796" s="239"/>
      <c r="I796" s="37"/>
      <c r="J796" s="37"/>
      <c r="K796" s="37"/>
      <c r="L796" s="37"/>
      <c r="M796" s="37"/>
      <c r="N796" s="37"/>
      <c r="O796" s="37"/>
      <c r="P796" s="37"/>
      <c r="Q796" s="37"/>
      <c r="R796" s="37"/>
    </row>
    <row r="797" spans="1:18" ht="15.75" customHeight="1" x14ac:dyDescent="0.35">
      <c r="A797" s="37"/>
      <c r="B797" s="37"/>
      <c r="C797" s="37"/>
      <c r="D797" s="37"/>
      <c r="E797" s="37"/>
      <c r="F797" s="38"/>
      <c r="G797" s="37"/>
      <c r="H797" s="239"/>
      <c r="I797" s="37"/>
      <c r="J797" s="37"/>
      <c r="K797" s="37"/>
      <c r="L797" s="37"/>
      <c r="M797" s="37"/>
      <c r="N797" s="37"/>
      <c r="O797" s="37"/>
      <c r="P797" s="37"/>
      <c r="Q797" s="37"/>
      <c r="R797" s="37"/>
    </row>
    <row r="798" spans="1:18" ht="15.75" customHeight="1" x14ac:dyDescent="0.35">
      <c r="A798" s="37"/>
      <c r="B798" s="37"/>
      <c r="C798" s="37"/>
      <c r="D798" s="37"/>
      <c r="E798" s="37"/>
      <c r="F798" s="38"/>
      <c r="G798" s="37"/>
      <c r="H798" s="239"/>
      <c r="I798" s="37"/>
      <c r="J798" s="37"/>
      <c r="K798" s="37"/>
      <c r="L798" s="37"/>
      <c r="M798" s="37"/>
      <c r="N798" s="37"/>
      <c r="O798" s="37"/>
      <c r="P798" s="37"/>
      <c r="Q798" s="37"/>
      <c r="R798" s="37"/>
    </row>
    <row r="799" spans="1:18" ht="15.75" customHeight="1" x14ac:dyDescent="0.35">
      <c r="A799" s="37"/>
      <c r="B799" s="37"/>
      <c r="C799" s="37"/>
      <c r="D799" s="37"/>
      <c r="E799" s="37"/>
      <c r="F799" s="38"/>
      <c r="G799" s="37"/>
      <c r="H799" s="239"/>
      <c r="I799" s="37"/>
      <c r="J799" s="37"/>
      <c r="K799" s="37"/>
      <c r="L799" s="37"/>
      <c r="M799" s="37"/>
      <c r="N799" s="37"/>
      <c r="O799" s="37"/>
      <c r="P799" s="37"/>
      <c r="Q799" s="37"/>
      <c r="R799" s="37"/>
    </row>
    <row r="800" spans="1:18" ht="15.75" customHeight="1" x14ac:dyDescent="0.35">
      <c r="A800" s="37"/>
      <c r="B800" s="37"/>
      <c r="C800" s="37"/>
      <c r="D800" s="37"/>
      <c r="E800" s="37"/>
      <c r="F800" s="38"/>
      <c r="G800" s="37"/>
      <c r="H800" s="239"/>
      <c r="I800" s="37"/>
      <c r="J800" s="37"/>
      <c r="K800" s="37"/>
      <c r="L800" s="37"/>
      <c r="M800" s="37"/>
      <c r="N800" s="37"/>
      <c r="O800" s="37"/>
      <c r="P800" s="37"/>
      <c r="Q800" s="37"/>
      <c r="R800" s="37"/>
    </row>
    <row r="801" spans="1:18" ht="15.75" customHeight="1" x14ac:dyDescent="0.35">
      <c r="A801" s="37"/>
      <c r="B801" s="37"/>
      <c r="C801" s="37"/>
      <c r="D801" s="37"/>
      <c r="E801" s="37"/>
      <c r="F801" s="38"/>
      <c r="G801" s="37"/>
      <c r="H801" s="239"/>
      <c r="I801" s="37"/>
      <c r="J801" s="37"/>
      <c r="K801" s="37"/>
      <c r="L801" s="37"/>
      <c r="M801" s="37"/>
      <c r="N801" s="37"/>
      <c r="O801" s="37"/>
      <c r="P801" s="37"/>
      <c r="Q801" s="37"/>
      <c r="R801" s="37"/>
    </row>
    <row r="802" spans="1:18" ht="15.75" customHeight="1" x14ac:dyDescent="0.35">
      <c r="A802" s="37"/>
      <c r="B802" s="37"/>
      <c r="C802" s="37"/>
      <c r="D802" s="37"/>
      <c r="E802" s="37"/>
      <c r="F802" s="38"/>
      <c r="G802" s="37"/>
      <c r="H802" s="239"/>
      <c r="I802" s="37"/>
      <c r="J802" s="37"/>
      <c r="K802" s="37"/>
      <c r="L802" s="37"/>
      <c r="M802" s="37"/>
      <c r="N802" s="37"/>
      <c r="O802" s="37"/>
      <c r="P802" s="37"/>
      <c r="Q802" s="37"/>
      <c r="R802" s="37"/>
    </row>
    <row r="803" spans="1:18" ht="15.75" customHeight="1" x14ac:dyDescent="0.35">
      <c r="A803" s="37"/>
      <c r="B803" s="37"/>
      <c r="C803" s="37"/>
      <c r="D803" s="37"/>
      <c r="E803" s="37"/>
      <c r="F803" s="38"/>
      <c r="G803" s="37"/>
      <c r="H803" s="239"/>
      <c r="I803" s="37"/>
      <c r="J803" s="37"/>
      <c r="K803" s="37"/>
      <c r="L803" s="37"/>
      <c r="M803" s="37"/>
      <c r="N803" s="37"/>
      <c r="O803" s="37"/>
      <c r="P803" s="37"/>
      <c r="Q803" s="37"/>
      <c r="R803" s="37"/>
    </row>
    <row r="804" spans="1:18" ht="15.75" customHeight="1" x14ac:dyDescent="0.35">
      <c r="A804" s="37"/>
      <c r="B804" s="37"/>
      <c r="C804" s="37"/>
      <c r="D804" s="37"/>
      <c r="E804" s="37"/>
      <c r="F804" s="38"/>
      <c r="G804" s="37"/>
      <c r="H804" s="239"/>
      <c r="I804" s="37"/>
      <c r="J804" s="37"/>
      <c r="K804" s="37"/>
      <c r="L804" s="37"/>
      <c r="M804" s="37"/>
      <c r="N804" s="37"/>
      <c r="O804" s="37"/>
      <c r="P804" s="37"/>
      <c r="Q804" s="37"/>
      <c r="R804" s="37"/>
    </row>
    <row r="805" spans="1:18" ht="15.75" customHeight="1" x14ac:dyDescent="0.35">
      <c r="A805" s="37"/>
      <c r="B805" s="37"/>
      <c r="C805" s="37"/>
      <c r="D805" s="37"/>
      <c r="E805" s="37"/>
      <c r="F805" s="38"/>
      <c r="G805" s="37"/>
      <c r="H805" s="239"/>
      <c r="I805" s="37"/>
      <c r="J805" s="37"/>
      <c r="K805" s="37"/>
      <c r="L805" s="37"/>
      <c r="M805" s="37"/>
      <c r="N805" s="37"/>
      <c r="O805" s="37"/>
      <c r="P805" s="37"/>
      <c r="Q805" s="37"/>
      <c r="R805" s="37"/>
    </row>
    <row r="806" spans="1:18" ht="15.75" customHeight="1" x14ac:dyDescent="0.35">
      <c r="A806" s="37"/>
      <c r="B806" s="37"/>
      <c r="C806" s="37"/>
      <c r="D806" s="37"/>
      <c r="E806" s="37"/>
      <c r="F806" s="38"/>
      <c r="G806" s="37"/>
      <c r="H806" s="239"/>
      <c r="I806" s="37"/>
      <c r="J806" s="37"/>
      <c r="K806" s="37"/>
      <c r="L806" s="37"/>
      <c r="M806" s="37"/>
      <c r="N806" s="37"/>
      <c r="O806" s="37"/>
      <c r="P806" s="37"/>
      <c r="Q806" s="37"/>
      <c r="R806" s="37"/>
    </row>
    <row r="807" spans="1:18" ht="15.75" customHeight="1" x14ac:dyDescent="0.35">
      <c r="A807" s="37"/>
      <c r="B807" s="37"/>
      <c r="C807" s="37"/>
      <c r="D807" s="37"/>
      <c r="E807" s="37"/>
      <c r="F807" s="38"/>
      <c r="G807" s="37"/>
      <c r="H807" s="239"/>
      <c r="I807" s="37"/>
      <c r="J807" s="37"/>
      <c r="K807" s="37"/>
      <c r="L807" s="37"/>
      <c r="M807" s="37"/>
      <c r="N807" s="37"/>
      <c r="O807" s="37"/>
      <c r="P807" s="37"/>
      <c r="Q807" s="37"/>
      <c r="R807" s="37"/>
    </row>
    <row r="808" spans="1:18" ht="15.75" customHeight="1" x14ac:dyDescent="0.35">
      <c r="A808" s="37"/>
      <c r="B808" s="37"/>
      <c r="C808" s="37"/>
      <c r="D808" s="37"/>
      <c r="E808" s="37"/>
      <c r="F808" s="38"/>
      <c r="G808" s="37"/>
      <c r="H808" s="239"/>
      <c r="I808" s="37"/>
      <c r="J808" s="37"/>
      <c r="K808" s="37"/>
      <c r="L808" s="37"/>
      <c r="M808" s="37"/>
      <c r="N808" s="37"/>
      <c r="O808" s="37"/>
      <c r="P808" s="37"/>
      <c r="Q808" s="37"/>
      <c r="R808" s="37"/>
    </row>
    <row r="809" spans="1:18" ht="15.75" customHeight="1" x14ac:dyDescent="0.35">
      <c r="A809" s="37"/>
      <c r="B809" s="37"/>
      <c r="C809" s="37"/>
      <c r="D809" s="37"/>
      <c r="E809" s="37"/>
      <c r="F809" s="38"/>
      <c r="G809" s="37"/>
      <c r="H809" s="239"/>
      <c r="I809" s="37"/>
      <c r="J809" s="37"/>
      <c r="K809" s="37"/>
      <c r="L809" s="37"/>
      <c r="M809" s="37"/>
      <c r="N809" s="37"/>
      <c r="O809" s="37"/>
      <c r="P809" s="37"/>
      <c r="Q809" s="37"/>
      <c r="R809" s="37"/>
    </row>
    <row r="810" spans="1:18" ht="15.75" customHeight="1" x14ac:dyDescent="0.35">
      <c r="A810" s="37"/>
      <c r="B810" s="37"/>
      <c r="C810" s="37"/>
      <c r="D810" s="37"/>
      <c r="E810" s="37"/>
      <c r="F810" s="38"/>
      <c r="G810" s="37"/>
      <c r="H810" s="239"/>
      <c r="I810" s="37"/>
      <c r="J810" s="37"/>
      <c r="K810" s="37"/>
      <c r="L810" s="37"/>
      <c r="M810" s="37"/>
      <c r="N810" s="37"/>
      <c r="O810" s="37"/>
      <c r="P810" s="37"/>
      <c r="Q810" s="37"/>
      <c r="R810" s="37"/>
    </row>
    <row r="811" spans="1:18" ht="15.75" customHeight="1" x14ac:dyDescent="0.35">
      <c r="A811" s="37"/>
      <c r="B811" s="37"/>
      <c r="C811" s="37"/>
      <c r="D811" s="37"/>
      <c r="E811" s="37"/>
      <c r="F811" s="38"/>
      <c r="G811" s="37"/>
      <c r="H811" s="239"/>
      <c r="I811" s="37"/>
      <c r="J811" s="37"/>
      <c r="K811" s="37"/>
      <c r="L811" s="37"/>
      <c r="M811" s="37"/>
      <c r="N811" s="37"/>
      <c r="O811" s="37"/>
      <c r="P811" s="37"/>
      <c r="Q811" s="37"/>
      <c r="R811" s="37"/>
    </row>
    <row r="812" spans="1:18" ht="15.75" customHeight="1" x14ac:dyDescent="0.35">
      <c r="A812" s="37"/>
      <c r="B812" s="37"/>
      <c r="C812" s="37"/>
      <c r="D812" s="37"/>
      <c r="E812" s="37"/>
      <c r="F812" s="38"/>
      <c r="G812" s="37"/>
      <c r="H812" s="239"/>
      <c r="I812" s="37"/>
      <c r="J812" s="37"/>
      <c r="K812" s="37"/>
      <c r="L812" s="37"/>
      <c r="M812" s="37"/>
      <c r="N812" s="37"/>
      <c r="O812" s="37"/>
      <c r="P812" s="37"/>
      <c r="Q812" s="37"/>
      <c r="R812" s="37"/>
    </row>
    <row r="813" spans="1:18" ht="15.75" customHeight="1" x14ac:dyDescent="0.35">
      <c r="A813" s="37"/>
      <c r="B813" s="37"/>
      <c r="C813" s="37"/>
      <c r="D813" s="37"/>
      <c r="E813" s="37"/>
      <c r="F813" s="38"/>
      <c r="G813" s="37"/>
      <c r="H813" s="239"/>
      <c r="I813" s="37"/>
      <c r="J813" s="37"/>
      <c r="K813" s="37"/>
      <c r="L813" s="37"/>
      <c r="M813" s="37"/>
      <c r="N813" s="37"/>
      <c r="O813" s="37"/>
      <c r="P813" s="37"/>
      <c r="Q813" s="37"/>
      <c r="R813" s="37"/>
    </row>
    <row r="814" spans="1:18" ht="15.75" customHeight="1" x14ac:dyDescent="0.35">
      <c r="A814" s="37"/>
      <c r="B814" s="37"/>
      <c r="C814" s="37"/>
      <c r="D814" s="37"/>
      <c r="E814" s="37"/>
      <c r="F814" s="38"/>
      <c r="G814" s="37"/>
      <c r="H814" s="239"/>
      <c r="I814" s="37"/>
      <c r="J814" s="37"/>
      <c r="K814" s="37"/>
      <c r="L814" s="37"/>
      <c r="M814" s="37"/>
      <c r="N814" s="37"/>
      <c r="O814" s="37"/>
      <c r="P814" s="37"/>
      <c r="Q814" s="37"/>
      <c r="R814" s="37"/>
    </row>
    <row r="815" spans="1:18" ht="15.75" customHeight="1" x14ac:dyDescent="0.35">
      <c r="A815" s="37"/>
      <c r="B815" s="37"/>
      <c r="C815" s="37"/>
      <c r="D815" s="37"/>
      <c r="E815" s="37"/>
      <c r="F815" s="38"/>
      <c r="G815" s="37"/>
      <c r="H815" s="239"/>
      <c r="I815" s="37"/>
      <c r="J815" s="37"/>
      <c r="K815" s="37"/>
      <c r="L815" s="37"/>
      <c r="M815" s="37"/>
      <c r="N815" s="37"/>
      <c r="O815" s="37"/>
      <c r="P815" s="37"/>
      <c r="Q815" s="37"/>
      <c r="R815" s="37"/>
    </row>
    <row r="816" spans="1:18" ht="15.75" customHeight="1" x14ac:dyDescent="0.35">
      <c r="A816" s="37"/>
      <c r="B816" s="37"/>
      <c r="C816" s="37"/>
      <c r="D816" s="37"/>
      <c r="E816" s="37"/>
      <c r="F816" s="38"/>
      <c r="G816" s="37"/>
      <c r="H816" s="239"/>
      <c r="I816" s="37"/>
      <c r="J816" s="37"/>
      <c r="K816" s="37"/>
      <c r="L816" s="37"/>
      <c r="M816" s="37"/>
      <c r="N816" s="37"/>
      <c r="O816" s="37"/>
      <c r="P816" s="37"/>
      <c r="Q816" s="37"/>
      <c r="R816" s="37"/>
    </row>
    <row r="817" spans="1:18" ht="15.75" customHeight="1" x14ac:dyDescent="0.35">
      <c r="A817" s="37"/>
      <c r="B817" s="37"/>
      <c r="C817" s="37"/>
      <c r="D817" s="37"/>
      <c r="E817" s="37"/>
      <c r="F817" s="38"/>
      <c r="G817" s="37"/>
      <c r="H817" s="239"/>
      <c r="I817" s="37"/>
      <c r="J817" s="37"/>
      <c r="K817" s="37"/>
      <c r="L817" s="37"/>
      <c r="M817" s="37"/>
      <c r="N817" s="37"/>
      <c r="O817" s="37"/>
      <c r="P817" s="37"/>
      <c r="Q817" s="37"/>
      <c r="R817" s="37"/>
    </row>
    <row r="818" spans="1:18" ht="15.75" customHeight="1" x14ac:dyDescent="0.35">
      <c r="A818" s="37"/>
      <c r="B818" s="37"/>
      <c r="C818" s="37"/>
      <c r="D818" s="37"/>
      <c r="E818" s="37"/>
      <c r="F818" s="38"/>
      <c r="G818" s="37"/>
      <c r="H818" s="239"/>
      <c r="I818" s="37"/>
      <c r="J818" s="37"/>
      <c r="K818" s="37"/>
      <c r="L818" s="37"/>
      <c r="M818" s="37"/>
      <c r="N818" s="37"/>
      <c r="O818" s="37"/>
      <c r="P818" s="37"/>
      <c r="Q818" s="37"/>
      <c r="R818" s="37"/>
    </row>
    <row r="819" spans="1:18" ht="15.75" customHeight="1" x14ac:dyDescent="0.35">
      <c r="A819" s="37"/>
      <c r="B819" s="37"/>
      <c r="C819" s="37"/>
      <c r="D819" s="37"/>
      <c r="E819" s="37"/>
      <c r="F819" s="38"/>
      <c r="G819" s="37"/>
      <c r="H819" s="239"/>
      <c r="I819" s="37"/>
      <c r="J819" s="37"/>
      <c r="K819" s="37"/>
      <c r="L819" s="37"/>
      <c r="M819" s="37"/>
      <c r="N819" s="37"/>
      <c r="O819" s="37"/>
      <c r="P819" s="37"/>
      <c r="Q819" s="37"/>
      <c r="R819" s="37"/>
    </row>
    <row r="820" spans="1:18" ht="15.75" customHeight="1" x14ac:dyDescent="0.35">
      <c r="A820" s="37"/>
      <c r="B820" s="37"/>
      <c r="C820" s="37"/>
      <c r="D820" s="37"/>
      <c r="E820" s="37"/>
      <c r="F820" s="38"/>
      <c r="G820" s="37"/>
      <c r="H820" s="239"/>
      <c r="I820" s="37"/>
      <c r="J820" s="37"/>
      <c r="K820" s="37"/>
      <c r="L820" s="37"/>
      <c r="M820" s="37"/>
      <c r="N820" s="37"/>
      <c r="O820" s="37"/>
      <c r="P820" s="37"/>
      <c r="Q820" s="37"/>
      <c r="R820" s="37"/>
    </row>
    <row r="821" spans="1:18" ht="15.75" customHeight="1" x14ac:dyDescent="0.35">
      <c r="A821" s="37"/>
      <c r="B821" s="37"/>
      <c r="C821" s="37"/>
      <c r="D821" s="37"/>
      <c r="E821" s="37"/>
      <c r="F821" s="38"/>
      <c r="G821" s="37"/>
      <c r="H821" s="239"/>
      <c r="I821" s="37"/>
      <c r="J821" s="37"/>
      <c r="K821" s="37"/>
      <c r="L821" s="37"/>
      <c r="M821" s="37"/>
      <c r="N821" s="37"/>
      <c r="O821" s="37"/>
      <c r="P821" s="37"/>
      <c r="Q821" s="37"/>
      <c r="R821" s="37"/>
    </row>
    <row r="822" spans="1:18" ht="15.75" customHeight="1" x14ac:dyDescent="0.35">
      <c r="A822" s="37"/>
      <c r="B822" s="37"/>
      <c r="C822" s="37"/>
      <c r="D822" s="37"/>
      <c r="E822" s="37"/>
      <c r="F822" s="38"/>
      <c r="G822" s="37"/>
      <c r="H822" s="239"/>
      <c r="I822" s="37"/>
      <c r="J822" s="37"/>
      <c r="K822" s="37"/>
      <c r="L822" s="37"/>
      <c r="M822" s="37"/>
      <c r="N822" s="37"/>
      <c r="O822" s="37"/>
      <c r="P822" s="37"/>
      <c r="Q822" s="37"/>
      <c r="R822" s="37"/>
    </row>
    <row r="823" spans="1:18" ht="15.75" customHeight="1" x14ac:dyDescent="0.35">
      <c r="A823" s="37"/>
      <c r="B823" s="37"/>
      <c r="C823" s="37"/>
      <c r="D823" s="37"/>
      <c r="E823" s="37"/>
      <c r="F823" s="38"/>
      <c r="G823" s="37"/>
      <c r="H823" s="239"/>
      <c r="I823" s="37"/>
      <c r="J823" s="37"/>
      <c r="K823" s="37"/>
      <c r="L823" s="37"/>
      <c r="M823" s="37"/>
      <c r="N823" s="37"/>
      <c r="O823" s="37"/>
      <c r="P823" s="37"/>
      <c r="Q823" s="37"/>
      <c r="R823" s="37"/>
    </row>
    <row r="824" spans="1:18" ht="15.75" customHeight="1" x14ac:dyDescent="0.35">
      <c r="A824" s="37"/>
      <c r="B824" s="37"/>
      <c r="C824" s="37"/>
      <c r="D824" s="37"/>
      <c r="E824" s="37"/>
      <c r="F824" s="38"/>
      <c r="G824" s="37"/>
      <c r="H824" s="239"/>
      <c r="I824" s="37"/>
      <c r="J824" s="37"/>
      <c r="K824" s="37"/>
      <c r="L824" s="37"/>
      <c r="M824" s="37"/>
      <c r="N824" s="37"/>
      <c r="O824" s="37"/>
      <c r="P824" s="37"/>
      <c r="Q824" s="37"/>
      <c r="R824" s="37"/>
    </row>
    <row r="825" spans="1:18" ht="15.75" customHeight="1" x14ac:dyDescent="0.35">
      <c r="A825" s="37"/>
      <c r="B825" s="37"/>
      <c r="C825" s="37"/>
      <c r="D825" s="37"/>
      <c r="E825" s="37"/>
      <c r="F825" s="38"/>
      <c r="G825" s="37"/>
      <c r="H825" s="239"/>
      <c r="I825" s="37"/>
      <c r="J825" s="37"/>
      <c r="K825" s="37"/>
      <c r="L825" s="37"/>
      <c r="M825" s="37"/>
      <c r="N825" s="37"/>
      <c r="O825" s="37"/>
      <c r="P825" s="37"/>
      <c r="Q825" s="37"/>
      <c r="R825" s="37"/>
    </row>
    <row r="826" spans="1:18" ht="15.75" customHeight="1" x14ac:dyDescent="0.35">
      <c r="A826" s="37"/>
      <c r="B826" s="37"/>
      <c r="C826" s="37"/>
      <c r="D826" s="37"/>
      <c r="E826" s="37"/>
      <c r="F826" s="38"/>
      <c r="G826" s="37"/>
      <c r="H826" s="239"/>
      <c r="I826" s="37"/>
      <c r="J826" s="37"/>
      <c r="K826" s="37"/>
      <c r="L826" s="37"/>
      <c r="M826" s="37"/>
      <c r="N826" s="37"/>
      <c r="O826" s="37"/>
      <c r="P826" s="37"/>
      <c r="Q826" s="37"/>
      <c r="R826" s="37"/>
    </row>
    <row r="827" spans="1:18" ht="15.75" customHeight="1" x14ac:dyDescent="0.35">
      <c r="A827" s="37"/>
      <c r="B827" s="37"/>
      <c r="C827" s="37"/>
      <c r="D827" s="37"/>
      <c r="E827" s="37"/>
      <c r="F827" s="38"/>
      <c r="G827" s="37"/>
      <c r="H827" s="239"/>
      <c r="I827" s="37"/>
      <c r="J827" s="37"/>
      <c r="K827" s="37"/>
      <c r="L827" s="37"/>
      <c r="M827" s="37"/>
      <c r="N827" s="37"/>
      <c r="O827" s="37"/>
      <c r="P827" s="37"/>
      <c r="Q827" s="37"/>
      <c r="R827" s="37"/>
    </row>
    <row r="828" spans="1:18" ht="15.75" customHeight="1" x14ac:dyDescent="0.35">
      <c r="A828" s="37"/>
      <c r="B828" s="37"/>
      <c r="C828" s="37"/>
      <c r="D828" s="37"/>
      <c r="E828" s="37"/>
      <c r="F828" s="38"/>
      <c r="G828" s="37"/>
      <c r="H828" s="239"/>
      <c r="I828" s="37"/>
      <c r="J828" s="37"/>
      <c r="K828" s="37"/>
      <c r="L828" s="37"/>
      <c r="M828" s="37"/>
      <c r="N828" s="37"/>
      <c r="O828" s="37"/>
      <c r="P828" s="37"/>
      <c r="Q828" s="37"/>
      <c r="R828" s="37"/>
    </row>
    <row r="829" spans="1:18" ht="15.75" customHeight="1" x14ac:dyDescent="0.35">
      <c r="A829" s="37"/>
      <c r="B829" s="37"/>
      <c r="C829" s="37"/>
      <c r="D829" s="37"/>
      <c r="E829" s="37"/>
      <c r="F829" s="38"/>
      <c r="G829" s="37"/>
      <c r="H829" s="239"/>
      <c r="I829" s="37"/>
      <c r="J829" s="37"/>
      <c r="K829" s="37"/>
      <c r="L829" s="37"/>
      <c r="M829" s="37"/>
      <c r="N829" s="37"/>
      <c r="O829" s="37"/>
      <c r="P829" s="37"/>
      <c r="Q829" s="37"/>
      <c r="R829" s="37"/>
    </row>
    <row r="830" spans="1:18" ht="15.75" customHeight="1" x14ac:dyDescent="0.35">
      <c r="A830" s="37"/>
      <c r="B830" s="37"/>
      <c r="C830" s="37"/>
      <c r="D830" s="37"/>
      <c r="E830" s="37"/>
      <c r="F830" s="38"/>
      <c r="G830" s="37"/>
      <c r="H830" s="239"/>
      <c r="I830" s="37"/>
      <c r="J830" s="37"/>
      <c r="K830" s="37"/>
      <c r="L830" s="37"/>
      <c r="M830" s="37"/>
      <c r="N830" s="37"/>
      <c r="O830" s="37"/>
      <c r="P830" s="37"/>
      <c r="Q830" s="37"/>
      <c r="R830" s="37"/>
    </row>
    <row r="831" spans="1:18" ht="15.75" customHeight="1" x14ac:dyDescent="0.35">
      <c r="A831" s="37"/>
      <c r="B831" s="37"/>
      <c r="C831" s="37"/>
      <c r="D831" s="37"/>
      <c r="E831" s="37"/>
      <c r="F831" s="38"/>
      <c r="G831" s="37"/>
      <c r="H831" s="239"/>
      <c r="I831" s="37"/>
      <c r="J831" s="37"/>
      <c r="K831" s="37"/>
      <c r="L831" s="37"/>
      <c r="M831" s="37"/>
      <c r="N831" s="37"/>
      <c r="O831" s="37"/>
      <c r="P831" s="37"/>
      <c r="Q831" s="37"/>
      <c r="R831" s="37"/>
    </row>
    <row r="832" spans="1:18" ht="15.75" customHeight="1" x14ac:dyDescent="0.35">
      <c r="A832" s="37"/>
      <c r="B832" s="37"/>
      <c r="C832" s="37"/>
      <c r="D832" s="37"/>
      <c r="E832" s="37"/>
      <c r="F832" s="38"/>
      <c r="G832" s="37"/>
      <c r="H832" s="239"/>
      <c r="I832" s="37"/>
      <c r="J832" s="37"/>
      <c r="K832" s="37"/>
      <c r="L832" s="37"/>
      <c r="M832" s="37"/>
      <c r="N832" s="37"/>
      <c r="O832" s="37"/>
      <c r="P832" s="37"/>
      <c r="Q832" s="37"/>
      <c r="R832" s="37"/>
    </row>
    <row r="833" spans="1:18" ht="15.75" customHeight="1" x14ac:dyDescent="0.35">
      <c r="A833" s="37"/>
      <c r="B833" s="37"/>
      <c r="C833" s="37"/>
      <c r="D833" s="37"/>
      <c r="E833" s="37"/>
      <c r="F833" s="38"/>
      <c r="G833" s="37"/>
      <c r="H833" s="239"/>
      <c r="I833" s="37"/>
      <c r="J833" s="37"/>
      <c r="K833" s="37"/>
      <c r="L833" s="37"/>
      <c r="M833" s="37"/>
      <c r="N833" s="37"/>
      <c r="O833" s="37"/>
      <c r="P833" s="37"/>
      <c r="Q833" s="37"/>
      <c r="R833" s="37"/>
    </row>
    <row r="834" spans="1:18" ht="15.75" customHeight="1" x14ac:dyDescent="0.35">
      <c r="A834" s="37"/>
      <c r="B834" s="37"/>
      <c r="C834" s="37"/>
      <c r="D834" s="37"/>
      <c r="E834" s="37"/>
      <c r="F834" s="38"/>
      <c r="G834" s="37"/>
      <c r="H834" s="239"/>
      <c r="I834" s="37"/>
      <c r="J834" s="37"/>
      <c r="K834" s="37"/>
      <c r="L834" s="37"/>
      <c r="M834" s="37"/>
      <c r="N834" s="37"/>
      <c r="O834" s="37"/>
      <c r="P834" s="37"/>
      <c r="Q834" s="37"/>
      <c r="R834" s="37"/>
    </row>
    <row r="835" spans="1:18" ht="15.75" customHeight="1" x14ac:dyDescent="0.35">
      <c r="A835" s="37"/>
      <c r="B835" s="37"/>
      <c r="C835" s="37"/>
      <c r="D835" s="37"/>
      <c r="E835" s="37"/>
      <c r="F835" s="38"/>
      <c r="G835" s="37"/>
      <c r="H835" s="239"/>
      <c r="I835" s="37"/>
      <c r="J835" s="37"/>
      <c r="K835" s="37"/>
      <c r="L835" s="37"/>
      <c r="M835" s="37"/>
      <c r="N835" s="37"/>
      <c r="O835" s="37"/>
      <c r="P835" s="37"/>
      <c r="Q835" s="37"/>
      <c r="R835" s="37"/>
    </row>
    <row r="836" spans="1:18" ht="15.75" customHeight="1" x14ac:dyDescent="0.35">
      <c r="A836" s="37"/>
      <c r="B836" s="37"/>
      <c r="C836" s="37"/>
      <c r="D836" s="37"/>
      <c r="E836" s="37"/>
      <c r="F836" s="38"/>
      <c r="G836" s="37"/>
      <c r="H836" s="239"/>
      <c r="I836" s="37"/>
      <c r="J836" s="37"/>
      <c r="K836" s="37"/>
      <c r="L836" s="37"/>
      <c r="M836" s="37"/>
      <c r="N836" s="37"/>
      <c r="O836" s="37"/>
      <c r="P836" s="37"/>
      <c r="Q836" s="37"/>
      <c r="R836" s="37"/>
    </row>
    <row r="837" spans="1:18" ht="15.75" customHeight="1" x14ac:dyDescent="0.35">
      <c r="A837" s="37"/>
      <c r="B837" s="37"/>
      <c r="C837" s="37"/>
      <c r="D837" s="37"/>
      <c r="E837" s="37"/>
      <c r="F837" s="38"/>
      <c r="G837" s="37"/>
      <c r="H837" s="239"/>
      <c r="I837" s="37"/>
      <c r="J837" s="37"/>
      <c r="K837" s="37"/>
      <c r="L837" s="37"/>
      <c r="M837" s="37"/>
      <c r="N837" s="37"/>
      <c r="O837" s="37"/>
      <c r="P837" s="37"/>
      <c r="Q837" s="37"/>
      <c r="R837" s="37"/>
    </row>
    <row r="838" spans="1:18" ht="15.75" customHeight="1" x14ac:dyDescent="0.35">
      <c r="A838" s="37"/>
      <c r="B838" s="37"/>
      <c r="C838" s="37"/>
      <c r="D838" s="37"/>
      <c r="E838" s="37"/>
      <c r="F838" s="38"/>
      <c r="G838" s="37"/>
      <c r="H838" s="239"/>
      <c r="I838" s="37"/>
      <c r="J838" s="37"/>
      <c r="K838" s="37"/>
      <c r="L838" s="37"/>
      <c r="M838" s="37"/>
      <c r="N838" s="37"/>
      <c r="O838" s="37"/>
      <c r="P838" s="37"/>
      <c r="Q838" s="37"/>
      <c r="R838" s="37"/>
    </row>
    <row r="839" spans="1:18" ht="15.75" customHeight="1" x14ac:dyDescent="0.35">
      <c r="A839" s="37"/>
      <c r="B839" s="37"/>
      <c r="C839" s="37"/>
      <c r="D839" s="37"/>
      <c r="E839" s="37"/>
      <c r="F839" s="38"/>
      <c r="G839" s="37"/>
      <c r="H839" s="239"/>
      <c r="I839" s="37"/>
      <c r="J839" s="37"/>
      <c r="K839" s="37"/>
      <c r="L839" s="37"/>
      <c r="M839" s="37"/>
      <c r="N839" s="37"/>
      <c r="O839" s="37"/>
      <c r="P839" s="37"/>
      <c r="Q839" s="37"/>
      <c r="R839" s="37"/>
    </row>
    <row r="840" spans="1:18" ht="15.75" customHeight="1" x14ac:dyDescent="0.35">
      <c r="A840" s="37"/>
      <c r="B840" s="37"/>
      <c r="C840" s="37"/>
      <c r="D840" s="37"/>
      <c r="E840" s="37"/>
      <c r="F840" s="38"/>
      <c r="G840" s="37"/>
      <c r="H840" s="239"/>
      <c r="I840" s="37"/>
      <c r="J840" s="37"/>
      <c r="K840" s="37"/>
      <c r="L840" s="37"/>
      <c r="M840" s="37"/>
      <c r="N840" s="37"/>
      <c r="O840" s="37"/>
      <c r="P840" s="37"/>
      <c r="Q840" s="37"/>
      <c r="R840" s="37"/>
    </row>
    <row r="841" spans="1:18" ht="15.75" customHeight="1" x14ac:dyDescent="0.35">
      <c r="A841" s="37"/>
      <c r="B841" s="37"/>
      <c r="C841" s="37"/>
      <c r="D841" s="37"/>
      <c r="E841" s="37"/>
      <c r="F841" s="38"/>
      <c r="G841" s="37"/>
      <c r="H841" s="239"/>
      <c r="I841" s="37"/>
      <c r="J841" s="37"/>
      <c r="K841" s="37"/>
      <c r="L841" s="37"/>
      <c r="M841" s="37"/>
      <c r="N841" s="37"/>
      <c r="O841" s="37"/>
      <c r="P841" s="37"/>
      <c r="Q841" s="37"/>
      <c r="R841" s="37"/>
    </row>
    <row r="842" spans="1:18" ht="15.75" customHeight="1" x14ac:dyDescent="0.35">
      <c r="A842" s="37"/>
      <c r="B842" s="37"/>
      <c r="C842" s="37"/>
      <c r="D842" s="37"/>
      <c r="E842" s="37"/>
      <c r="F842" s="38"/>
      <c r="G842" s="37"/>
      <c r="H842" s="239"/>
      <c r="I842" s="37"/>
      <c r="J842" s="37"/>
      <c r="K842" s="37"/>
      <c r="L842" s="37"/>
      <c r="M842" s="37"/>
      <c r="N842" s="37"/>
      <c r="O842" s="37"/>
      <c r="P842" s="37"/>
      <c r="Q842" s="37"/>
      <c r="R842" s="37"/>
    </row>
    <row r="843" spans="1:18" ht="15.75" customHeight="1" x14ac:dyDescent="0.35">
      <c r="A843" s="37"/>
      <c r="B843" s="37"/>
      <c r="C843" s="37"/>
      <c r="D843" s="37"/>
      <c r="E843" s="37"/>
      <c r="F843" s="38"/>
      <c r="G843" s="37"/>
      <c r="H843" s="239"/>
      <c r="I843" s="37"/>
      <c r="J843" s="37"/>
      <c r="K843" s="37"/>
      <c r="L843" s="37"/>
      <c r="M843" s="37"/>
      <c r="N843" s="37"/>
      <c r="O843" s="37"/>
      <c r="P843" s="37"/>
      <c r="Q843" s="37"/>
      <c r="R843" s="37"/>
    </row>
    <row r="844" spans="1:18" ht="15.75" customHeight="1" x14ac:dyDescent="0.35">
      <c r="A844" s="37"/>
      <c r="B844" s="37"/>
      <c r="C844" s="37"/>
      <c r="D844" s="37"/>
      <c r="E844" s="37"/>
      <c r="F844" s="38"/>
      <c r="G844" s="37"/>
      <c r="H844" s="239"/>
      <c r="I844" s="37"/>
      <c r="J844" s="37"/>
      <c r="K844" s="37"/>
      <c r="L844" s="37"/>
      <c r="M844" s="37"/>
      <c r="N844" s="37"/>
      <c r="O844" s="37"/>
      <c r="P844" s="37"/>
      <c r="Q844" s="37"/>
      <c r="R844" s="37"/>
    </row>
    <row r="845" spans="1:18" ht="15.75" customHeight="1" x14ac:dyDescent="0.35">
      <c r="A845" s="37"/>
      <c r="B845" s="37"/>
      <c r="C845" s="37"/>
      <c r="D845" s="37"/>
      <c r="E845" s="37"/>
      <c r="F845" s="38"/>
      <c r="G845" s="37"/>
      <c r="H845" s="239"/>
      <c r="I845" s="37"/>
      <c r="J845" s="37"/>
      <c r="K845" s="37"/>
      <c r="L845" s="37"/>
      <c r="M845" s="37"/>
      <c r="N845" s="37"/>
      <c r="O845" s="37"/>
      <c r="P845" s="37"/>
      <c r="Q845" s="37"/>
      <c r="R845" s="37"/>
    </row>
    <row r="846" spans="1:18" ht="15.75" customHeight="1" x14ac:dyDescent="0.35">
      <c r="A846" s="37"/>
      <c r="B846" s="37"/>
      <c r="C846" s="37"/>
      <c r="D846" s="37"/>
      <c r="E846" s="37"/>
      <c r="F846" s="38"/>
      <c r="G846" s="37"/>
      <c r="H846" s="239"/>
      <c r="I846" s="37"/>
      <c r="J846" s="37"/>
      <c r="K846" s="37"/>
      <c r="L846" s="37"/>
      <c r="M846" s="37"/>
      <c r="N846" s="37"/>
      <c r="O846" s="37"/>
      <c r="P846" s="37"/>
      <c r="Q846" s="37"/>
      <c r="R846" s="37"/>
    </row>
    <row r="847" spans="1:18" ht="15.75" customHeight="1" x14ac:dyDescent="0.35">
      <c r="A847" s="37"/>
      <c r="B847" s="37"/>
      <c r="C847" s="37"/>
      <c r="D847" s="37"/>
      <c r="E847" s="37"/>
      <c r="F847" s="38"/>
      <c r="G847" s="37"/>
      <c r="H847" s="239"/>
      <c r="I847" s="37"/>
      <c r="J847" s="37"/>
      <c r="K847" s="37"/>
      <c r="L847" s="37"/>
      <c r="M847" s="37"/>
      <c r="N847" s="37"/>
      <c r="O847" s="37"/>
      <c r="P847" s="37"/>
      <c r="Q847" s="37"/>
      <c r="R847" s="37"/>
    </row>
    <row r="848" spans="1:18" ht="15.75" customHeight="1" x14ac:dyDescent="0.35">
      <c r="A848" s="37"/>
      <c r="B848" s="37"/>
      <c r="C848" s="37"/>
      <c r="D848" s="37"/>
      <c r="E848" s="37"/>
      <c r="F848" s="38"/>
      <c r="G848" s="37"/>
      <c r="H848" s="239"/>
      <c r="I848" s="37"/>
      <c r="J848" s="37"/>
      <c r="K848" s="37"/>
      <c r="L848" s="37"/>
      <c r="M848" s="37"/>
      <c r="N848" s="37"/>
      <c r="O848" s="37"/>
      <c r="P848" s="37"/>
      <c r="Q848" s="37"/>
      <c r="R848" s="37"/>
    </row>
    <row r="849" spans="1:18" ht="15.75" customHeight="1" x14ac:dyDescent="0.35">
      <c r="A849" s="37"/>
      <c r="B849" s="37"/>
      <c r="C849" s="37"/>
      <c r="D849" s="37"/>
      <c r="E849" s="37"/>
      <c r="F849" s="38"/>
      <c r="G849" s="37"/>
      <c r="H849" s="239"/>
      <c r="I849" s="37"/>
      <c r="J849" s="37"/>
      <c r="K849" s="37"/>
      <c r="L849" s="37"/>
      <c r="M849" s="37"/>
      <c r="N849" s="37"/>
      <c r="O849" s="37"/>
      <c r="P849" s="37"/>
      <c r="Q849" s="37"/>
      <c r="R849" s="37"/>
    </row>
    <row r="850" spans="1:18" ht="15.75" customHeight="1" x14ac:dyDescent="0.35">
      <c r="A850" s="37"/>
      <c r="B850" s="37"/>
      <c r="C850" s="37"/>
      <c r="D850" s="37"/>
      <c r="E850" s="37"/>
      <c r="F850" s="38"/>
      <c r="G850" s="37"/>
      <c r="H850" s="239"/>
      <c r="I850" s="37"/>
      <c r="J850" s="37"/>
      <c r="K850" s="37"/>
      <c r="L850" s="37"/>
      <c r="M850" s="37"/>
      <c r="N850" s="37"/>
      <c r="O850" s="37"/>
      <c r="P850" s="37"/>
      <c r="Q850" s="37"/>
      <c r="R850" s="37"/>
    </row>
    <row r="851" spans="1:18" ht="15.75" customHeight="1" x14ac:dyDescent="0.35">
      <c r="A851" s="37"/>
      <c r="B851" s="37"/>
      <c r="C851" s="37"/>
      <c r="D851" s="37"/>
      <c r="E851" s="37"/>
      <c r="F851" s="38"/>
      <c r="G851" s="37"/>
      <c r="H851" s="239"/>
      <c r="I851" s="37"/>
      <c r="J851" s="37"/>
      <c r="K851" s="37"/>
      <c r="L851" s="37"/>
      <c r="M851" s="37"/>
      <c r="N851" s="37"/>
      <c r="O851" s="37"/>
      <c r="P851" s="37"/>
      <c r="Q851" s="37"/>
      <c r="R851" s="37"/>
    </row>
    <row r="852" spans="1:18" ht="15.75" customHeight="1" x14ac:dyDescent="0.35">
      <c r="A852" s="37"/>
      <c r="B852" s="37"/>
      <c r="C852" s="37"/>
      <c r="D852" s="37"/>
      <c r="E852" s="37"/>
      <c r="F852" s="38"/>
      <c r="G852" s="37"/>
      <c r="H852" s="239"/>
      <c r="I852" s="37"/>
      <c r="J852" s="37"/>
      <c r="K852" s="37"/>
      <c r="L852" s="37"/>
      <c r="M852" s="37"/>
      <c r="N852" s="37"/>
      <c r="O852" s="37"/>
      <c r="P852" s="37"/>
      <c r="Q852" s="37"/>
      <c r="R852" s="37"/>
    </row>
    <row r="853" spans="1:18" ht="15.75" customHeight="1" x14ac:dyDescent="0.35">
      <c r="A853" s="37"/>
      <c r="B853" s="37"/>
      <c r="C853" s="37"/>
      <c r="D853" s="37"/>
      <c r="E853" s="37"/>
      <c r="F853" s="38"/>
      <c r="G853" s="37"/>
      <c r="H853" s="239"/>
      <c r="I853" s="37"/>
      <c r="J853" s="37"/>
      <c r="K853" s="37"/>
      <c r="L853" s="37"/>
      <c r="M853" s="37"/>
      <c r="N853" s="37"/>
      <c r="O853" s="37"/>
      <c r="P853" s="37"/>
      <c r="Q853" s="37"/>
      <c r="R853" s="37"/>
    </row>
    <row r="854" spans="1:18" ht="15.75" customHeight="1" x14ac:dyDescent="0.35">
      <c r="A854" s="37"/>
      <c r="B854" s="37"/>
      <c r="C854" s="37"/>
      <c r="D854" s="37"/>
      <c r="E854" s="37"/>
      <c r="F854" s="38"/>
      <c r="G854" s="37"/>
      <c r="H854" s="239"/>
      <c r="I854" s="37"/>
      <c r="J854" s="37"/>
      <c r="K854" s="37"/>
      <c r="L854" s="37"/>
      <c r="M854" s="37"/>
      <c r="N854" s="37"/>
      <c r="O854" s="37"/>
      <c r="P854" s="37"/>
      <c r="Q854" s="37"/>
      <c r="R854" s="37"/>
    </row>
    <row r="855" spans="1:18" ht="15.75" customHeight="1" x14ac:dyDescent="0.35">
      <c r="A855" s="37"/>
      <c r="B855" s="37"/>
      <c r="C855" s="37"/>
      <c r="D855" s="37"/>
      <c r="E855" s="37"/>
      <c r="F855" s="38"/>
      <c r="G855" s="37"/>
      <c r="H855" s="239"/>
      <c r="I855" s="37"/>
      <c r="J855" s="37"/>
      <c r="K855" s="37"/>
      <c r="L855" s="37"/>
      <c r="M855" s="37"/>
      <c r="N855" s="37"/>
      <c r="O855" s="37"/>
      <c r="P855" s="37"/>
      <c r="Q855" s="37"/>
      <c r="R855" s="37"/>
    </row>
    <row r="856" spans="1:18" ht="15.75" customHeight="1" x14ac:dyDescent="0.35">
      <c r="A856" s="37"/>
      <c r="B856" s="37"/>
      <c r="C856" s="37"/>
      <c r="D856" s="37"/>
      <c r="E856" s="37"/>
      <c r="F856" s="38"/>
      <c r="G856" s="37"/>
      <c r="H856" s="239"/>
      <c r="I856" s="37"/>
      <c r="J856" s="37"/>
      <c r="K856" s="37"/>
      <c r="L856" s="37"/>
      <c r="M856" s="37"/>
      <c r="N856" s="37"/>
      <c r="O856" s="37"/>
      <c r="P856" s="37"/>
      <c r="Q856" s="37"/>
      <c r="R856" s="37"/>
    </row>
    <row r="857" spans="1:18" ht="15.75" customHeight="1" x14ac:dyDescent="0.35">
      <c r="A857" s="37"/>
      <c r="B857" s="37"/>
      <c r="C857" s="37"/>
      <c r="D857" s="37"/>
      <c r="E857" s="37"/>
      <c r="F857" s="38"/>
      <c r="G857" s="37"/>
      <c r="H857" s="239"/>
      <c r="I857" s="37"/>
      <c r="J857" s="37"/>
      <c r="K857" s="37"/>
      <c r="L857" s="37"/>
      <c r="M857" s="37"/>
      <c r="N857" s="37"/>
      <c r="O857" s="37"/>
      <c r="P857" s="37"/>
      <c r="Q857" s="37"/>
      <c r="R857" s="37"/>
    </row>
    <row r="858" spans="1:18" ht="15.75" customHeight="1" x14ac:dyDescent="0.35">
      <c r="A858" s="37"/>
      <c r="B858" s="37"/>
      <c r="C858" s="37"/>
      <c r="D858" s="37"/>
      <c r="E858" s="37"/>
      <c r="F858" s="38"/>
      <c r="G858" s="37"/>
      <c r="H858" s="239"/>
      <c r="I858" s="37"/>
      <c r="J858" s="37"/>
      <c r="K858" s="37"/>
      <c r="L858" s="37"/>
      <c r="M858" s="37"/>
      <c r="N858" s="37"/>
      <c r="O858" s="37"/>
      <c r="P858" s="37"/>
      <c r="Q858" s="37"/>
      <c r="R858" s="37"/>
    </row>
    <row r="859" spans="1:18" ht="15.75" customHeight="1" x14ac:dyDescent="0.35">
      <c r="A859" s="37"/>
      <c r="B859" s="37"/>
      <c r="C859" s="37"/>
      <c r="D859" s="37"/>
      <c r="E859" s="37"/>
      <c r="F859" s="38"/>
      <c r="G859" s="37"/>
      <c r="H859" s="239"/>
      <c r="I859" s="37"/>
      <c r="J859" s="37"/>
      <c r="K859" s="37"/>
      <c r="L859" s="37"/>
      <c r="M859" s="37"/>
      <c r="N859" s="37"/>
      <c r="O859" s="37"/>
      <c r="P859" s="37"/>
      <c r="Q859" s="37"/>
      <c r="R859" s="37"/>
    </row>
    <row r="860" spans="1:18" ht="15.75" customHeight="1" x14ac:dyDescent="0.35">
      <c r="A860" s="37"/>
      <c r="B860" s="37"/>
      <c r="C860" s="37"/>
      <c r="D860" s="37"/>
      <c r="E860" s="37"/>
      <c r="F860" s="38"/>
      <c r="G860" s="37"/>
      <c r="H860" s="239"/>
      <c r="I860" s="37"/>
      <c r="J860" s="37"/>
      <c r="K860" s="37"/>
      <c r="L860" s="37"/>
      <c r="M860" s="37"/>
      <c r="N860" s="37"/>
      <c r="O860" s="37"/>
      <c r="P860" s="37"/>
      <c r="Q860" s="37"/>
      <c r="R860" s="37"/>
    </row>
    <row r="861" spans="1:18" ht="15.75" customHeight="1" x14ac:dyDescent="0.35">
      <c r="A861" s="37"/>
      <c r="B861" s="37"/>
      <c r="C861" s="37"/>
      <c r="D861" s="37"/>
      <c r="E861" s="37"/>
      <c r="F861" s="38"/>
      <c r="G861" s="37"/>
      <c r="H861" s="239"/>
      <c r="I861" s="37"/>
      <c r="J861" s="37"/>
      <c r="K861" s="37"/>
      <c r="L861" s="37"/>
      <c r="M861" s="37"/>
      <c r="N861" s="37"/>
      <c r="O861" s="37"/>
      <c r="P861" s="37"/>
      <c r="Q861" s="37"/>
      <c r="R861" s="37"/>
    </row>
    <row r="862" spans="1:18" ht="15.75" customHeight="1" x14ac:dyDescent="0.35">
      <c r="A862" s="37"/>
      <c r="B862" s="37"/>
      <c r="C862" s="37"/>
      <c r="D862" s="37"/>
      <c r="E862" s="37"/>
      <c r="F862" s="38"/>
      <c r="G862" s="37"/>
      <c r="H862" s="239"/>
      <c r="I862" s="37"/>
      <c r="J862" s="37"/>
      <c r="K862" s="37"/>
      <c r="L862" s="37"/>
      <c r="M862" s="37"/>
      <c r="N862" s="37"/>
      <c r="O862" s="37"/>
      <c r="P862" s="37"/>
      <c r="Q862" s="37"/>
      <c r="R862" s="37"/>
    </row>
    <row r="863" spans="1:18" ht="15.75" customHeight="1" x14ac:dyDescent="0.35">
      <c r="A863" s="37"/>
      <c r="B863" s="37"/>
      <c r="C863" s="37"/>
      <c r="D863" s="37"/>
      <c r="E863" s="37"/>
      <c r="F863" s="38"/>
      <c r="G863" s="37"/>
      <c r="H863" s="239"/>
      <c r="I863" s="37"/>
      <c r="J863" s="37"/>
      <c r="K863" s="37"/>
      <c r="L863" s="37"/>
      <c r="M863" s="37"/>
      <c r="N863" s="37"/>
      <c r="O863" s="37"/>
      <c r="P863" s="37"/>
      <c r="Q863" s="37"/>
      <c r="R863" s="37"/>
    </row>
    <row r="864" spans="1:18" ht="15.75" customHeight="1" x14ac:dyDescent="0.35">
      <c r="A864" s="37"/>
      <c r="B864" s="37"/>
      <c r="C864" s="37"/>
      <c r="D864" s="37"/>
      <c r="E864" s="37"/>
      <c r="F864" s="38"/>
      <c r="G864" s="37"/>
      <c r="H864" s="239"/>
      <c r="I864" s="37"/>
      <c r="J864" s="37"/>
      <c r="K864" s="37"/>
      <c r="L864" s="37"/>
      <c r="M864" s="37"/>
      <c r="N864" s="37"/>
      <c r="O864" s="37"/>
      <c r="P864" s="37"/>
      <c r="Q864" s="37"/>
      <c r="R864" s="37"/>
    </row>
    <row r="865" spans="1:18" ht="15.75" customHeight="1" x14ac:dyDescent="0.35">
      <c r="A865" s="37"/>
      <c r="B865" s="37"/>
      <c r="C865" s="37"/>
      <c r="D865" s="37"/>
      <c r="E865" s="37"/>
      <c r="F865" s="38"/>
      <c r="G865" s="37"/>
      <c r="H865" s="239"/>
      <c r="I865" s="37"/>
      <c r="J865" s="37"/>
      <c r="K865" s="37"/>
      <c r="L865" s="37"/>
      <c r="M865" s="37"/>
      <c r="N865" s="37"/>
      <c r="O865" s="37"/>
      <c r="P865" s="37"/>
      <c r="Q865" s="37"/>
      <c r="R865" s="37"/>
    </row>
    <row r="866" spans="1:18" ht="15.75" customHeight="1" x14ac:dyDescent="0.35">
      <c r="A866" s="37"/>
      <c r="B866" s="37"/>
      <c r="C866" s="37"/>
      <c r="D866" s="37"/>
      <c r="E866" s="37"/>
      <c r="F866" s="38"/>
      <c r="G866" s="37"/>
      <c r="H866" s="239"/>
      <c r="I866" s="37"/>
      <c r="J866" s="37"/>
      <c r="K866" s="37"/>
      <c r="L866" s="37"/>
      <c r="M866" s="37"/>
      <c r="N866" s="37"/>
      <c r="O866" s="37"/>
      <c r="P866" s="37"/>
      <c r="Q866" s="37"/>
      <c r="R866" s="37"/>
    </row>
    <row r="867" spans="1:18" ht="15.75" customHeight="1" x14ac:dyDescent="0.35">
      <c r="A867" s="37"/>
      <c r="B867" s="37"/>
      <c r="C867" s="37"/>
      <c r="D867" s="37"/>
      <c r="E867" s="37"/>
      <c r="F867" s="38"/>
      <c r="G867" s="37"/>
      <c r="H867" s="239"/>
      <c r="I867" s="37"/>
      <c r="J867" s="37"/>
      <c r="K867" s="37"/>
      <c r="L867" s="37"/>
      <c r="M867" s="37"/>
      <c r="N867" s="37"/>
      <c r="O867" s="37"/>
      <c r="P867" s="37"/>
      <c r="Q867" s="37"/>
      <c r="R867" s="37"/>
    </row>
    <row r="868" spans="1:18" ht="15.75" customHeight="1" x14ac:dyDescent="0.35">
      <c r="A868" s="37"/>
      <c r="B868" s="37"/>
      <c r="C868" s="37"/>
      <c r="D868" s="37"/>
      <c r="E868" s="37"/>
      <c r="F868" s="38"/>
      <c r="G868" s="37"/>
      <c r="H868" s="239"/>
      <c r="I868" s="37"/>
      <c r="J868" s="37"/>
      <c r="K868" s="37"/>
      <c r="L868" s="37"/>
      <c r="M868" s="37"/>
      <c r="N868" s="37"/>
      <c r="O868" s="37"/>
      <c r="P868" s="37"/>
      <c r="Q868" s="37"/>
      <c r="R868" s="37"/>
    </row>
    <row r="869" spans="1:18" ht="15.75" customHeight="1" x14ac:dyDescent="0.35">
      <c r="A869" s="37"/>
      <c r="B869" s="37"/>
      <c r="C869" s="37"/>
      <c r="D869" s="37"/>
      <c r="E869" s="37"/>
      <c r="F869" s="38"/>
      <c r="G869" s="37"/>
      <c r="H869" s="239"/>
      <c r="I869" s="37"/>
      <c r="J869" s="37"/>
      <c r="K869" s="37"/>
      <c r="L869" s="37"/>
      <c r="M869" s="37"/>
      <c r="N869" s="37"/>
      <c r="O869" s="37"/>
      <c r="P869" s="37"/>
      <c r="Q869" s="37"/>
      <c r="R869" s="37"/>
    </row>
    <row r="870" spans="1:18" ht="15.75" customHeight="1" x14ac:dyDescent="0.35">
      <c r="A870" s="37"/>
      <c r="B870" s="37"/>
      <c r="C870" s="37"/>
      <c r="D870" s="37"/>
      <c r="E870" s="37"/>
      <c r="F870" s="38"/>
      <c r="G870" s="37"/>
      <c r="H870" s="239"/>
      <c r="I870" s="37"/>
      <c r="J870" s="37"/>
      <c r="K870" s="37"/>
      <c r="L870" s="37"/>
      <c r="M870" s="37"/>
      <c r="N870" s="37"/>
      <c r="O870" s="37"/>
      <c r="P870" s="37"/>
      <c r="Q870" s="37"/>
      <c r="R870" s="37"/>
    </row>
    <row r="871" spans="1:18" ht="15.75" customHeight="1" x14ac:dyDescent="0.35">
      <c r="A871" s="37"/>
      <c r="B871" s="37"/>
      <c r="C871" s="37"/>
      <c r="D871" s="37"/>
      <c r="E871" s="37"/>
      <c r="F871" s="38"/>
      <c r="G871" s="37"/>
      <c r="H871" s="239"/>
      <c r="I871" s="37"/>
      <c r="J871" s="37"/>
      <c r="K871" s="37"/>
      <c r="L871" s="37"/>
      <c r="M871" s="37"/>
      <c r="N871" s="37"/>
      <c r="O871" s="37"/>
      <c r="P871" s="37"/>
      <c r="Q871" s="37"/>
      <c r="R871" s="37"/>
    </row>
    <row r="872" spans="1:18" ht="15.75" customHeight="1" x14ac:dyDescent="0.35">
      <c r="A872" s="37"/>
      <c r="B872" s="37"/>
      <c r="C872" s="37"/>
      <c r="D872" s="37"/>
      <c r="E872" s="37"/>
      <c r="F872" s="38"/>
      <c r="G872" s="37"/>
      <c r="H872" s="239"/>
      <c r="I872" s="37"/>
      <c r="J872" s="37"/>
      <c r="K872" s="37"/>
      <c r="L872" s="37"/>
      <c r="M872" s="37"/>
      <c r="N872" s="37"/>
      <c r="O872" s="37"/>
      <c r="P872" s="37"/>
      <c r="Q872" s="37"/>
      <c r="R872" s="37"/>
    </row>
    <row r="873" spans="1:18" ht="15.75" customHeight="1" x14ac:dyDescent="0.35">
      <c r="A873" s="37"/>
      <c r="B873" s="37"/>
      <c r="C873" s="37"/>
      <c r="D873" s="37"/>
      <c r="E873" s="37"/>
      <c r="F873" s="38"/>
      <c r="G873" s="37"/>
      <c r="H873" s="239"/>
      <c r="I873" s="37"/>
      <c r="J873" s="37"/>
      <c r="K873" s="37"/>
      <c r="L873" s="37"/>
      <c r="M873" s="37"/>
      <c r="N873" s="37"/>
      <c r="O873" s="37"/>
      <c r="P873" s="37"/>
      <c r="Q873" s="37"/>
      <c r="R873" s="37"/>
    </row>
    <row r="874" spans="1:18" ht="15.75" customHeight="1" x14ac:dyDescent="0.35">
      <c r="A874" s="37"/>
      <c r="B874" s="37"/>
      <c r="C874" s="37"/>
      <c r="D874" s="37"/>
      <c r="E874" s="37"/>
      <c r="F874" s="38"/>
      <c r="G874" s="37"/>
      <c r="H874" s="239"/>
      <c r="I874" s="37"/>
      <c r="J874" s="37"/>
      <c r="K874" s="37"/>
      <c r="L874" s="37"/>
      <c r="M874" s="37"/>
      <c r="N874" s="37"/>
      <c r="O874" s="37"/>
      <c r="P874" s="37"/>
      <c r="Q874" s="37"/>
      <c r="R874" s="37"/>
    </row>
    <row r="875" spans="1:18" ht="15.75" customHeight="1" x14ac:dyDescent="0.35">
      <c r="A875" s="37"/>
      <c r="B875" s="37"/>
      <c r="C875" s="37"/>
      <c r="D875" s="37"/>
      <c r="E875" s="37"/>
      <c r="F875" s="38"/>
      <c r="G875" s="37"/>
      <c r="H875" s="239"/>
      <c r="I875" s="37"/>
      <c r="J875" s="37"/>
      <c r="K875" s="37"/>
      <c r="L875" s="37"/>
      <c r="M875" s="37"/>
      <c r="N875" s="37"/>
      <c r="O875" s="37"/>
      <c r="P875" s="37"/>
      <c r="Q875" s="37"/>
      <c r="R875" s="37"/>
    </row>
    <row r="876" spans="1:18" ht="15.75" customHeight="1" x14ac:dyDescent="0.35">
      <c r="A876" s="37"/>
      <c r="B876" s="37"/>
      <c r="C876" s="37"/>
      <c r="D876" s="37"/>
      <c r="E876" s="37"/>
      <c r="F876" s="38"/>
      <c r="G876" s="37"/>
      <c r="H876" s="239"/>
      <c r="I876" s="37"/>
      <c r="J876" s="37"/>
      <c r="K876" s="37"/>
      <c r="L876" s="37"/>
      <c r="M876" s="37"/>
      <c r="N876" s="37"/>
      <c r="O876" s="37"/>
      <c r="P876" s="37"/>
      <c r="Q876" s="37"/>
      <c r="R876" s="37"/>
    </row>
    <row r="877" spans="1:18" ht="15.75" customHeight="1" x14ac:dyDescent="0.35">
      <c r="A877" s="37"/>
      <c r="B877" s="37"/>
      <c r="C877" s="37"/>
      <c r="D877" s="37"/>
      <c r="E877" s="37"/>
      <c r="F877" s="38"/>
      <c r="G877" s="37"/>
      <c r="H877" s="239"/>
      <c r="I877" s="37"/>
      <c r="J877" s="37"/>
      <c r="K877" s="37"/>
      <c r="L877" s="37"/>
      <c r="M877" s="37"/>
      <c r="N877" s="37"/>
      <c r="O877" s="37"/>
      <c r="P877" s="37"/>
      <c r="Q877" s="37"/>
      <c r="R877" s="37"/>
    </row>
    <row r="878" spans="1:18" ht="15.75" customHeight="1" x14ac:dyDescent="0.35">
      <c r="A878" s="37"/>
      <c r="B878" s="37"/>
      <c r="C878" s="37"/>
      <c r="D878" s="37"/>
      <c r="E878" s="37"/>
      <c r="F878" s="38"/>
      <c r="G878" s="37"/>
      <c r="H878" s="239"/>
      <c r="I878" s="37"/>
      <c r="J878" s="37"/>
      <c r="K878" s="37"/>
      <c r="L878" s="37"/>
      <c r="M878" s="37"/>
      <c r="N878" s="37"/>
      <c r="O878" s="37"/>
      <c r="P878" s="37"/>
      <c r="Q878" s="37"/>
      <c r="R878" s="37"/>
    </row>
    <row r="879" spans="1:18" ht="15.75" customHeight="1" x14ac:dyDescent="0.35">
      <c r="A879" s="37"/>
      <c r="B879" s="37"/>
      <c r="C879" s="37"/>
      <c r="D879" s="37"/>
      <c r="E879" s="37"/>
      <c r="F879" s="38"/>
      <c r="G879" s="37"/>
      <c r="H879" s="239"/>
      <c r="I879" s="37"/>
      <c r="J879" s="37"/>
      <c r="K879" s="37"/>
      <c r="L879" s="37"/>
      <c r="M879" s="37"/>
      <c r="N879" s="37"/>
      <c r="O879" s="37"/>
      <c r="P879" s="37"/>
      <c r="Q879" s="37"/>
      <c r="R879" s="37"/>
    </row>
    <row r="880" spans="1:18" ht="15.75" customHeight="1" x14ac:dyDescent="0.35">
      <c r="A880" s="37"/>
      <c r="B880" s="37"/>
      <c r="C880" s="37"/>
      <c r="D880" s="37"/>
      <c r="E880" s="37"/>
      <c r="F880" s="38"/>
      <c r="G880" s="37"/>
      <c r="H880" s="239"/>
      <c r="I880" s="37"/>
      <c r="J880" s="37"/>
      <c r="K880" s="37"/>
      <c r="L880" s="37"/>
      <c r="M880" s="37"/>
      <c r="N880" s="37"/>
      <c r="O880" s="37"/>
      <c r="P880" s="37"/>
      <c r="Q880" s="37"/>
      <c r="R880" s="37"/>
    </row>
    <row r="881" spans="1:18" ht="15.75" customHeight="1" x14ac:dyDescent="0.35">
      <c r="A881" s="37"/>
      <c r="B881" s="37"/>
      <c r="C881" s="37"/>
      <c r="D881" s="37"/>
      <c r="E881" s="37"/>
      <c r="F881" s="38"/>
      <c r="G881" s="37"/>
      <c r="H881" s="239"/>
      <c r="I881" s="37"/>
      <c r="J881" s="37"/>
      <c r="K881" s="37"/>
      <c r="L881" s="37"/>
      <c r="M881" s="37"/>
      <c r="N881" s="37"/>
      <c r="O881" s="37"/>
      <c r="P881" s="37"/>
      <c r="Q881" s="37"/>
      <c r="R881" s="37"/>
    </row>
    <row r="882" spans="1:18" ht="15.75" customHeight="1" x14ac:dyDescent="0.35">
      <c r="A882" s="37"/>
      <c r="B882" s="37"/>
      <c r="C882" s="37"/>
      <c r="D882" s="37"/>
      <c r="E882" s="37"/>
      <c r="F882" s="38"/>
      <c r="G882" s="37"/>
      <c r="H882" s="239"/>
      <c r="I882" s="37"/>
      <c r="J882" s="37"/>
      <c r="K882" s="37"/>
      <c r="L882" s="37"/>
      <c r="M882" s="37"/>
      <c r="N882" s="37"/>
      <c r="O882" s="37"/>
      <c r="P882" s="37"/>
      <c r="Q882" s="37"/>
      <c r="R882" s="37"/>
    </row>
    <row r="883" spans="1:18" ht="15.75" customHeight="1" x14ac:dyDescent="0.35">
      <c r="A883" s="37"/>
      <c r="B883" s="37"/>
      <c r="C883" s="37"/>
      <c r="D883" s="37"/>
      <c r="E883" s="37"/>
      <c r="F883" s="38"/>
      <c r="G883" s="37"/>
      <c r="H883" s="239"/>
      <c r="I883" s="37"/>
      <c r="J883" s="37"/>
      <c r="K883" s="37"/>
      <c r="L883" s="37"/>
      <c r="M883" s="37"/>
      <c r="N883" s="37"/>
      <c r="O883" s="37"/>
      <c r="P883" s="37"/>
      <c r="Q883" s="37"/>
      <c r="R883" s="37"/>
    </row>
    <row r="884" spans="1:18" ht="15.75" customHeight="1" x14ac:dyDescent="0.35">
      <c r="A884" s="37"/>
      <c r="B884" s="37"/>
      <c r="C884" s="37"/>
      <c r="D884" s="37"/>
      <c r="E884" s="37"/>
      <c r="F884" s="38"/>
      <c r="G884" s="37"/>
      <c r="H884" s="239"/>
      <c r="I884" s="37"/>
      <c r="J884" s="37"/>
      <c r="K884" s="37"/>
      <c r="L884" s="37"/>
      <c r="M884" s="37"/>
      <c r="N884" s="37"/>
      <c r="O884" s="37"/>
      <c r="P884" s="37"/>
      <c r="Q884" s="37"/>
      <c r="R884" s="37"/>
    </row>
    <row r="885" spans="1:18" ht="15.75" customHeight="1" x14ac:dyDescent="0.35">
      <c r="A885" s="37"/>
      <c r="B885" s="37"/>
      <c r="C885" s="37"/>
      <c r="D885" s="37"/>
      <c r="E885" s="37"/>
      <c r="F885" s="38"/>
      <c r="G885" s="37"/>
      <c r="H885" s="239"/>
      <c r="I885" s="37"/>
      <c r="J885" s="37"/>
      <c r="K885" s="37"/>
      <c r="L885" s="37"/>
      <c r="M885" s="37"/>
      <c r="N885" s="37"/>
      <c r="O885" s="37"/>
      <c r="P885" s="37"/>
      <c r="Q885" s="37"/>
      <c r="R885" s="37"/>
    </row>
    <row r="886" spans="1:18" ht="15.75" customHeight="1" x14ac:dyDescent="0.35">
      <c r="A886" s="37"/>
      <c r="B886" s="37"/>
      <c r="C886" s="37"/>
      <c r="D886" s="37"/>
      <c r="E886" s="37"/>
      <c r="F886" s="38"/>
      <c r="G886" s="37"/>
      <c r="H886" s="239"/>
      <c r="I886" s="37"/>
      <c r="J886" s="37"/>
      <c r="K886" s="37"/>
      <c r="L886" s="37"/>
      <c r="M886" s="37"/>
      <c r="N886" s="37"/>
      <c r="O886" s="37"/>
      <c r="P886" s="37"/>
      <c r="Q886" s="37"/>
      <c r="R886" s="37"/>
    </row>
    <row r="887" spans="1:18" ht="15.75" customHeight="1" x14ac:dyDescent="0.35">
      <c r="A887" s="37"/>
      <c r="B887" s="37"/>
      <c r="C887" s="37"/>
      <c r="D887" s="37"/>
      <c r="E887" s="37"/>
      <c r="F887" s="38"/>
      <c r="G887" s="37"/>
      <c r="H887" s="239"/>
      <c r="I887" s="37"/>
      <c r="J887" s="37"/>
      <c r="K887" s="37"/>
      <c r="L887" s="37"/>
      <c r="M887" s="37"/>
      <c r="N887" s="37"/>
      <c r="O887" s="37"/>
      <c r="P887" s="37"/>
      <c r="Q887" s="37"/>
      <c r="R887" s="37"/>
    </row>
    <row r="888" spans="1:18" ht="15.75" customHeight="1" x14ac:dyDescent="0.35">
      <c r="A888" s="37"/>
      <c r="B888" s="37"/>
      <c r="C888" s="37"/>
      <c r="D888" s="37"/>
      <c r="E888" s="37"/>
      <c r="F888" s="38"/>
      <c r="G888" s="37"/>
      <c r="H888" s="239"/>
      <c r="I888" s="37"/>
      <c r="J888" s="37"/>
      <c r="K888" s="37"/>
      <c r="L888" s="37"/>
      <c r="M888" s="37"/>
      <c r="N888" s="37"/>
      <c r="O888" s="37"/>
      <c r="P888" s="37"/>
      <c r="Q888" s="37"/>
      <c r="R888" s="37"/>
    </row>
    <row r="889" spans="1:18" ht="15.75" customHeight="1" x14ac:dyDescent="0.35">
      <c r="A889" s="37"/>
      <c r="B889" s="37"/>
      <c r="C889" s="37"/>
      <c r="D889" s="37"/>
      <c r="E889" s="37"/>
      <c r="F889" s="38"/>
      <c r="G889" s="37"/>
      <c r="H889" s="239"/>
      <c r="I889" s="37"/>
      <c r="J889" s="37"/>
      <c r="K889" s="37"/>
      <c r="L889" s="37"/>
      <c r="M889" s="37"/>
      <c r="N889" s="37"/>
      <c r="O889" s="37"/>
      <c r="P889" s="37"/>
      <c r="Q889" s="37"/>
      <c r="R889" s="37"/>
    </row>
    <row r="890" spans="1:18" ht="15.75" customHeight="1" x14ac:dyDescent="0.35">
      <c r="A890" s="37"/>
      <c r="B890" s="37"/>
      <c r="C890" s="37"/>
      <c r="D890" s="37"/>
      <c r="E890" s="37"/>
      <c r="F890" s="38"/>
      <c r="G890" s="37"/>
      <c r="H890" s="239"/>
      <c r="I890" s="37"/>
      <c r="J890" s="37"/>
      <c r="K890" s="37"/>
      <c r="L890" s="37"/>
      <c r="M890" s="37"/>
      <c r="N890" s="37"/>
      <c r="O890" s="37"/>
      <c r="P890" s="37"/>
      <c r="Q890" s="37"/>
      <c r="R890" s="37"/>
    </row>
    <row r="891" spans="1:18" ht="15.75" customHeight="1" x14ac:dyDescent="0.35">
      <c r="A891" s="37"/>
      <c r="B891" s="37"/>
      <c r="C891" s="37"/>
      <c r="D891" s="37"/>
      <c r="E891" s="37"/>
      <c r="F891" s="38"/>
      <c r="G891" s="37"/>
      <c r="H891" s="239"/>
      <c r="I891" s="37"/>
      <c r="J891" s="37"/>
      <c r="K891" s="37"/>
      <c r="L891" s="37"/>
      <c r="M891" s="37"/>
      <c r="N891" s="37"/>
      <c r="O891" s="37"/>
      <c r="P891" s="37"/>
      <c r="Q891" s="37"/>
      <c r="R891" s="37"/>
    </row>
    <row r="892" spans="1:18" ht="15.75" customHeight="1" x14ac:dyDescent="0.35">
      <c r="A892" s="37"/>
      <c r="B892" s="37"/>
      <c r="C892" s="37"/>
      <c r="D892" s="37"/>
      <c r="E892" s="37"/>
      <c r="F892" s="38"/>
      <c r="G892" s="37"/>
      <c r="H892" s="239"/>
      <c r="I892" s="37"/>
      <c r="J892" s="37"/>
      <c r="K892" s="37"/>
      <c r="L892" s="37"/>
      <c r="M892" s="37"/>
      <c r="N892" s="37"/>
      <c r="O892" s="37"/>
      <c r="P892" s="37"/>
      <c r="Q892" s="37"/>
      <c r="R892" s="37"/>
    </row>
    <row r="893" spans="1:18" ht="15.75" customHeight="1" x14ac:dyDescent="0.35">
      <c r="A893" s="37"/>
      <c r="B893" s="37"/>
      <c r="C893" s="37"/>
      <c r="D893" s="37"/>
      <c r="E893" s="37"/>
      <c r="F893" s="38"/>
      <c r="G893" s="37"/>
      <c r="H893" s="239"/>
      <c r="I893" s="37"/>
      <c r="J893" s="37"/>
      <c r="K893" s="37"/>
      <c r="L893" s="37"/>
      <c r="M893" s="37"/>
      <c r="N893" s="37"/>
      <c r="O893" s="37"/>
      <c r="P893" s="37"/>
      <c r="Q893" s="37"/>
      <c r="R893" s="37"/>
    </row>
    <row r="894" spans="1:18" ht="15.75" customHeight="1" x14ac:dyDescent="0.35">
      <c r="A894" s="37"/>
      <c r="B894" s="37"/>
      <c r="C894" s="37"/>
      <c r="D894" s="37"/>
      <c r="E894" s="37"/>
      <c r="F894" s="38"/>
      <c r="G894" s="37"/>
      <c r="H894" s="239"/>
      <c r="I894" s="37"/>
      <c r="J894" s="37"/>
      <c r="K894" s="37"/>
      <c r="L894" s="37"/>
      <c r="M894" s="37"/>
      <c r="N894" s="37"/>
      <c r="O894" s="37"/>
      <c r="P894" s="37"/>
      <c r="Q894" s="37"/>
      <c r="R894" s="37"/>
    </row>
    <row r="895" spans="1:18" ht="15.75" customHeight="1" x14ac:dyDescent="0.35">
      <c r="A895" s="37"/>
      <c r="B895" s="37"/>
      <c r="C895" s="37"/>
      <c r="D895" s="37"/>
      <c r="E895" s="37"/>
      <c r="F895" s="38"/>
      <c r="G895" s="37"/>
      <c r="H895" s="239"/>
      <c r="I895" s="37"/>
      <c r="J895" s="37"/>
      <c r="K895" s="37"/>
      <c r="L895" s="37"/>
      <c r="M895" s="37"/>
      <c r="N895" s="37"/>
      <c r="O895" s="37"/>
      <c r="P895" s="37"/>
      <c r="Q895" s="37"/>
      <c r="R895" s="37"/>
    </row>
    <row r="896" spans="1:18" ht="15.75" customHeight="1" x14ac:dyDescent="0.35">
      <c r="A896" s="37"/>
      <c r="B896" s="37"/>
      <c r="C896" s="37"/>
      <c r="D896" s="37"/>
      <c r="E896" s="37"/>
      <c r="F896" s="38"/>
      <c r="G896" s="37"/>
      <c r="H896" s="239"/>
      <c r="I896" s="37"/>
      <c r="J896" s="37"/>
      <c r="K896" s="37"/>
      <c r="L896" s="37"/>
      <c r="M896" s="37"/>
      <c r="N896" s="37"/>
      <c r="O896" s="37"/>
      <c r="P896" s="37"/>
      <c r="Q896" s="37"/>
      <c r="R896" s="37"/>
    </row>
    <row r="897" spans="1:18" ht="15.75" customHeight="1" x14ac:dyDescent="0.35">
      <c r="A897" s="37"/>
      <c r="B897" s="37"/>
      <c r="C897" s="37"/>
      <c r="D897" s="37"/>
      <c r="E897" s="37"/>
      <c r="F897" s="38"/>
      <c r="G897" s="37"/>
      <c r="H897" s="239"/>
      <c r="I897" s="37"/>
      <c r="J897" s="37"/>
      <c r="K897" s="37"/>
      <c r="L897" s="37"/>
      <c r="M897" s="37"/>
      <c r="N897" s="37"/>
      <c r="O897" s="37"/>
      <c r="P897" s="37"/>
      <c r="Q897" s="37"/>
      <c r="R897" s="37"/>
    </row>
    <row r="898" spans="1:18" ht="15.75" customHeight="1" x14ac:dyDescent="0.35">
      <c r="A898" s="37"/>
      <c r="B898" s="37"/>
      <c r="C898" s="37"/>
      <c r="D898" s="37"/>
      <c r="E898" s="37"/>
      <c r="F898" s="38"/>
      <c r="G898" s="37"/>
      <c r="H898" s="239"/>
      <c r="I898" s="37"/>
      <c r="J898" s="37"/>
      <c r="K898" s="37"/>
      <c r="L898" s="37"/>
      <c r="M898" s="37"/>
      <c r="N898" s="37"/>
      <c r="O898" s="37"/>
      <c r="P898" s="37"/>
      <c r="Q898" s="37"/>
      <c r="R898" s="37"/>
    </row>
    <row r="899" spans="1:18" ht="15.75" customHeight="1" x14ac:dyDescent="0.35">
      <c r="A899" s="37"/>
      <c r="B899" s="37"/>
      <c r="C899" s="37"/>
      <c r="D899" s="37"/>
      <c r="E899" s="37"/>
      <c r="F899" s="38"/>
      <c r="G899" s="37"/>
      <c r="H899" s="239"/>
      <c r="I899" s="37"/>
      <c r="J899" s="37"/>
      <c r="K899" s="37"/>
      <c r="L899" s="37"/>
      <c r="M899" s="37"/>
      <c r="N899" s="37"/>
      <c r="O899" s="37"/>
      <c r="P899" s="37"/>
      <c r="Q899" s="37"/>
      <c r="R899" s="37"/>
    </row>
    <row r="900" spans="1:18" ht="15.75" customHeight="1" x14ac:dyDescent="0.35">
      <c r="A900" s="37"/>
      <c r="B900" s="37"/>
      <c r="C900" s="37"/>
      <c r="D900" s="37"/>
      <c r="E900" s="37"/>
      <c r="F900" s="38"/>
      <c r="G900" s="37"/>
      <c r="H900" s="239"/>
      <c r="I900" s="37"/>
      <c r="J900" s="37"/>
      <c r="K900" s="37"/>
      <c r="L900" s="37"/>
      <c r="M900" s="37"/>
      <c r="N900" s="37"/>
      <c r="O900" s="37"/>
      <c r="P900" s="37"/>
      <c r="Q900" s="37"/>
      <c r="R900" s="37"/>
    </row>
    <row r="901" spans="1:18" ht="15.75" customHeight="1" x14ac:dyDescent="0.35">
      <c r="A901" s="37"/>
      <c r="B901" s="37"/>
      <c r="C901" s="37"/>
      <c r="D901" s="37"/>
      <c r="E901" s="37"/>
      <c r="F901" s="38"/>
      <c r="G901" s="37"/>
      <c r="H901" s="239"/>
      <c r="I901" s="37"/>
      <c r="J901" s="37"/>
      <c r="K901" s="37"/>
      <c r="L901" s="37"/>
      <c r="M901" s="37"/>
      <c r="N901" s="37"/>
      <c r="O901" s="37"/>
      <c r="P901" s="37"/>
      <c r="Q901" s="37"/>
      <c r="R901" s="37"/>
    </row>
    <row r="902" spans="1:18" ht="15.75" customHeight="1" x14ac:dyDescent="0.35">
      <c r="A902" s="37"/>
      <c r="B902" s="37"/>
      <c r="C902" s="37"/>
      <c r="D902" s="37"/>
      <c r="E902" s="37"/>
      <c r="F902" s="38"/>
      <c r="G902" s="37"/>
      <c r="H902" s="239"/>
      <c r="I902" s="37"/>
      <c r="J902" s="37"/>
      <c r="K902" s="37"/>
      <c r="L902" s="37"/>
      <c r="M902" s="37"/>
      <c r="N902" s="37"/>
      <c r="O902" s="37"/>
      <c r="P902" s="37"/>
      <c r="Q902" s="37"/>
      <c r="R902" s="37"/>
    </row>
    <row r="903" spans="1:18" ht="15.75" customHeight="1" x14ac:dyDescent="0.35">
      <c r="A903" s="37"/>
      <c r="B903" s="37"/>
      <c r="C903" s="37"/>
      <c r="D903" s="37"/>
      <c r="E903" s="37"/>
      <c r="F903" s="38"/>
      <c r="G903" s="37"/>
      <c r="H903" s="239"/>
      <c r="I903" s="37"/>
      <c r="J903" s="37"/>
      <c r="K903" s="37"/>
      <c r="L903" s="37"/>
      <c r="M903" s="37"/>
      <c r="N903" s="37"/>
      <c r="O903" s="37"/>
      <c r="P903" s="37"/>
      <c r="Q903" s="37"/>
      <c r="R903" s="37"/>
    </row>
    <row r="904" spans="1:18" ht="15.75" customHeight="1" x14ac:dyDescent="0.35">
      <c r="A904" s="37"/>
      <c r="B904" s="37"/>
      <c r="C904" s="37"/>
      <c r="D904" s="37"/>
      <c r="E904" s="37"/>
      <c r="F904" s="38"/>
      <c r="G904" s="37"/>
      <c r="H904" s="239"/>
      <c r="I904" s="37"/>
      <c r="J904" s="37"/>
      <c r="K904" s="37"/>
      <c r="L904" s="37"/>
      <c r="M904" s="37"/>
      <c r="N904" s="37"/>
      <c r="O904" s="37"/>
      <c r="P904" s="37"/>
      <c r="Q904" s="37"/>
      <c r="R904" s="37"/>
    </row>
    <row r="905" spans="1:18" ht="15.75" customHeight="1" x14ac:dyDescent="0.35">
      <c r="A905" s="37"/>
      <c r="B905" s="37"/>
      <c r="C905" s="37"/>
      <c r="D905" s="37"/>
      <c r="E905" s="37"/>
      <c r="F905" s="38"/>
      <c r="G905" s="37"/>
      <c r="H905" s="239"/>
      <c r="I905" s="37"/>
      <c r="J905" s="37"/>
      <c r="K905" s="37"/>
      <c r="L905" s="37"/>
      <c r="M905" s="37"/>
      <c r="N905" s="37"/>
      <c r="O905" s="37"/>
      <c r="P905" s="37"/>
      <c r="Q905" s="37"/>
      <c r="R905" s="37"/>
    </row>
    <row r="906" spans="1:18" ht="15.75" customHeight="1" x14ac:dyDescent="0.35">
      <c r="A906" s="37"/>
      <c r="B906" s="37"/>
      <c r="C906" s="37"/>
      <c r="D906" s="37"/>
      <c r="E906" s="37"/>
      <c r="F906" s="38"/>
      <c r="G906" s="37"/>
      <c r="H906" s="239"/>
      <c r="I906" s="37"/>
      <c r="J906" s="37"/>
      <c r="K906" s="37"/>
      <c r="L906" s="37"/>
      <c r="M906" s="37"/>
      <c r="N906" s="37"/>
      <c r="O906" s="37"/>
      <c r="P906" s="37"/>
      <c r="Q906" s="37"/>
      <c r="R906" s="37"/>
    </row>
    <row r="907" spans="1:18" ht="15.75" customHeight="1" x14ac:dyDescent="0.35">
      <c r="A907" s="37"/>
      <c r="B907" s="37"/>
      <c r="C907" s="37"/>
      <c r="D907" s="37"/>
      <c r="E907" s="37"/>
      <c r="F907" s="38"/>
      <c r="G907" s="37"/>
      <c r="H907" s="239"/>
      <c r="I907" s="37"/>
      <c r="J907" s="37"/>
      <c r="K907" s="37"/>
      <c r="L907" s="37"/>
      <c r="M907" s="37"/>
      <c r="N907" s="37"/>
      <c r="O907" s="37"/>
      <c r="P907" s="37"/>
      <c r="Q907" s="37"/>
      <c r="R907" s="37"/>
    </row>
    <row r="908" spans="1:18" ht="15.75" customHeight="1" x14ac:dyDescent="0.35">
      <c r="A908" s="37"/>
      <c r="B908" s="37"/>
      <c r="C908" s="37"/>
      <c r="D908" s="37"/>
      <c r="E908" s="37"/>
      <c r="F908" s="38"/>
      <c r="G908" s="37"/>
      <c r="H908" s="239"/>
      <c r="I908" s="37"/>
      <c r="J908" s="37"/>
      <c r="K908" s="37"/>
      <c r="L908" s="37"/>
      <c r="M908" s="37"/>
      <c r="N908" s="37"/>
      <c r="O908" s="37"/>
      <c r="P908" s="37"/>
      <c r="Q908" s="37"/>
      <c r="R908" s="37"/>
    </row>
    <row r="909" spans="1:18" ht="15.75" customHeight="1" x14ac:dyDescent="0.35">
      <c r="A909" s="37"/>
      <c r="B909" s="37"/>
      <c r="C909" s="37"/>
      <c r="D909" s="37"/>
      <c r="E909" s="37"/>
      <c r="F909" s="38"/>
      <c r="G909" s="37"/>
      <c r="H909" s="239"/>
      <c r="I909" s="37"/>
      <c r="J909" s="37"/>
      <c r="K909" s="37"/>
      <c r="L909" s="37"/>
      <c r="M909" s="37"/>
      <c r="N909" s="37"/>
      <c r="O909" s="37"/>
      <c r="P909" s="37"/>
      <c r="Q909" s="37"/>
      <c r="R909" s="37"/>
    </row>
    <row r="910" spans="1:18" ht="15.75" customHeight="1" x14ac:dyDescent="0.35">
      <c r="A910" s="37"/>
      <c r="B910" s="37"/>
      <c r="C910" s="37"/>
      <c r="D910" s="37"/>
      <c r="E910" s="37"/>
      <c r="F910" s="38"/>
      <c r="G910" s="37"/>
      <c r="H910" s="239"/>
      <c r="I910" s="37"/>
      <c r="J910" s="37"/>
      <c r="K910" s="37"/>
      <c r="L910" s="37"/>
      <c r="M910" s="37"/>
      <c r="N910" s="37"/>
      <c r="O910" s="37"/>
      <c r="P910" s="37"/>
      <c r="Q910" s="37"/>
      <c r="R910" s="37"/>
    </row>
    <row r="911" spans="1:18" ht="15.75" customHeight="1" x14ac:dyDescent="0.35">
      <c r="A911" s="37"/>
      <c r="B911" s="37"/>
      <c r="C911" s="37"/>
      <c r="D911" s="37"/>
      <c r="E911" s="37"/>
      <c r="F911" s="38"/>
      <c r="G911" s="37"/>
      <c r="H911" s="239"/>
      <c r="I911" s="37"/>
      <c r="J911" s="37"/>
      <c r="K911" s="37"/>
      <c r="L911" s="37"/>
      <c r="M911" s="37"/>
      <c r="N911" s="37"/>
      <c r="O911" s="37"/>
      <c r="P911" s="37"/>
      <c r="Q911" s="37"/>
      <c r="R911" s="37"/>
    </row>
    <row r="912" spans="1:18" ht="15.75" customHeight="1" x14ac:dyDescent="0.35">
      <c r="A912" s="37"/>
      <c r="B912" s="37"/>
      <c r="C912" s="37"/>
      <c r="D912" s="37"/>
      <c r="E912" s="37"/>
      <c r="F912" s="38"/>
      <c r="G912" s="37"/>
      <c r="H912" s="239"/>
      <c r="I912" s="37"/>
      <c r="J912" s="37"/>
      <c r="K912" s="37"/>
      <c r="L912" s="37"/>
      <c r="M912" s="37"/>
      <c r="N912" s="37"/>
      <c r="O912" s="37"/>
      <c r="P912" s="37"/>
      <c r="Q912" s="37"/>
      <c r="R912" s="37"/>
    </row>
    <row r="913" spans="1:18" ht="15.75" customHeight="1" x14ac:dyDescent="0.35">
      <c r="A913" s="37"/>
      <c r="B913" s="37"/>
      <c r="C913" s="37"/>
      <c r="D913" s="37"/>
      <c r="E913" s="37"/>
      <c r="F913" s="38"/>
      <c r="G913" s="37"/>
      <c r="H913" s="239"/>
      <c r="I913" s="37"/>
      <c r="J913" s="37"/>
      <c r="K913" s="37"/>
      <c r="L913" s="37"/>
      <c r="M913" s="37"/>
      <c r="N913" s="37"/>
      <c r="O913" s="37"/>
      <c r="P913" s="37"/>
      <c r="Q913" s="37"/>
      <c r="R913" s="37"/>
    </row>
    <row r="914" spans="1:18" ht="15.75" customHeight="1" x14ac:dyDescent="0.35">
      <c r="A914" s="37"/>
      <c r="B914" s="37"/>
      <c r="C914" s="37"/>
      <c r="D914" s="37"/>
      <c r="E914" s="37"/>
      <c r="F914" s="38"/>
      <c r="G914" s="37"/>
      <c r="H914" s="239"/>
      <c r="I914" s="37"/>
      <c r="J914" s="37"/>
      <c r="K914" s="37"/>
      <c r="L914" s="37"/>
      <c r="M914" s="37"/>
      <c r="N914" s="37"/>
      <c r="O914" s="37"/>
      <c r="P914" s="37"/>
      <c r="Q914" s="37"/>
      <c r="R914" s="37"/>
    </row>
    <row r="915" spans="1:18" ht="15.75" customHeight="1" x14ac:dyDescent="0.35">
      <c r="A915" s="37"/>
      <c r="B915" s="37"/>
      <c r="C915" s="37"/>
      <c r="D915" s="37"/>
      <c r="E915" s="37"/>
      <c r="F915" s="38"/>
      <c r="G915" s="37"/>
      <c r="H915" s="239"/>
      <c r="I915" s="37"/>
      <c r="J915" s="37"/>
      <c r="K915" s="37"/>
      <c r="L915" s="37"/>
      <c r="M915" s="37"/>
      <c r="N915" s="37"/>
      <c r="O915" s="37"/>
      <c r="P915" s="37"/>
      <c r="Q915" s="37"/>
      <c r="R915" s="37"/>
    </row>
    <row r="916" spans="1:18" ht="15.75" customHeight="1" x14ac:dyDescent="0.35">
      <c r="A916" s="37"/>
      <c r="B916" s="37"/>
      <c r="C916" s="37"/>
      <c r="D916" s="37"/>
      <c r="E916" s="37"/>
      <c r="F916" s="38"/>
      <c r="G916" s="37"/>
      <c r="H916" s="239"/>
      <c r="I916" s="37"/>
      <c r="J916" s="37"/>
      <c r="K916" s="37"/>
      <c r="L916" s="37"/>
      <c r="M916" s="37"/>
      <c r="N916" s="37"/>
      <c r="O916" s="37"/>
      <c r="P916" s="37"/>
      <c r="Q916" s="37"/>
      <c r="R916" s="37"/>
    </row>
    <row r="917" spans="1:18" ht="15.75" customHeight="1" x14ac:dyDescent="0.35">
      <c r="A917" s="37"/>
      <c r="B917" s="37"/>
      <c r="C917" s="37"/>
      <c r="D917" s="37"/>
      <c r="E917" s="37"/>
      <c r="F917" s="38"/>
      <c r="G917" s="37"/>
      <c r="H917" s="239"/>
      <c r="I917" s="37"/>
      <c r="J917" s="37"/>
      <c r="K917" s="37"/>
      <c r="L917" s="37"/>
      <c r="M917" s="37"/>
      <c r="N917" s="37"/>
      <c r="O917" s="37"/>
      <c r="P917" s="37"/>
      <c r="Q917" s="37"/>
      <c r="R917" s="37"/>
    </row>
    <row r="918" spans="1:18" ht="15.75" customHeight="1" x14ac:dyDescent="0.35">
      <c r="A918" s="37"/>
      <c r="B918" s="37"/>
      <c r="C918" s="37"/>
      <c r="D918" s="37"/>
      <c r="E918" s="37"/>
      <c r="F918" s="38"/>
      <c r="G918" s="37"/>
      <c r="H918" s="239"/>
      <c r="I918" s="37"/>
      <c r="J918" s="37"/>
      <c r="K918" s="37"/>
      <c r="L918" s="37"/>
      <c r="M918" s="37"/>
      <c r="N918" s="37"/>
      <c r="O918" s="37"/>
      <c r="P918" s="37"/>
      <c r="Q918" s="37"/>
      <c r="R918" s="37"/>
    </row>
    <row r="919" spans="1:18" ht="15.75" customHeight="1" x14ac:dyDescent="0.35">
      <c r="A919" s="37"/>
      <c r="B919" s="37"/>
      <c r="C919" s="37"/>
      <c r="D919" s="37"/>
      <c r="E919" s="37"/>
      <c r="F919" s="38"/>
      <c r="G919" s="37"/>
      <c r="H919" s="239"/>
      <c r="I919" s="37"/>
      <c r="J919" s="37"/>
      <c r="K919" s="37"/>
      <c r="L919" s="37"/>
      <c r="M919" s="37"/>
      <c r="N919" s="37"/>
      <c r="O919" s="37"/>
      <c r="P919" s="37"/>
      <c r="Q919" s="37"/>
      <c r="R919" s="37"/>
    </row>
    <row r="920" spans="1:18" ht="15.75" customHeight="1" x14ac:dyDescent="0.35">
      <c r="A920" s="37"/>
      <c r="B920" s="37"/>
      <c r="C920" s="37"/>
      <c r="D920" s="37"/>
      <c r="E920" s="37"/>
      <c r="F920" s="38"/>
      <c r="G920" s="37"/>
      <c r="H920" s="239"/>
      <c r="I920" s="37"/>
      <c r="J920" s="37"/>
      <c r="K920" s="37"/>
      <c r="L920" s="37"/>
      <c r="M920" s="37"/>
      <c r="N920" s="37"/>
      <c r="O920" s="37"/>
      <c r="P920" s="37"/>
      <c r="Q920" s="37"/>
      <c r="R920" s="37"/>
    </row>
    <row r="921" spans="1:18" ht="15.75" customHeight="1" x14ac:dyDescent="0.35">
      <c r="A921" s="37"/>
      <c r="B921" s="37"/>
      <c r="C921" s="37"/>
      <c r="D921" s="37"/>
      <c r="E921" s="37"/>
      <c r="F921" s="38"/>
      <c r="G921" s="37"/>
      <c r="H921" s="239"/>
      <c r="I921" s="37"/>
      <c r="J921" s="37"/>
      <c r="K921" s="37"/>
      <c r="L921" s="37"/>
      <c r="M921" s="37"/>
      <c r="N921" s="37"/>
      <c r="O921" s="37"/>
      <c r="P921" s="37"/>
      <c r="Q921" s="37"/>
      <c r="R921" s="37"/>
    </row>
    <row r="922" spans="1:18" ht="15.75" customHeight="1" x14ac:dyDescent="0.35">
      <c r="A922" s="37"/>
      <c r="B922" s="37"/>
      <c r="C922" s="37"/>
      <c r="D922" s="37"/>
      <c r="E922" s="37"/>
      <c r="F922" s="38"/>
      <c r="G922" s="37"/>
      <c r="H922" s="239"/>
      <c r="I922" s="37"/>
      <c r="J922" s="37"/>
      <c r="K922" s="37"/>
      <c r="L922" s="37"/>
      <c r="M922" s="37"/>
      <c r="N922" s="37"/>
      <c r="O922" s="37"/>
      <c r="P922" s="37"/>
      <c r="Q922" s="37"/>
      <c r="R922" s="37"/>
    </row>
    <row r="923" spans="1:18" ht="15.75" customHeight="1" x14ac:dyDescent="0.35">
      <c r="A923" s="37"/>
      <c r="B923" s="37"/>
      <c r="C923" s="37"/>
      <c r="D923" s="37"/>
      <c r="E923" s="37"/>
      <c r="F923" s="38"/>
      <c r="G923" s="37"/>
      <c r="H923" s="239"/>
      <c r="I923" s="37"/>
      <c r="J923" s="37"/>
      <c r="K923" s="37"/>
      <c r="L923" s="37"/>
      <c r="M923" s="37"/>
      <c r="N923" s="37"/>
      <c r="O923" s="37"/>
      <c r="P923" s="37"/>
      <c r="Q923" s="37"/>
      <c r="R923" s="37"/>
    </row>
    <row r="924" spans="1:18" ht="15.75" customHeight="1" x14ac:dyDescent="0.35">
      <c r="A924" s="37"/>
      <c r="B924" s="37"/>
      <c r="C924" s="37"/>
      <c r="D924" s="37"/>
      <c r="E924" s="37"/>
      <c r="F924" s="38"/>
      <c r="G924" s="37"/>
      <c r="H924" s="239"/>
      <c r="I924" s="37"/>
      <c r="J924" s="37"/>
      <c r="K924" s="37"/>
      <c r="L924" s="37"/>
      <c r="M924" s="37"/>
      <c r="N924" s="37"/>
      <c r="O924" s="37"/>
      <c r="P924" s="37"/>
      <c r="Q924" s="37"/>
      <c r="R924" s="37"/>
    </row>
    <row r="925" spans="1:18" ht="15.75" customHeight="1" x14ac:dyDescent="0.35">
      <c r="A925" s="37"/>
      <c r="B925" s="37"/>
      <c r="C925" s="37"/>
      <c r="D925" s="37"/>
      <c r="E925" s="37"/>
      <c r="F925" s="38"/>
      <c r="G925" s="37"/>
      <c r="H925" s="239"/>
      <c r="I925" s="37"/>
      <c r="J925" s="37"/>
      <c r="K925" s="37"/>
      <c r="L925" s="37"/>
      <c r="M925" s="37"/>
      <c r="N925" s="37"/>
      <c r="O925" s="37"/>
      <c r="P925" s="37"/>
      <c r="Q925" s="37"/>
      <c r="R925" s="37"/>
    </row>
    <row r="926" spans="1:18" ht="15.75" customHeight="1" x14ac:dyDescent="0.35">
      <c r="A926" s="37"/>
      <c r="B926" s="37"/>
      <c r="C926" s="37"/>
      <c r="D926" s="37"/>
      <c r="E926" s="37"/>
      <c r="F926" s="38"/>
      <c r="G926" s="37"/>
      <c r="H926" s="239"/>
      <c r="I926" s="37"/>
      <c r="J926" s="37"/>
      <c r="K926" s="37"/>
      <c r="L926" s="37"/>
      <c r="M926" s="37"/>
      <c r="N926" s="37"/>
      <c r="O926" s="37"/>
      <c r="P926" s="37"/>
      <c r="Q926" s="37"/>
      <c r="R926" s="37"/>
    </row>
    <row r="927" spans="1:18" ht="15.75" customHeight="1" x14ac:dyDescent="0.35">
      <c r="A927" s="37"/>
      <c r="B927" s="37"/>
      <c r="C927" s="37"/>
      <c r="D927" s="37"/>
      <c r="E927" s="37"/>
      <c r="F927" s="38"/>
      <c r="G927" s="37"/>
      <c r="H927" s="239"/>
      <c r="I927" s="37"/>
      <c r="J927" s="37"/>
      <c r="K927" s="37"/>
      <c r="L927" s="37"/>
      <c r="M927" s="37"/>
      <c r="N927" s="37"/>
      <c r="O927" s="37"/>
      <c r="P927" s="37"/>
      <c r="Q927" s="37"/>
      <c r="R927" s="37"/>
    </row>
    <row r="928" spans="1:18" ht="15.75" customHeight="1" x14ac:dyDescent="0.35">
      <c r="A928" s="37"/>
      <c r="B928" s="37"/>
      <c r="C928" s="37"/>
      <c r="D928" s="37"/>
      <c r="E928" s="37"/>
      <c r="F928" s="38"/>
      <c r="G928" s="37"/>
      <c r="H928" s="239"/>
      <c r="I928" s="37"/>
      <c r="J928" s="37"/>
      <c r="K928" s="37"/>
      <c r="L928" s="37"/>
      <c r="M928" s="37"/>
      <c r="N928" s="37"/>
      <c r="O928" s="37"/>
      <c r="P928" s="37"/>
      <c r="Q928" s="37"/>
      <c r="R928" s="37"/>
    </row>
    <row r="929" spans="1:18" ht="15.75" customHeight="1" x14ac:dyDescent="0.35">
      <c r="A929" s="37"/>
      <c r="B929" s="37"/>
      <c r="C929" s="37"/>
      <c r="D929" s="37"/>
      <c r="E929" s="37"/>
      <c r="F929" s="38"/>
      <c r="G929" s="37"/>
      <c r="H929" s="239"/>
      <c r="I929" s="37"/>
      <c r="J929" s="37"/>
      <c r="K929" s="37"/>
      <c r="L929" s="37"/>
      <c r="M929" s="37"/>
      <c r="N929" s="37"/>
      <c r="O929" s="37"/>
      <c r="P929" s="37"/>
      <c r="Q929" s="37"/>
      <c r="R929" s="37"/>
    </row>
    <row r="930" spans="1:18" ht="15.75" customHeight="1" x14ac:dyDescent="0.35">
      <c r="A930" s="37"/>
      <c r="B930" s="37"/>
      <c r="C930" s="37"/>
      <c r="D930" s="37"/>
      <c r="E930" s="37"/>
      <c r="F930" s="38"/>
      <c r="G930" s="37"/>
      <c r="H930" s="239"/>
      <c r="I930" s="37"/>
      <c r="J930" s="37"/>
      <c r="K930" s="37"/>
      <c r="L930" s="37"/>
      <c r="M930" s="37"/>
      <c r="N930" s="37"/>
      <c r="O930" s="37"/>
      <c r="P930" s="37"/>
      <c r="Q930" s="37"/>
      <c r="R930" s="37"/>
    </row>
    <row r="931" spans="1:18" ht="15.75" customHeight="1" x14ac:dyDescent="0.35">
      <c r="A931" s="37"/>
      <c r="B931" s="37"/>
      <c r="C931" s="37"/>
      <c r="D931" s="37"/>
      <c r="E931" s="37"/>
      <c r="F931" s="38"/>
      <c r="G931" s="37"/>
      <c r="H931" s="239"/>
      <c r="I931" s="37"/>
      <c r="J931" s="37"/>
      <c r="K931" s="37"/>
      <c r="L931" s="37"/>
      <c r="M931" s="37"/>
      <c r="N931" s="37"/>
      <c r="O931" s="37"/>
      <c r="P931" s="37"/>
      <c r="Q931" s="37"/>
      <c r="R931" s="37"/>
    </row>
    <row r="932" spans="1:18" ht="15.75" customHeight="1" x14ac:dyDescent="0.35">
      <c r="A932" s="37"/>
      <c r="B932" s="37"/>
      <c r="C932" s="37"/>
      <c r="D932" s="37"/>
      <c r="E932" s="37"/>
      <c r="F932" s="38"/>
      <c r="G932" s="37"/>
      <c r="H932" s="239"/>
      <c r="I932" s="37"/>
      <c r="J932" s="37"/>
      <c r="K932" s="37"/>
      <c r="L932" s="37"/>
      <c r="M932" s="37"/>
      <c r="N932" s="37"/>
      <c r="O932" s="37"/>
      <c r="P932" s="37"/>
      <c r="Q932" s="37"/>
      <c r="R932" s="37"/>
    </row>
    <row r="933" spans="1:18" ht="15.75" customHeight="1" x14ac:dyDescent="0.35">
      <c r="A933" s="37"/>
      <c r="B933" s="37"/>
      <c r="C933" s="37"/>
      <c r="D933" s="37"/>
      <c r="E933" s="37"/>
      <c r="F933" s="38"/>
      <c r="G933" s="37"/>
      <c r="H933" s="239"/>
      <c r="I933" s="37"/>
      <c r="J933" s="37"/>
      <c r="K933" s="37"/>
      <c r="L933" s="37"/>
      <c r="M933" s="37"/>
      <c r="N933" s="37"/>
      <c r="O933" s="37"/>
      <c r="P933" s="37"/>
      <c r="Q933" s="37"/>
      <c r="R933" s="37"/>
    </row>
    <row r="934" spans="1:18" ht="15.75" customHeight="1" x14ac:dyDescent="0.35">
      <c r="A934" s="37"/>
      <c r="B934" s="37"/>
      <c r="C934" s="37"/>
      <c r="D934" s="37"/>
      <c r="E934" s="37"/>
      <c r="F934" s="38"/>
      <c r="G934" s="37"/>
      <c r="H934" s="239"/>
      <c r="I934" s="37"/>
      <c r="J934" s="37"/>
      <c r="K934" s="37"/>
      <c r="L934" s="37"/>
      <c r="M934" s="37"/>
      <c r="N934" s="37"/>
      <c r="O934" s="37"/>
      <c r="P934" s="37"/>
      <c r="Q934" s="37"/>
      <c r="R934" s="37"/>
    </row>
    <row r="935" spans="1:18" ht="15.75" customHeight="1" x14ac:dyDescent="0.35">
      <c r="A935" s="37"/>
      <c r="B935" s="37"/>
      <c r="C935" s="37"/>
      <c r="D935" s="37"/>
      <c r="E935" s="37"/>
      <c r="F935" s="38"/>
      <c r="G935" s="37"/>
      <c r="H935" s="239"/>
      <c r="I935" s="37"/>
      <c r="J935" s="37"/>
      <c r="K935" s="37"/>
      <c r="L935" s="37"/>
      <c r="M935" s="37"/>
      <c r="N935" s="37"/>
      <c r="O935" s="37"/>
      <c r="P935" s="37"/>
      <c r="Q935" s="37"/>
      <c r="R935" s="37"/>
    </row>
    <row r="936" spans="1:18" ht="15.75" customHeight="1" x14ac:dyDescent="0.35">
      <c r="A936" s="37"/>
      <c r="B936" s="37"/>
      <c r="C936" s="37"/>
      <c r="D936" s="37"/>
      <c r="E936" s="37"/>
      <c r="F936" s="38"/>
      <c r="G936" s="37"/>
      <c r="H936" s="239"/>
      <c r="I936" s="37"/>
      <c r="J936" s="37"/>
      <c r="K936" s="37"/>
      <c r="L936" s="37"/>
      <c r="M936" s="37"/>
      <c r="N936" s="37"/>
      <c r="O936" s="37"/>
      <c r="P936" s="37"/>
      <c r="Q936" s="37"/>
      <c r="R936" s="37"/>
    </row>
    <row r="937" spans="1:18" ht="15.75" customHeight="1" x14ac:dyDescent="0.35">
      <c r="A937" s="37"/>
      <c r="B937" s="37"/>
      <c r="C937" s="37"/>
      <c r="D937" s="37"/>
      <c r="E937" s="37"/>
      <c r="F937" s="38"/>
      <c r="G937" s="37"/>
      <c r="H937" s="239"/>
      <c r="I937" s="37"/>
      <c r="J937" s="37"/>
      <c r="K937" s="37"/>
      <c r="L937" s="37"/>
      <c r="M937" s="37"/>
      <c r="N937" s="37"/>
      <c r="O937" s="37"/>
      <c r="P937" s="37"/>
      <c r="Q937" s="37"/>
      <c r="R937" s="37"/>
    </row>
    <row r="938" spans="1:18" ht="15.75" customHeight="1" x14ac:dyDescent="0.35">
      <c r="A938" s="37"/>
      <c r="B938" s="37"/>
      <c r="C938" s="37"/>
      <c r="D938" s="37"/>
      <c r="E938" s="37"/>
      <c r="F938" s="38"/>
      <c r="G938" s="37"/>
      <c r="H938" s="239"/>
      <c r="I938" s="37"/>
      <c r="J938" s="37"/>
      <c r="K938" s="37"/>
      <c r="L938" s="37"/>
      <c r="M938" s="37"/>
      <c r="N938" s="37"/>
      <c r="O938" s="37"/>
      <c r="P938" s="37"/>
      <c r="Q938" s="37"/>
      <c r="R938" s="37"/>
    </row>
    <row r="939" spans="1:18" ht="15.75" customHeight="1" x14ac:dyDescent="0.35">
      <c r="A939" s="37"/>
      <c r="B939" s="37"/>
      <c r="C939" s="37"/>
      <c r="D939" s="37"/>
      <c r="E939" s="37"/>
      <c r="F939" s="38"/>
      <c r="G939" s="37"/>
      <c r="H939" s="239"/>
      <c r="I939" s="37"/>
      <c r="J939" s="37"/>
      <c r="K939" s="37"/>
      <c r="L939" s="37"/>
      <c r="M939" s="37"/>
      <c r="N939" s="37"/>
      <c r="O939" s="37"/>
      <c r="P939" s="37"/>
      <c r="Q939" s="37"/>
      <c r="R939" s="37"/>
    </row>
    <row r="940" spans="1:18" ht="15.75" customHeight="1" x14ac:dyDescent="0.35">
      <c r="A940" s="37"/>
      <c r="B940" s="37"/>
      <c r="C940" s="37"/>
      <c r="D940" s="37"/>
      <c r="E940" s="37"/>
      <c r="F940" s="38"/>
      <c r="G940" s="37"/>
      <c r="H940" s="239"/>
      <c r="I940" s="37"/>
      <c r="J940" s="37"/>
      <c r="K940" s="37"/>
      <c r="L940" s="37"/>
      <c r="M940" s="37"/>
      <c r="N940" s="37"/>
      <c r="O940" s="37"/>
      <c r="P940" s="37"/>
      <c r="Q940" s="37"/>
      <c r="R940" s="37"/>
    </row>
    <row r="941" spans="1:18" ht="15.75" customHeight="1" x14ac:dyDescent="0.35">
      <c r="A941" s="37"/>
      <c r="B941" s="37"/>
      <c r="C941" s="37"/>
      <c r="D941" s="37"/>
      <c r="E941" s="37"/>
      <c r="F941" s="38"/>
      <c r="G941" s="37"/>
      <c r="H941" s="239"/>
      <c r="I941" s="37"/>
      <c r="J941" s="37"/>
      <c r="K941" s="37"/>
      <c r="L941" s="37"/>
      <c r="M941" s="37"/>
      <c r="N941" s="37"/>
      <c r="O941" s="37"/>
      <c r="P941" s="37"/>
      <c r="Q941" s="37"/>
      <c r="R941" s="37"/>
    </row>
    <row r="942" spans="1:18" ht="15.75" customHeight="1" x14ac:dyDescent="0.35">
      <c r="A942" s="37"/>
      <c r="B942" s="37"/>
      <c r="C942" s="37"/>
      <c r="D942" s="37"/>
      <c r="E942" s="37"/>
      <c r="F942" s="38"/>
      <c r="G942" s="37"/>
      <c r="H942" s="239"/>
      <c r="I942" s="37"/>
      <c r="J942" s="37"/>
      <c r="K942" s="37"/>
      <c r="L942" s="37"/>
      <c r="M942" s="37"/>
      <c r="N942" s="37"/>
      <c r="O942" s="37"/>
      <c r="P942" s="37"/>
      <c r="Q942" s="37"/>
      <c r="R942" s="37"/>
    </row>
    <row r="943" spans="1:18" ht="15.75" customHeight="1" x14ac:dyDescent="0.35">
      <c r="A943" s="37"/>
      <c r="B943" s="37"/>
      <c r="C943" s="37"/>
      <c r="D943" s="37"/>
      <c r="E943" s="37"/>
      <c r="F943" s="38"/>
      <c r="G943" s="37"/>
      <c r="H943" s="239"/>
      <c r="I943" s="37"/>
      <c r="J943" s="37"/>
      <c r="K943" s="37"/>
      <c r="L943" s="37"/>
      <c r="M943" s="37"/>
      <c r="N943" s="37"/>
      <c r="O943" s="37"/>
      <c r="P943" s="37"/>
      <c r="Q943" s="37"/>
      <c r="R943" s="37"/>
    </row>
    <row r="944" spans="1:18" ht="15.75" customHeight="1" x14ac:dyDescent="0.35">
      <c r="A944" s="37"/>
      <c r="B944" s="37"/>
      <c r="C944" s="37"/>
      <c r="D944" s="37"/>
      <c r="E944" s="37"/>
      <c r="F944" s="38"/>
      <c r="G944" s="37"/>
      <c r="H944" s="239"/>
      <c r="I944" s="37"/>
      <c r="J944" s="37"/>
      <c r="K944" s="37"/>
      <c r="L944" s="37"/>
      <c r="M944" s="37"/>
      <c r="N944" s="37"/>
      <c r="O944" s="37"/>
      <c r="P944" s="37"/>
      <c r="Q944" s="37"/>
      <c r="R944" s="37"/>
    </row>
    <row r="945" spans="1:18" ht="15.75" customHeight="1" x14ac:dyDescent="0.35">
      <c r="A945" s="37"/>
      <c r="B945" s="37"/>
      <c r="C945" s="37"/>
      <c r="D945" s="37"/>
      <c r="E945" s="37"/>
      <c r="F945" s="38"/>
      <c r="G945" s="37"/>
      <c r="H945" s="239"/>
      <c r="I945" s="37"/>
      <c r="J945" s="37"/>
      <c r="K945" s="37"/>
      <c r="L945" s="37"/>
      <c r="M945" s="37"/>
      <c r="N945" s="37"/>
      <c r="O945" s="37"/>
      <c r="P945" s="37"/>
      <c r="Q945" s="37"/>
      <c r="R945" s="37"/>
    </row>
    <row r="946" spans="1:18" ht="15.75" customHeight="1" x14ac:dyDescent="0.35">
      <c r="A946" s="37"/>
      <c r="B946" s="37"/>
      <c r="C946" s="37"/>
      <c r="D946" s="37"/>
      <c r="E946" s="37"/>
      <c r="F946" s="38"/>
      <c r="G946" s="37"/>
      <c r="H946" s="239"/>
      <c r="I946" s="37"/>
      <c r="J946" s="37"/>
      <c r="K946" s="37"/>
      <c r="L946" s="37"/>
      <c r="M946" s="37"/>
      <c r="N946" s="37"/>
      <c r="O946" s="37"/>
      <c r="P946" s="37"/>
      <c r="Q946" s="37"/>
      <c r="R946" s="37"/>
    </row>
    <row r="947" spans="1:18" ht="15.75" customHeight="1" x14ac:dyDescent="0.35">
      <c r="A947" s="37"/>
      <c r="B947" s="37"/>
      <c r="C947" s="37"/>
      <c r="D947" s="37"/>
      <c r="E947" s="37"/>
      <c r="F947" s="38"/>
      <c r="G947" s="37"/>
      <c r="H947" s="239"/>
      <c r="I947" s="37"/>
      <c r="J947" s="37"/>
      <c r="K947" s="37"/>
      <c r="L947" s="37"/>
      <c r="M947" s="37"/>
      <c r="N947" s="37"/>
      <c r="O947" s="37"/>
      <c r="P947" s="37"/>
      <c r="Q947" s="37"/>
      <c r="R947" s="37"/>
    </row>
    <row r="948" spans="1:18" ht="15.75" customHeight="1" x14ac:dyDescent="0.35">
      <c r="A948" s="37"/>
      <c r="B948" s="37"/>
      <c r="C948" s="37"/>
      <c r="D948" s="37"/>
      <c r="E948" s="37"/>
      <c r="F948" s="38"/>
      <c r="G948" s="37"/>
      <c r="H948" s="239"/>
      <c r="I948" s="37"/>
      <c r="J948" s="37"/>
      <c r="K948" s="37"/>
      <c r="L948" s="37"/>
      <c r="M948" s="37"/>
      <c r="N948" s="37"/>
      <c r="O948" s="37"/>
      <c r="P948" s="37"/>
      <c r="Q948" s="37"/>
      <c r="R948" s="37"/>
    </row>
    <row r="949" spans="1:18" ht="15.75" customHeight="1" x14ac:dyDescent="0.35">
      <c r="A949" s="37"/>
      <c r="B949" s="37"/>
      <c r="C949" s="37"/>
      <c r="D949" s="37"/>
      <c r="E949" s="37"/>
      <c r="F949" s="38"/>
      <c r="G949" s="37"/>
      <c r="H949" s="239"/>
      <c r="I949" s="37"/>
      <c r="J949" s="37"/>
      <c r="K949" s="37"/>
      <c r="L949" s="37"/>
      <c r="M949" s="37"/>
      <c r="N949" s="37"/>
      <c r="O949" s="37"/>
      <c r="P949" s="37"/>
      <c r="Q949" s="37"/>
      <c r="R949" s="37"/>
    </row>
    <row r="950" spans="1:18" ht="15.75" customHeight="1" x14ac:dyDescent="0.35">
      <c r="A950" s="37"/>
      <c r="B950" s="37"/>
      <c r="C950" s="37"/>
      <c r="D950" s="37"/>
      <c r="E950" s="37"/>
      <c r="F950" s="38"/>
      <c r="G950" s="37"/>
      <c r="H950" s="239"/>
      <c r="I950" s="37"/>
      <c r="J950" s="37"/>
      <c r="K950" s="37"/>
      <c r="L950" s="37"/>
      <c r="M950" s="37"/>
      <c r="N950" s="37"/>
      <c r="O950" s="37"/>
      <c r="P950" s="37"/>
      <c r="Q950" s="37"/>
      <c r="R950" s="37"/>
    </row>
    <row r="951" spans="1:18" ht="15.75" customHeight="1" x14ac:dyDescent="0.35">
      <c r="A951" s="37"/>
      <c r="B951" s="37"/>
      <c r="C951" s="37"/>
      <c r="D951" s="37"/>
      <c r="E951" s="37"/>
      <c r="F951" s="38"/>
      <c r="G951" s="37"/>
      <c r="H951" s="239"/>
      <c r="I951" s="37"/>
      <c r="J951" s="37"/>
      <c r="K951" s="37"/>
      <c r="L951" s="37"/>
      <c r="M951" s="37"/>
      <c r="N951" s="37"/>
      <c r="O951" s="37"/>
      <c r="P951" s="37"/>
      <c r="Q951" s="37"/>
      <c r="R951" s="37"/>
    </row>
    <row r="952" spans="1:18" ht="15.75" customHeight="1" x14ac:dyDescent="0.35">
      <c r="A952" s="37"/>
      <c r="B952" s="37"/>
      <c r="C952" s="37"/>
      <c r="D952" s="37"/>
      <c r="E952" s="37"/>
      <c r="F952" s="38"/>
      <c r="G952" s="37"/>
      <c r="H952" s="239"/>
      <c r="I952" s="37"/>
      <c r="J952" s="37"/>
      <c r="K952" s="37"/>
      <c r="L952" s="37"/>
      <c r="M952" s="37"/>
      <c r="N952" s="37"/>
      <c r="O952" s="37"/>
      <c r="P952" s="37"/>
      <c r="Q952" s="37"/>
      <c r="R952" s="37"/>
    </row>
    <row r="953" spans="1:18" ht="15.75" customHeight="1" x14ac:dyDescent="0.35">
      <c r="A953" s="37"/>
      <c r="B953" s="37"/>
      <c r="C953" s="37"/>
      <c r="D953" s="37"/>
      <c r="E953" s="37"/>
      <c r="F953" s="38"/>
      <c r="G953" s="37"/>
      <c r="H953" s="239"/>
      <c r="I953" s="37"/>
      <c r="J953" s="37"/>
      <c r="K953" s="37"/>
      <c r="L953" s="37"/>
      <c r="M953" s="37"/>
      <c r="N953" s="37"/>
      <c r="O953" s="37"/>
      <c r="P953" s="37"/>
      <c r="Q953" s="37"/>
      <c r="R953" s="37"/>
    </row>
    <row r="954" spans="1:18" ht="15.75" customHeight="1" x14ac:dyDescent="0.35">
      <c r="A954" s="37"/>
      <c r="B954" s="37"/>
      <c r="C954" s="37"/>
      <c r="D954" s="37"/>
      <c r="E954" s="37"/>
      <c r="F954" s="38"/>
      <c r="G954" s="37"/>
      <c r="H954" s="239"/>
      <c r="I954" s="37"/>
      <c r="J954" s="37"/>
      <c r="K954" s="37"/>
      <c r="L954" s="37"/>
      <c r="M954" s="37"/>
      <c r="N954" s="37"/>
      <c r="O954" s="37"/>
      <c r="P954" s="37"/>
      <c r="Q954" s="37"/>
      <c r="R954" s="37"/>
    </row>
    <row r="955" spans="1:18" ht="15.75" customHeight="1" x14ac:dyDescent="0.35">
      <c r="A955" s="37"/>
      <c r="B955" s="37"/>
      <c r="C955" s="37"/>
      <c r="D955" s="37"/>
      <c r="E955" s="37"/>
      <c r="F955" s="38"/>
      <c r="G955" s="37"/>
      <c r="H955" s="239"/>
      <c r="I955" s="37"/>
      <c r="J955" s="37"/>
      <c r="K955" s="37"/>
      <c r="L955" s="37"/>
      <c r="M955" s="37"/>
      <c r="N955" s="37"/>
      <c r="O955" s="37"/>
      <c r="P955" s="37"/>
      <c r="Q955" s="37"/>
      <c r="R955" s="37"/>
    </row>
    <row r="956" spans="1:18" ht="15.75" customHeight="1" x14ac:dyDescent="0.35">
      <c r="A956" s="37"/>
      <c r="B956" s="37"/>
      <c r="C956" s="37"/>
      <c r="D956" s="37"/>
      <c r="E956" s="37"/>
      <c r="F956" s="38"/>
      <c r="G956" s="37"/>
      <c r="H956" s="239"/>
      <c r="I956" s="37"/>
      <c r="J956" s="37"/>
      <c r="K956" s="37"/>
      <c r="L956" s="37"/>
      <c r="M956" s="37"/>
      <c r="N956" s="37"/>
      <c r="O956" s="37"/>
      <c r="P956" s="37"/>
      <c r="Q956" s="37"/>
      <c r="R956" s="37"/>
    </row>
    <row r="957" spans="1:18" ht="15.75" customHeight="1" x14ac:dyDescent="0.35">
      <c r="A957" s="37"/>
      <c r="B957" s="37"/>
      <c r="C957" s="37"/>
      <c r="D957" s="37"/>
      <c r="E957" s="37"/>
      <c r="F957" s="38"/>
      <c r="G957" s="37"/>
      <c r="H957" s="239"/>
      <c r="I957" s="37"/>
      <c r="J957" s="37"/>
      <c r="K957" s="37"/>
      <c r="L957" s="37"/>
      <c r="M957" s="37"/>
      <c r="N957" s="37"/>
      <c r="O957" s="37"/>
      <c r="P957" s="37"/>
      <c r="Q957" s="37"/>
      <c r="R957" s="37"/>
    </row>
    <row r="958" spans="1:18" ht="15.75" customHeight="1" x14ac:dyDescent="0.35">
      <c r="A958" s="37"/>
      <c r="B958" s="37"/>
      <c r="C958" s="37"/>
      <c r="D958" s="37"/>
      <c r="E958" s="37"/>
      <c r="F958" s="38"/>
      <c r="G958" s="37"/>
      <c r="H958" s="239"/>
      <c r="I958" s="37"/>
      <c r="J958" s="37"/>
      <c r="K958" s="37"/>
      <c r="L958" s="37"/>
      <c r="M958" s="37"/>
      <c r="N958" s="37"/>
      <c r="O958" s="37"/>
      <c r="P958" s="37"/>
      <c r="Q958" s="37"/>
      <c r="R958" s="37"/>
    </row>
    <row r="959" spans="1:18" ht="15.75" customHeight="1" x14ac:dyDescent="0.35">
      <c r="A959" s="37"/>
      <c r="B959" s="37"/>
      <c r="C959" s="37"/>
      <c r="D959" s="37"/>
      <c r="E959" s="37"/>
      <c r="F959" s="38"/>
      <c r="G959" s="37"/>
      <c r="H959" s="239"/>
      <c r="I959" s="37"/>
      <c r="J959" s="37"/>
      <c r="K959" s="37"/>
      <c r="L959" s="37"/>
      <c r="M959" s="37"/>
      <c r="N959" s="37"/>
      <c r="O959" s="37"/>
      <c r="P959" s="37"/>
      <c r="Q959" s="37"/>
      <c r="R959" s="37"/>
    </row>
    <row r="960" spans="1:18" ht="15.75" customHeight="1" x14ac:dyDescent="0.35">
      <c r="A960" s="37"/>
      <c r="B960" s="37"/>
      <c r="C960" s="37"/>
      <c r="D960" s="37"/>
      <c r="E960" s="37"/>
      <c r="F960" s="38"/>
      <c r="G960" s="37"/>
      <c r="H960" s="239"/>
      <c r="I960" s="37"/>
      <c r="J960" s="37"/>
      <c r="K960" s="37"/>
      <c r="L960" s="37"/>
      <c r="M960" s="37"/>
      <c r="N960" s="37"/>
      <c r="O960" s="37"/>
      <c r="P960" s="37"/>
      <c r="Q960" s="37"/>
      <c r="R960" s="37"/>
    </row>
    <row r="961" spans="1:18" ht="15.75" customHeight="1" x14ac:dyDescent="0.35">
      <c r="A961" s="37"/>
      <c r="B961" s="37"/>
      <c r="C961" s="37"/>
      <c r="D961" s="37"/>
      <c r="E961" s="37"/>
      <c r="F961" s="38"/>
      <c r="G961" s="37"/>
      <c r="H961" s="239"/>
      <c r="I961" s="37"/>
      <c r="J961" s="37"/>
      <c r="K961" s="37"/>
      <c r="L961" s="37"/>
      <c r="M961" s="37"/>
      <c r="N961" s="37"/>
      <c r="O961" s="37"/>
      <c r="P961" s="37"/>
      <c r="Q961" s="37"/>
      <c r="R961" s="37"/>
    </row>
    <row r="962" spans="1:18" ht="15.75" customHeight="1" x14ac:dyDescent="0.35">
      <c r="A962" s="37"/>
      <c r="B962" s="37"/>
      <c r="C962" s="37"/>
      <c r="D962" s="37"/>
      <c r="E962" s="37"/>
      <c r="F962" s="38"/>
      <c r="G962" s="37"/>
      <c r="H962" s="239"/>
      <c r="I962" s="37"/>
      <c r="J962" s="37"/>
      <c r="K962" s="37"/>
      <c r="L962" s="37"/>
      <c r="M962" s="37"/>
      <c r="N962" s="37"/>
      <c r="O962" s="37"/>
      <c r="P962" s="37"/>
      <c r="Q962" s="37"/>
      <c r="R962" s="37"/>
    </row>
    <row r="963" spans="1:18" ht="15.75" customHeight="1" x14ac:dyDescent="0.35">
      <c r="A963" s="37"/>
      <c r="B963" s="37"/>
      <c r="C963" s="37"/>
      <c r="D963" s="37"/>
      <c r="E963" s="37"/>
      <c r="F963" s="38"/>
      <c r="G963" s="37"/>
      <c r="H963" s="239"/>
      <c r="I963" s="37"/>
      <c r="J963" s="37"/>
      <c r="K963" s="37"/>
      <c r="L963" s="37"/>
      <c r="M963" s="37"/>
      <c r="N963" s="37"/>
      <c r="O963" s="37"/>
      <c r="P963" s="37"/>
      <c r="Q963" s="37"/>
      <c r="R963" s="37"/>
    </row>
    <row r="964" spans="1:18" ht="15.75" customHeight="1" x14ac:dyDescent="0.35">
      <c r="A964" s="37"/>
      <c r="B964" s="37"/>
      <c r="C964" s="37"/>
      <c r="D964" s="37"/>
      <c r="E964" s="37"/>
      <c r="F964" s="38"/>
      <c r="G964" s="37"/>
      <c r="H964" s="239"/>
      <c r="I964" s="37"/>
      <c r="J964" s="37"/>
      <c r="K964" s="37"/>
      <c r="L964" s="37"/>
      <c r="M964" s="37"/>
      <c r="N964" s="37"/>
      <c r="O964" s="37"/>
      <c r="P964" s="37"/>
      <c r="Q964" s="37"/>
      <c r="R964" s="37"/>
    </row>
    <row r="965" spans="1:18" ht="15.75" customHeight="1" x14ac:dyDescent="0.35">
      <c r="A965" s="37"/>
      <c r="B965" s="37"/>
      <c r="C965" s="37"/>
      <c r="D965" s="37"/>
      <c r="E965" s="37"/>
      <c r="F965" s="38"/>
      <c r="G965" s="37"/>
      <c r="H965" s="239"/>
      <c r="I965" s="37"/>
      <c r="J965" s="37"/>
      <c r="K965" s="37"/>
      <c r="L965" s="37"/>
      <c r="M965" s="37"/>
      <c r="N965" s="37"/>
      <c r="O965" s="37"/>
      <c r="P965" s="37"/>
      <c r="Q965" s="37"/>
      <c r="R965" s="37"/>
    </row>
    <row r="966" spans="1:18" ht="15.75" customHeight="1" x14ac:dyDescent="0.35">
      <c r="A966" s="37"/>
      <c r="B966" s="37"/>
      <c r="C966" s="37"/>
      <c r="D966" s="37"/>
      <c r="E966" s="37"/>
      <c r="F966" s="38"/>
      <c r="G966" s="37"/>
      <c r="H966" s="239"/>
      <c r="I966" s="37"/>
      <c r="J966" s="37"/>
      <c r="K966" s="37"/>
      <c r="L966" s="37"/>
      <c r="M966" s="37"/>
      <c r="N966" s="37"/>
      <c r="O966" s="37"/>
      <c r="P966" s="37"/>
      <c r="Q966" s="37"/>
      <c r="R966" s="37"/>
    </row>
    <row r="967" spans="1:18" ht="15.75" customHeight="1" x14ac:dyDescent="0.35">
      <c r="A967" s="37"/>
      <c r="B967" s="37"/>
      <c r="C967" s="37"/>
      <c r="D967" s="37"/>
      <c r="E967" s="37"/>
      <c r="F967" s="38"/>
      <c r="G967" s="37"/>
      <c r="H967" s="239"/>
      <c r="I967" s="37"/>
      <c r="J967" s="37"/>
      <c r="K967" s="37"/>
      <c r="L967" s="37"/>
      <c r="M967" s="37"/>
      <c r="N967" s="37"/>
      <c r="O967" s="37"/>
      <c r="P967" s="37"/>
      <c r="Q967" s="37"/>
      <c r="R967" s="37"/>
    </row>
    <row r="968" spans="1:18" ht="15.75" customHeight="1" x14ac:dyDescent="0.35">
      <c r="A968" s="37"/>
      <c r="B968" s="37"/>
      <c r="C968" s="37"/>
      <c r="D968" s="37"/>
      <c r="E968" s="37"/>
      <c r="F968" s="38"/>
      <c r="G968" s="37"/>
      <c r="H968" s="239"/>
      <c r="I968" s="37"/>
      <c r="J968" s="37"/>
      <c r="K968" s="37"/>
      <c r="L968" s="37"/>
      <c r="M968" s="37"/>
      <c r="N968" s="37"/>
      <c r="O968" s="37"/>
      <c r="P968" s="37"/>
      <c r="Q968" s="37"/>
      <c r="R968" s="37"/>
    </row>
    <row r="969" spans="1:18" ht="15.75" customHeight="1" x14ac:dyDescent="0.35">
      <c r="A969" s="37"/>
      <c r="B969" s="37"/>
      <c r="C969" s="37"/>
      <c r="D969" s="37"/>
      <c r="E969" s="37"/>
      <c r="F969" s="38"/>
      <c r="G969" s="37"/>
      <c r="H969" s="239"/>
      <c r="I969" s="37"/>
      <c r="J969" s="37"/>
      <c r="K969" s="37"/>
      <c r="L969" s="37"/>
      <c r="M969" s="37"/>
      <c r="N969" s="37"/>
      <c r="O969" s="37"/>
      <c r="P969" s="37"/>
      <c r="Q969" s="37"/>
      <c r="R969" s="37"/>
    </row>
    <row r="970" spans="1:18" ht="15.75" customHeight="1" x14ac:dyDescent="0.35">
      <c r="A970" s="37"/>
      <c r="B970" s="37"/>
      <c r="C970" s="37"/>
      <c r="D970" s="37"/>
      <c r="E970" s="37"/>
      <c r="F970" s="38"/>
      <c r="G970" s="37"/>
      <c r="H970" s="239"/>
      <c r="I970" s="37"/>
      <c r="J970" s="37"/>
      <c r="K970" s="37"/>
      <c r="L970" s="37"/>
      <c r="M970" s="37"/>
      <c r="N970" s="37"/>
      <c r="O970" s="37"/>
      <c r="P970" s="37"/>
      <c r="Q970" s="37"/>
      <c r="R970" s="37"/>
    </row>
    <row r="971" spans="1:18" ht="15.75" customHeight="1" x14ac:dyDescent="0.35">
      <c r="A971" s="37"/>
      <c r="B971" s="37"/>
      <c r="C971" s="37"/>
      <c r="D971" s="37"/>
      <c r="E971" s="37"/>
      <c r="F971" s="38"/>
      <c r="G971" s="37"/>
      <c r="H971" s="239"/>
      <c r="I971" s="37"/>
      <c r="J971" s="37"/>
      <c r="K971" s="37"/>
      <c r="L971" s="37"/>
      <c r="M971" s="37"/>
      <c r="N971" s="37"/>
      <c r="O971" s="37"/>
      <c r="P971" s="37"/>
      <c r="Q971" s="37"/>
      <c r="R971" s="37"/>
    </row>
    <row r="972" spans="1:18" ht="15.75" customHeight="1" x14ac:dyDescent="0.35">
      <c r="A972" s="37"/>
      <c r="B972" s="37"/>
      <c r="C972" s="37"/>
      <c r="D972" s="37"/>
      <c r="E972" s="37"/>
      <c r="F972" s="38"/>
      <c r="G972" s="37"/>
      <c r="H972" s="239"/>
      <c r="I972" s="37"/>
      <c r="J972" s="37"/>
      <c r="K972" s="37"/>
      <c r="L972" s="37"/>
      <c r="M972" s="37"/>
      <c r="N972" s="37"/>
      <c r="O972" s="37"/>
      <c r="P972" s="37"/>
      <c r="Q972" s="37"/>
      <c r="R972" s="37"/>
    </row>
    <row r="973" spans="1:18" ht="15.75" customHeight="1" x14ac:dyDescent="0.35">
      <c r="A973" s="37"/>
      <c r="B973" s="37"/>
      <c r="C973" s="37"/>
      <c r="D973" s="37"/>
      <c r="E973" s="37"/>
      <c r="F973" s="38"/>
      <c r="G973" s="37"/>
      <c r="H973" s="239"/>
      <c r="I973" s="37"/>
      <c r="J973" s="37"/>
      <c r="K973" s="37"/>
      <c r="L973" s="37"/>
      <c r="M973" s="37"/>
      <c r="N973" s="37"/>
      <c r="O973" s="37"/>
      <c r="P973" s="37"/>
      <c r="Q973" s="37"/>
      <c r="R973" s="37"/>
    </row>
    <row r="974" spans="1:18" ht="15.75" customHeight="1" x14ac:dyDescent="0.35">
      <c r="A974" s="37"/>
      <c r="B974" s="37"/>
      <c r="C974" s="37"/>
      <c r="D974" s="37"/>
      <c r="E974" s="37"/>
      <c r="F974" s="38"/>
      <c r="G974" s="37"/>
      <c r="H974" s="239"/>
      <c r="I974" s="37"/>
      <c r="J974" s="37"/>
      <c r="K974" s="37"/>
      <c r="L974" s="37"/>
      <c r="M974" s="37"/>
      <c r="N974" s="37"/>
      <c r="O974" s="37"/>
      <c r="P974" s="37"/>
      <c r="Q974" s="37"/>
      <c r="R974" s="37"/>
    </row>
    <row r="975" spans="1:18" ht="15.75" customHeight="1" x14ac:dyDescent="0.35">
      <c r="A975" s="37"/>
      <c r="B975" s="37"/>
      <c r="C975" s="37"/>
      <c r="D975" s="37"/>
      <c r="E975" s="37"/>
      <c r="F975" s="38"/>
      <c r="G975" s="37"/>
      <c r="H975" s="239"/>
      <c r="I975" s="37"/>
      <c r="J975" s="37"/>
      <c r="K975" s="37"/>
      <c r="L975" s="37"/>
      <c r="M975" s="37"/>
      <c r="N975" s="37"/>
      <c r="O975" s="37"/>
      <c r="P975" s="37"/>
      <c r="Q975" s="37"/>
      <c r="R975" s="37"/>
    </row>
    <row r="976" spans="1:18" ht="15.75" customHeight="1" x14ac:dyDescent="0.35">
      <c r="A976" s="37"/>
      <c r="B976" s="37"/>
      <c r="C976" s="37"/>
      <c r="D976" s="37"/>
      <c r="E976" s="37"/>
      <c r="F976" s="38"/>
      <c r="G976" s="37"/>
      <c r="H976" s="239"/>
      <c r="I976" s="37"/>
      <c r="J976" s="37"/>
      <c r="K976" s="37"/>
      <c r="L976" s="37"/>
      <c r="M976" s="37"/>
      <c r="N976" s="37"/>
      <c r="O976" s="37"/>
      <c r="P976" s="37"/>
      <c r="Q976" s="37"/>
      <c r="R976" s="37"/>
    </row>
    <row r="977" spans="1:18" ht="15.75" customHeight="1" x14ac:dyDescent="0.35">
      <c r="A977" s="37"/>
      <c r="B977" s="37"/>
      <c r="C977" s="37"/>
      <c r="D977" s="37"/>
      <c r="E977" s="37"/>
      <c r="F977" s="38"/>
      <c r="G977" s="37"/>
      <c r="H977" s="239"/>
      <c r="I977" s="37"/>
      <c r="J977" s="37"/>
      <c r="K977" s="37"/>
      <c r="L977" s="37"/>
      <c r="M977" s="37"/>
      <c r="N977" s="37"/>
      <c r="O977" s="37"/>
      <c r="P977" s="37"/>
      <c r="Q977" s="37"/>
      <c r="R977" s="37"/>
    </row>
    <row r="978" spans="1:18" ht="15.75" customHeight="1" x14ac:dyDescent="0.35">
      <c r="A978" s="37"/>
      <c r="B978" s="37"/>
      <c r="C978" s="37"/>
      <c r="D978" s="37"/>
      <c r="E978" s="37"/>
      <c r="F978" s="38"/>
      <c r="G978" s="37"/>
      <c r="H978" s="239"/>
      <c r="I978" s="37"/>
      <c r="J978" s="37"/>
      <c r="K978" s="37"/>
      <c r="L978" s="37"/>
      <c r="M978" s="37"/>
      <c r="N978" s="37"/>
      <c r="O978" s="37"/>
      <c r="P978" s="37"/>
      <c r="Q978" s="37"/>
      <c r="R978" s="37"/>
    </row>
    <row r="979" spans="1:18" ht="15.75" customHeight="1" x14ac:dyDescent="0.35">
      <c r="A979" s="37"/>
      <c r="B979" s="37"/>
      <c r="C979" s="37"/>
      <c r="D979" s="37"/>
      <c r="E979" s="37"/>
      <c r="F979" s="38"/>
      <c r="G979" s="37"/>
      <c r="H979" s="239"/>
      <c r="I979" s="37"/>
      <c r="J979" s="37"/>
      <c r="K979" s="37"/>
      <c r="L979" s="37"/>
      <c r="M979" s="37"/>
      <c r="N979" s="37"/>
      <c r="O979" s="37"/>
      <c r="P979" s="37"/>
      <c r="Q979" s="37"/>
      <c r="R979" s="37"/>
    </row>
  </sheetData>
  <mergeCells count="158">
    <mergeCell ref="M48:N48"/>
    <mergeCell ref="M49:N49"/>
    <mergeCell ref="O46:Q46"/>
    <mergeCell ref="O39:O43"/>
    <mergeCell ref="P39:P43"/>
    <mergeCell ref="Q39:Q43"/>
    <mergeCell ref="R39:R43"/>
    <mergeCell ref="G40:G42"/>
    <mergeCell ref="H41:H42"/>
    <mergeCell ref="I41:I42"/>
    <mergeCell ref="A44:R44"/>
    <mergeCell ref="M46:N47"/>
    <mergeCell ref="P28:P30"/>
    <mergeCell ref="Q28:Q30"/>
    <mergeCell ref="R28:R30"/>
    <mergeCell ref="A31:A33"/>
    <mergeCell ref="B31:B33"/>
    <mergeCell ref="C31:C33"/>
    <mergeCell ref="D31:D33"/>
    <mergeCell ref="E31:E33"/>
    <mergeCell ref="F31:F33"/>
    <mergeCell ref="J31:J33"/>
    <mergeCell ref="K31:K33"/>
    <mergeCell ref="L31:L33"/>
    <mergeCell ref="M31:M33"/>
    <mergeCell ref="N31:N33"/>
    <mergeCell ref="O31:O33"/>
    <mergeCell ref="P31:P33"/>
    <mergeCell ref="Q31:Q33"/>
    <mergeCell ref="R31:R33"/>
    <mergeCell ref="L28:L30"/>
    <mergeCell ref="M28:M30"/>
    <mergeCell ref="N28:N30"/>
    <mergeCell ref="O28:O30"/>
    <mergeCell ref="A7:A8"/>
    <mergeCell ref="B7:B8"/>
    <mergeCell ref="C7:C8"/>
    <mergeCell ref="D7:D8"/>
    <mergeCell ref="E7:E8"/>
    <mergeCell ref="F7:F8"/>
    <mergeCell ref="G7:G8"/>
    <mergeCell ref="J7:J8"/>
    <mergeCell ref="K7:K8"/>
    <mergeCell ref="A4:A5"/>
    <mergeCell ref="B4:B5"/>
    <mergeCell ref="C4:C5"/>
    <mergeCell ref="D4:D5"/>
    <mergeCell ref="E4:E5"/>
    <mergeCell ref="F4:F5"/>
    <mergeCell ref="G4:G5"/>
    <mergeCell ref="H4:I4"/>
    <mergeCell ref="R10:R15"/>
    <mergeCell ref="G12:G13"/>
    <mergeCell ref="J4:J5"/>
    <mergeCell ref="K4:L4"/>
    <mergeCell ref="M4:N4"/>
    <mergeCell ref="O4:P4"/>
    <mergeCell ref="Q4:Q5"/>
    <mergeCell ref="R4:R5"/>
    <mergeCell ref="L7:L8"/>
    <mergeCell ref="M7:M8"/>
    <mergeCell ref="N7:N8"/>
    <mergeCell ref="O7:O8"/>
    <mergeCell ref="P7:P8"/>
    <mergeCell ref="Q7:Q8"/>
    <mergeCell ref="R7:R8"/>
    <mergeCell ref="A9:R9"/>
    <mergeCell ref="G14:G15"/>
    <mergeCell ref="G10:G11"/>
    <mergeCell ref="J10:J15"/>
    <mergeCell ref="K10:K15"/>
    <mergeCell ref="L10:L15"/>
    <mergeCell ref="M10:M15"/>
    <mergeCell ref="N10:N15"/>
    <mergeCell ref="A10:A15"/>
    <mergeCell ref="B10:B15"/>
    <mergeCell ref="C10:C15"/>
    <mergeCell ref="D10:D15"/>
    <mergeCell ref="E10:E15"/>
    <mergeCell ref="F10:F15"/>
    <mergeCell ref="O10:O15"/>
    <mergeCell ref="P10:P15"/>
    <mergeCell ref="Q10:Q15"/>
    <mergeCell ref="O16:O21"/>
    <mergeCell ref="P16:P21"/>
    <mergeCell ref="Q16:Q21"/>
    <mergeCell ref="R23:R24"/>
    <mergeCell ref="L23:L24"/>
    <mergeCell ref="M23:M24"/>
    <mergeCell ref="N23:N24"/>
    <mergeCell ref="O23:O24"/>
    <mergeCell ref="P23:P24"/>
    <mergeCell ref="Q23:Q24"/>
    <mergeCell ref="A16:A21"/>
    <mergeCell ref="B16:B21"/>
    <mergeCell ref="C16:C21"/>
    <mergeCell ref="D16:D21"/>
    <mergeCell ref="E16:E21"/>
    <mergeCell ref="F16:F21"/>
    <mergeCell ref="A27:R27"/>
    <mergeCell ref="R16:R21"/>
    <mergeCell ref="G18:G19"/>
    <mergeCell ref="G20:G21"/>
    <mergeCell ref="G16:G17"/>
    <mergeCell ref="J16:J21"/>
    <mergeCell ref="K16:K21"/>
    <mergeCell ref="L16:L21"/>
    <mergeCell ref="M16:M21"/>
    <mergeCell ref="N16:N21"/>
    <mergeCell ref="A22:R22"/>
    <mergeCell ref="A23:A24"/>
    <mergeCell ref="B23:B24"/>
    <mergeCell ref="C23:C24"/>
    <mergeCell ref="D23:D24"/>
    <mergeCell ref="E23:E24"/>
    <mergeCell ref="F23:F24"/>
    <mergeCell ref="G23:G24"/>
    <mergeCell ref="I34:I36"/>
    <mergeCell ref="J34:J38"/>
    <mergeCell ref="K34:K38"/>
    <mergeCell ref="L34:L38"/>
    <mergeCell ref="M34:M38"/>
    <mergeCell ref="N34:N38"/>
    <mergeCell ref="J23:J24"/>
    <mergeCell ref="K23:K24"/>
    <mergeCell ref="A28:A30"/>
    <mergeCell ref="B28:B30"/>
    <mergeCell ref="C28:C30"/>
    <mergeCell ref="D28:D30"/>
    <mergeCell ref="E28:E30"/>
    <mergeCell ref="F28:F30"/>
    <mergeCell ref="G28:G29"/>
    <mergeCell ref="J28:J30"/>
    <mergeCell ref="K28:K30"/>
    <mergeCell ref="R34:R38"/>
    <mergeCell ref="A39:A43"/>
    <mergeCell ref="B39:B43"/>
    <mergeCell ref="C39:C43"/>
    <mergeCell ref="D39:D43"/>
    <mergeCell ref="E39:E43"/>
    <mergeCell ref="F39:F43"/>
    <mergeCell ref="J39:J43"/>
    <mergeCell ref="K39:K43"/>
    <mergeCell ref="L39:L43"/>
    <mergeCell ref="M39:M43"/>
    <mergeCell ref="N39:N43"/>
    <mergeCell ref="O34:O38"/>
    <mergeCell ref="P34:P38"/>
    <mergeCell ref="G37:G38"/>
    <mergeCell ref="A34:A38"/>
    <mergeCell ref="B34:B38"/>
    <mergeCell ref="C34:C38"/>
    <mergeCell ref="D34:D38"/>
    <mergeCell ref="E34:E38"/>
    <mergeCell ref="Q34:Q38"/>
    <mergeCell ref="F34:F38"/>
    <mergeCell ref="G34:G36"/>
    <mergeCell ref="H34:H3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97"/>
  <sheetViews>
    <sheetView topLeftCell="A84" zoomScale="70" zoomScaleNormal="70" workbookViewId="0">
      <selection activeCell="F9" sqref="F9:F10"/>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19" t="s">
        <v>1184</v>
      </c>
    </row>
    <row r="3" spans="1:19" x14ac:dyDescent="0.35">
      <c r="M3" s="2"/>
      <c r="N3" s="2"/>
      <c r="O3" s="2"/>
      <c r="P3" s="2"/>
    </row>
    <row r="4" spans="1:19" s="3" customFormat="1" ht="52.5"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ht="25.5" customHeigh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s="6" customFormat="1" ht="87.75" customHeight="1" x14ac:dyDescent="0.35">
      <c r="A7" s="600">
        <v>1</v>
      </c>
      <c r="B7" s="602">
        <v>1</v>
      </c>
      <c r="C7" s="602">
        <v>4</v>
      </c>
      <c r="D7" s="602">
        <v>2</v>
      </c>
      <c r="E7" s="580" t="s">
        <v>318</v>
      </c>
      <c r="F7" s="580" t="s">
        <v>1486</v>
      </c>
      <c r="G7" s="196" t="s">
        <v>32</v>
      </c>
      <c r="H7" s="196" t="s">
        <v>39</v>
      </c>
      <c r="I7" s="197" t="s">
        <v>319</v>
      </c>
      <c r="J7" s="580" t="s">
        <v>320</v>
      </c>
      <c r="K7" s="874" t="s">
        <v>40</v>
      </c>
      <c r="L7" s="874"/>
      <c r="M7" s="615">
        <v>7336.5</v>
      </c>
      <c r="N7" s="874"/>
      <c r="O7" s="615">
        <v>7336.5</v>
      </c>
      <c r="P7" s="874"/>
      <c r="Q7" s="585" t="s">
        <v>321</v>
      </c>
      <c r="R7" s="585" t="s">
        <v>322</v>
      </c>
      <c r="S7" s="22"/>
    </row>
    <row r="8" spans="1:19" s="6" customFormat="1" ht="138.75" customHeight="1" x14ac:dyDescent="0.35">
      <c r="A8" s="601"/>
      <c r="B8" s="602"/>
      <c r="C8" s="602"/>
      <c r="D8" s="602"/>
      <c r="E8" s="584"/>
      <c r="F8" s="584"/>
      <c r="G8" s="196" t="s">
        <v>323</v>
      </c>
      <c r="H8" s="196" t="s">
        <v>41</v>
      </c>
      <c r="I8" s="197" t="s">
        <v>160</v>
      </c>
      <c r="J8" s="584"/>
      <c r="K8" s="874"/>
      <c r="L8" s="874"/>
      <c r="M8" s="615"/>
      <c r="N8" s="874"/>
      <c r="O8" s="615"/>
      <c r="P8" s="874"/>
      <c r="Q8" s="585"/>
      <c r="R8" s="585"/>
      <c r="S8" s="22"/>
    </row>
    <row r="9" spans="1:19" ht="139.5" customHeight="1" x14ac:dyDescent="0.35">
      <c r="A9" s="871">
        <v>2</v>
      </c>
      <c r="B9" s="871">
        <v>1</v>
      </c>
      <c r="C9" s="871">
        <v>4</v>
      </c>
      <c r="D9" s="879">
        <v>2</v>
      </c>
      <c r="E9" s="879" t="s">
        <v>324</v>
      </c>
      <c r="F9" s="879" t="s">
        <v>1487</v>
      </c>
      <c r="G9" s="534" t="s">
        <v>325</v>
      </c>
      <c r="H9" s="534" t="s">
        <v>39</v>
      </c>
      <c r="I9" s="103" t="s">
        <v>326</v>
      </c>
      <c r="J9" s="879" t="s">
        <v>320</v>
      </c>
      <c r="K9" s="881" t="s">
        <v>327</v>
      </c>
      <c r="L9" s="881"/>
      <c r="M9" s="875">
        <v>18000</v>
      </c>
      <c r="N9" s="871"/>
      <c r="O9" s="877">
        <v>18000</v>
      </c>
      <c r="P9" s="877"/>
      <c r="Q9" s="879" t="s">
        <v>321</v>
      </c>
      <c r="R9" s="879" t="s">
        <v>322</v>
      </c>
      <c r="S9" s="31"/>
    </row>
    <row r="10" spans="1:19" ht="176.25" customHeight="1" x14ac:dyDescent="0.35">
      <c r="A10" s="872"/>
      <c r="B10" s="872"/>
      <c r="C10" s="872"/>
      <c r="D10" s="880"/>
      <c r="E10" s="880"/>
      <c r="F10" s="880"/>
      <c r="G10" s="534" t="s">
        <v>323</v>
      </c>
      <c r="H10" s="534" t="s">
        <v>41</v>
      </c>
      <c r="I10" s="103" t="s">
        <v>160</v>
      </c>
      <c r="J10" s="880"/>
      <c r="K10" s="882"/>
      <c r="L10" s="882"/>
      <c r="M10" s="876"/>
      <c r="N10" s="872"/>
      <c r="O10" s="878"/>
      <c r="P10" s="878"/>
      <c r="Q10" s="880"/>
      <c r="R10" s="880"/>
      <c r="S10" s="31"/>
    </row>
    <row r="11" spans="1:19" ht="34.5" customHeight="1" x14ac:dyDescent="0.35">
      <c r="A11" s="535"/>
      <c r="B11" s="725" t="s">
        <v>1488</v>
      </c>
      <c r="C11" s="726"/>
      <c r="D11" s="726"/>
      <c r="E11" s="726"/>
      <c r="F11" s="726"/>
      <c r="G11" s="726"/>
      <c r="H11" s="726"/>
      <c r="I11" s="726"/>
      <c r="J11" s="726"/>
      <c r="K11" s="726"/>
      <c r="L11" s="726"/>
      <c r="M11" s="726"/>
      <c r="N11" s="726"/>
      <c r="O11" s="726"/>
      <c r="P11" s="726"/>
      <c r="Q11" s="726"/>
      <c r="R11" s="727"/>
      <c r="S11" s="31"/>
    </row>
    <row r="12" spans="1:19" ht="103.5" customHeight="1" x14ac:dyDescent="0.35">
      <c r="A12" s="585">
        <v>3</v>
      </c>
      <c r="B12" s="585">
        <v>1</v>
      </c>
      <c r="C12" s="585">
        <v>4</v>
      </c>
      <c r="D12" s="585">
        <v>2</v>
      </c>
      <c r="E12" s="585" t="s">
        <v>328</v>
      </c>
      <c r="F12" s="585" t="s">
        <v>1489</v>
      </c>
      <c r="G12" s="196" t="s">
        <v>32</v>
      </c>
      <c r="H12" s="196" t="s">
        <v>39</v>
      </c>
      <c r="I12" s="198">
        <v>60</v>
      </c>
      <c r="J12" s="585" t="s">
        <v>320</v>
      </c>
      <c r="K12" s="602" t="s">
        <v>35</v>
      </c>
      <c r="L12" s="874"/>
      <c r="M12" s="615">
        <v>13000</v>
      </c>
      <c r="N12" s="873"/>
      <c r="O12" s="615">
        <v>13000</v>
      </c>
      <c r="P12" s="873"/>
      <c r="Q12" s="585" t="s">
        <v>321</v>
      </c>
      <c r="R12" s="585" t="s">
        <v>322</v>
      </c>
      <c r="S12" s="31"/>
    </row>
    <row r="13" spans="1:19" ht="134.25" customHeight="1" x14ac:dyDescent="0.35">
      <c r="A13" s="585"/>
      <c r="B13" s="585"/>
      <c r="C13" s="585"/>
      <c r="D13" s="585"/>
      <c r="E13" s="585"/>
      <c r="F13" s="585"/>
      <c r="G13" s="196" t="s">
        <v>323</v>
      </c>
      <c r="H13" s="196" t="s">
        <v>41</v>
      </c>
      <c r="I13" s="198">
        <v>1</v>
      </c>
      <c r="J13" s="585"/>
      <c r="K13" s="602"/>
      <c r="L13" s="874"/>
      <c r="M13" s="615"/>
      <c r="N13" s="873"/>
      <c r="O13" s="615"/>
      <c r="P13" s="873"/>
      <c r="Q13" s="585"/>
      <c r="R13" s="585"/>
      <c r="S13" s="31"/>
    </row>
    <row r="14" spans="1:19" ht="116.25" customHeight="1" x14ac:dyDescent="0.35">
      <c r="A14" s="595">
        <v>3</v>
      </c>
      <c r="B14" s="588">
        <v>1</v>
      </c>
      <c r="C14" s="588">
        <v>4</v>
      </c>
      <c r="D14" s="588">
        <v>2</v>
      </c>
      <c r="E14" s="588" t="s">
        <v>328</v>
      </c>
      <c r="F14" s="588" t="s">
        <v>1490</v>
      </c>
      <c r="G14" s="168" t="s">
        <v>736</v>
      </c>
      <c r="H14" s="153" t="s">
        <v>39</v>
      </c>
      <c r="I14" s="51">
        <v>40</v>
      </c>
      <c r="J14" s="595" t="s">
        <v>1185</v>
      </c>
      <c r="K14" s="622" t="s">
        <v>156</v>
      </c>
      <c r="L14" s="869"/>
      <c r="M14" s="707">
        <v>3500</v>
      </c>
      <c r="N14" s="869"/>
      <c r="O14" s="707">
        <v>3500</v>
      </c>
      <c r="P14" s="869"/>
      <c r="Q14" s="869" t="s">
        <v>321</v>
      </c>
      <c r="R14" s="869" t="s">
        <v>322</v>
      </c>
      <c r="S14" s="31"/>
    </row>
    <row r="15" spans="1:19" ht="128.25" customHeight="1" x14ac:dyDescent="0.35">
      <c r="A15" s="596"/>
      <c r="B15" s="588"/>
      <c r="C15" s="588"/>
      <c r="D15" s="588"/>
      <c r="E15" s="588"/>
      <c r="F15" s="588"/>
      <c r="G15" s="153" t="s">
        <v>323</v>
      </c>
      <c r="H15" s="153" t="s">
        <v>41</v>
      </c>
      <c r="I15" s="155">
        <v>1</v>
      </c>
      <c r="J15" s="597"/>
      <c r="K15" s="636"/>
      <c r="L15" s="870"/>
      <c r="M15" s="709"/>
      <c r="N15" s="870"/>
      <c r="O15" s="709"/>
      <c r="P15" s="870"/>
      <c r="Q15" s="870"/>
      <c r="R15" s="870"/>
      <c r="S15" s="31"/>
    </row>
    <row r="16" spans="1:19" ht="47.25" customHeight="1" x14ac:dyDescent="0.35">
      <c r="A16" s="597"/>
      <c r="B16" s="604" t="s">
        <v>1491</v>
      </c>
      <c r="C16" s="605"/>
      <c r="D16" s="605"/>
      <c r="E16" s="605"/>
      <c r="F16" s="605"/>
      <c r="G16" s="605"/>
      <c r="H16" s="605"/>
      <c r="I16" s="605"/>
      <c r="J16" s="605"/>
      <c r="K16" s="605"/>
      <c r="L16" s="605"/>
      <c r="M16" s="605"/>
      <c r="N16" s="605"/>
      <c r="O16" s="605"/>
      <c r="P16" s="605"/>
      <c r="Q16" s="605"/>
      <c r="R16" s="606"/>
      <c r="S16" s="31"/>
    </row>
    <row r="17" spans="1:19" ht="87" customHeight="1" x14ac:dyDescent="0.35">
      <c r="A17" s="580">
        <v>4</v>
      </c>
      <c r="B17" s="585">
        <v>1</v>
      </c>
      <c r="C17" s="585">
        <v>4</v>
      </c>
      <c r="D17" s="585">
        <v>5</v>
      </c>
      <c r="E17" s="580" t="s">
        <v>329</v>
      </c>
      <c r="F17" s="580" t="s">
        <v>1492</v>
      </c>
      <c r="G17" s="196" t="s">
        <v>32</v>
      </c>
      <c r="H17" s="196" t="s">
        <v>39</v>
      </c>
      <c r="I17" s="198">
        <v>30</v>
      </c>
      <c r="J17" s="580" t="s">
        <v>320</v>
      </c>
      <c r="K17" s="585" t="s">
        <v>35</v>
      </c>
      <c r="L17" s="585"/>
      <c r="M17" s="615">
        <v>10000</v>
      </c>
      <c r="N17" s="585"/>
      <c r="O17" s="615">
        <v>10000</v>
      </c>
      <c r="P17" s="585"/>
      <c r="Q17" s="585" t="s">
        <v>321</v>
      </c>
      <c r="R17" s="585" t="s">
        <v>322</v>
      </c>
      <c r="S17" s="31"/>
    </row>
    <row r="18" spans="1:19" ht="149.25" customHeight="1" x14ac:dyDescent="0.35">
      <c r="A18" s="581"/>
      <c r="B18" s="585"/>
      <c r="C18" s="585"/>
      <c r="D18" s="585"/>
      <c r="E18" s="584"/>
      <c r="F18" s="584"/>
      <c r="G18" s="196" t="s">
        <v>323</v>
      </c>
      <c r="H18" s="196" t="s">
        <v>41</v>
      </c>
      <c r="I18" s="198">
        <v>1</v>
      </c>
      <c r="J18" s="584"/>
      <c r="K18" s="585"/>
      <c r="L18" s="585"/>
      <c r="M18" s="615"/>
      <c r="N18" s="585"/>
      <c r="O18" s="615"/>
      <c r="P18" s="585"/>
      <c r="Q18" s="585"/>
      <c r="R18" s="585"/>
      <c r="S18" s="31"/>
    </row>
    <row r="19" spans="1:19" ht="93.75" customHeight="1" x14ac:dyDescent="0.35">
      <c r="A19" s="595">
        <v>4</v>
      </c>
      <c r="B19" s="595">
        <v>1</v>
      </c>
      <c r="C19" s="595">
        <v>4</v>
      </c>
      <c r="D19" s="595">
        <v>5</v>
      </c>
      <c r="E19" s="595" t="s">
        <v>329</v>
      </c>
      <c r="F19" s="595" t="s">
        <v>1493</v>
      </c>
      <c r="G19" s="168" t="s">
        <v>736</v>
      </c>
      <c r="H19" s="153" t="s">
        <v>39</v>
      </c>
      <c r="I19" s="155">
        <v>30</v>
      </c>
      <c r="J19" s="595" t="s">
        <v>1185</v>
      </c>
      <c r="K19" s="622" t="s">
        <v>156</v>
      </c>
      <c r="L19" s="595"/>
      <c r="M19" s="707">
        <v>3700</v>
      </c>
      <c r="N19" s="595"/>
      <c r="O19" s="707">
        <v>3700</v>
      </c>
      <c r="P19" s="595"/>
      <c r="Q19" s="588" t="s">
        <v>321</v>
      </c>
      <c r="R19" s="588" t="s">
        <v>322</v>
      </c>
      <c r="S19" s="31"/>
    </row>
    <row r="20" spans="1:19" ht="131.25" customHeight="1" x14ac:dyDescent="0.35">
      <c r="A20" s="596"/>
      <c r="B20" s="597"/>
      <c r="C20" s="597"/>
      <c r="D20" s="597"/>
      <c r="E20" s="597"/>
      <c r="F20" s="597"/>
      <c r="G20" s="153" t="s">
        <v>323</v>
      </c>
      <c r="H20" s="153" t="s">
        <v>41</v>
      </c>
      <c r="I20" s="155">
        <v>1</v>
      </c>
      <c r="J20" s="597"/>
      <c r="K20" s="636"/>
      <c r="L20" s="597"/>
      <c r="M20" s="709"/>
      <c r="N20" s="597"/>
      <c r="O20" s="709"/>
      <c r="P20" s="597"/>
      <c r="Q20" s="588"/>
      <c r="R20" s="588"/>
      <c r="S20" s="31"/>
    </row>
    <row r="21" spans="1:19" ht="53.25" customHeight="1" x14ac:dyDescent="0.35">
      <c r="A21" s="597"/>
      <c r="B21" s="883" t="s">
        <v>1494</v>
      </c>
      <c r="C21" s="868"/>
      <c r="D21" s="868"/>
      <c r="E21" s="868"/>
      <c r="F21" s="868"/>
      <c r="G21" s="868"/>
      <c r="H21" s="868"/>
      <c r="I21" s="868"/>
      <c r="J21" s="868"/>
      <c r="K21" s="868"/>
      <c r="L21" s="868"/>
      <c r="M21" s="868"/>
      <c r="N21" s="868"/>
      <c r="O21" s="868"/>
      <c r="P21" s="868"/>
      <c r="Q21" s="868"/>
      <c r="R21" s="884"/>
      <c r="S21" s="31"/>
    </row>
    <row r="22" spans="1:19" ht="84.75" customHeight="1" x14ac:dyDescent="0.35">
      <c r="A22" s="580">
        <v>5</v>
      </c>
      <c r="B22" s="580">
        <v>1</v>
      </c>
      <c r="C22" s="580">
        <v>4</v>
      </c>
      <c r="D22" s="580">
        <v>2</v>
      </c>
      <c r="E22" s="580" t="s">
        <v>330</v>
      </c>
      <c r="F22" s="580" t="s">
        <v>1495</v>
      </c>
      <c r="G22" s="196" t="s">
        <v>32</v>
      </c>
      <c r="H22" s="196" t="s">
        <v>39</v>
      </c>
      <c r="I22" s="198">
        <v>40</v>
      </c>
      <c r="J22" s="580" t="s">
        <v>320</v>
      </c>
      <c r="K22" s="600" t="s">
        <v>35</v>
      </c>
      <c r="L22" s="887"/>
      <c r="M22" s="865">
        <v>13500</v>
      </c>
      <c r="N22" s="885"/>
      <c r="O22" s="865">
        <v>13500</v>
      </c>
      <c r="P22" s="885"/>
      <c r="Q22" s="580" t="s">
        <v>321</v>
      </c>
      <c r="R22" s="580" t="s">
        <v>322</v>
      </c>
      <c r="S22" s="31"/>
    </row>
    <row r="23" spans="1:19" ht="104.25" customHeight="1" x14ac:dyDescent="0.35">
      <c r="A23" s="584"/>
      <c r="B23" s="584"/>
      <c r="C23" s="584"/>
      <c r="D23" s="584"/>
      <c r="E23" s="584"/>
      <c r="F23" s="584"/>
      <c r="G23" s="196" t="s">
        <v>323</v>
      </c>
      <c r="H23" s="196" t="s">
        <v>41</v>
      </c>
      <c r="I23" s="198">
        <v>1</v>
      </c>
      <c r="J23" s="584"/>
      <c r="K23" s="603"/>
      <c r="L23" s="888"/>
      <c r="M23" s="867"/>
      <c r="N23" s="886"/>
      <c r="O23" s="867"/>
      <c r="P23" s="886"/>
      <c r="Q23" s="584"/>
      <c r="R23" s="584"/>
      <c r="S23" s="31"/>
    </row>
    <row r="24" spans="1:19" ht="86.25" customHeight="1" x14ac:dyDescent="0.35">
      <c r="A24" s="595">
        <v>5</v>
      </c>
      <c r="B24" s="595">
        <v>1</v>
      </c>
      <c r="C24" s="595">
        <v>4</v>
      </c>
      <c r="D24" s="595">
        <v>2</v>
      </c>
      <c r="E24" s="595" t="s">
        <v>330</v>
      </c>
      <c r="F24" s="595" t="s">
        <v>1496</v>
      </c>
      <c r="G24" s="168" t="s">
        <v>736</v>
      </c>
      <c r="H24" s="153" t="s">
        <v>39</v>
      </c>
      <c r="I24" s="155">
        <v>40</v>
      </c>
      <c r="J24" s="595" t="s">
        <v>1185</v>
      </c>
      <c r="K24" s="720" t="s">
        <v>156</v>
      </c>
      <c r="L24" s="701"/>
      <c r="M24" s="859">
        <v>4100</v>
      </c>
      <c r="N24" s="701"/>
      <c r="O24" s="859">
        <v>4100</v>
      </c>
      <c r="P24" s="701"/>
      <c r="Q24" s="595" t="s">
        <v>321</v>
      </c>
      <c r="R24" s="595" t="s">
        <v>322</v>
      </c>
      <c r="S24" s="31"/>
    </row>
    <row r="25" spans="1:19" ht="89.25" customHeight="1" x14ac:dyDescent="0.35">
      <c r="A25" s="596"/>
      <c r="B25" s="597"/>
      <c r="C25" s="597"/>
      <c r="D25" s="597"/>
      <c r="E25" s="597"/>
      <c r="F25" s="597"/>
      <c r="G25" s="153" t="s">
        <v>323</v>
      </c>
      <c r="H25" s="153" t="s">
        <v>741</v>
      </c>
      <c r="I25" s="155">
        <v>1</v>
      </c>
      <c r="J25" s="597"/>
      <c r="K25" s="721"/>
      <c r="L25" s="703"/>
      <c r="M25" s="768"/>
      <c r="N25" s="703"/>
      <c r="O25" s="768"/>
      <c r="P25" s="703"/>
      <c r="Q25" s="597"/>
      <c r="R25" s="597"/>
      <c r="S25" s="31"/>
    </row>
    <row r="26" spans="1:19" ht="49.5" customHeight="1" x14ac:dyDescent="0.35">
      <c r="A26" s="597"/>
      <c r="B26" s="604" t="s">
        <v>1494</v>
      </c>
      <c r="C26" s="605"/>
      <c r="D26" s="605"/>
      <c r="E26" s="605"/>
      <c r="F26" s="605"/>
      <c r="G26" s="605"/>
      <c r="H26" s="605"/>
      <c r="I26" s="605"/>
      <c r="J26" s="605"/>
      <c r="K26" s="605"/>
      <c r="L26" s="605"/>
      <c r="M26" s="605"/>
      <c r="N26" s="605"/>
      <c r="O26" s="605"/>
      <c r="P26" s="605"/>
      <c r="Q26" s="605"/>
      <c r="R26" s="606"/>
      <c r="S26" s="31"/>
    </row>
    <row r="27" spans="1:19" ht="183" customHeight="1" x14ac:dyDescent="0.35">
      <c r="A27" s="585">
        <v>6</v>
      </c>
      <c r="B27" s="585">
        <v>1</v>
      </c>
      <c r="C27" s="585">
        <v>4</v>
      </c>
      <c r="D27" s="585">
        <v>2</v>
      </c>
      <c r="E27" s="585" t="s">
        <v>331</v>
      </c>
      <c r="F27" s="585" t="s">
        <v>1497</v>
      </c>
      <c r="G27" s="196" t="s">
        <v>32</v>
      </c>
      <c r="H27" s="196" t="s">
        <v>39</v>
      </c>
      <c r="I27" s="196">
        <v>60</v>
      </c>
      <c r="J27" s="585" t="s">
        <v>332</v>
      </c>
      <c r="K27" s="585" t="s">
        <v>35</v>
      </c>
      <c r="L27" s="585"/>
      <c r="M27" s="615">
        <v>15000</v>
      </c>
      <c r="N27" s="585"/>
      <c r="O27" s="616">
        <v>15000</v>
      </c>
      <c r="P27" s="585"/>
      <c r="Q27" s="585" t="s">
        <v>321</v>
      </c>
      <c r="R27" s="585" t="s">
        <v>322</v>
      </c>
      <c r="S27" s="31"/>
    </row>
    <row r="28" spans="1:19" ht="156" customHeight="1" x14ac:dyDescent="0.35">
      <c r="A28" s="585"/>
      <c r="B28" s="585"/>
      <c r="C28" s="585"/>
      <c r="D28" s="585"/>
      <c r="E28" s="585"/>
      <c r="F28" s="585"/>
      <c r="G28" s="196" t="s">
        <v>323</v>
      </c>
      <c r="H28" s="196" t="s">
        <v>41</v>
      </c>
      <c r="I28" s="196">
        <v>1</v>
      </c>
      <c r="J28" s="585"/>
      <c r="K28" s="585"/>
      <c r="L28" s="585"/>
      <c r="M28" s="615"/>
      <c r="N28" s="585"/>
      <c r="O28" s="616"/>
      <c r="P28" s="585"/>
      <c r="Q28" s="585"/>
      <c r="R28" s="585"/>
      <c r="S28" s="31"/>
    </row>
    <row r="29" spans="1:19" ht="176.25" customHeight="1" x14ac:dyDescent="0.35">
      <c r="A29" s="595">
        <v>6</v>
      </c>
      <c r="B29" s="595">
        <v>1</v>
      </c>
      <c r="C29" s="595">
        <v>4</v>
      </c>
      <c r="D29" s="595">
        <v>2</v>
      </c>
      <c r="E29" s="588" t="s">
        <v>331</v>
      </c>
      <c r="F29" s="588" t="s">
        <v>1498</v>
      </c>
      <c r="G29" s="168" t="s">
        <v>736</v>
      </c>
      <c r="H29" s="153" t="s">
        <v>39</v>
      </c>
      <c r="I29" s="168">
        <v>40</v>
      </c>
      <c r="J29" s="588" t="s">
        <v>1186</v>
      </c>
      <c r="K29" s="622" t="s">
        <v>156</v>
      </c>
      <c r="L29" s="595"/>
      <c r="M29" s="707">
        <v>3000</v>
      </c>
      <c r="N29" s="595"/>
      <c r="O29" s="707">
        <v>3000</v>
      </c>
      <c r="P29" s="595"/>
      <c r="Q29" s="588" t="s">
        <v>321</v>
      </c>
      <c r="R29" s="588" t="s">
        <v>322</v>
      </c>
      <c r="S29" s="31"/>
    </row>
    <row r="30" spans="1:19" ht="156" customHeight="1" x14ac:dyDescent="0.35">
      <c r="A30" s="596"/>
      <c r="B30" s="597"/>
      <c r="C30" s="597"/>
      <c r="D30" s="597"/>
      <c r="E30" s="588"/>
      <c r="F30" s="588"/>
      <c r="G30" s="153" t="s">
        <v>323</v>
      </c>
      <c r="H30" s="153" t="s">
        <v>41</v>
      </c>
      <c r="I30" s="153">
        <v>1</v>
      </c>
      <c r="J30" s="588"/>
      <c r="K30" s="636"/>
      <c r="L30" s="597"/>
      <c r="M30" s="709"/>
      <c r="N30" s="597"/>
      <c r="O30" s="709"/>
      <c r="P30" s="597"/>
      <c r="Q30" s="588"/>
      <c r="R30" s="588"/>
      <c r="S30" s="31"/>
    </row>
    <row r="31" spans="1:19" ht="45.75" customHeight="1" x14ac:dyDescent="0.35">
      <c r="A31" s="597"/>
      <c r="B31" s="604" t="s">
        <v>1499</v>
      </c>
      <c r="C31" s="605"/>
      <c r="D31" s="605"/>
      <c r="E31" s="605"/>
      <c r="F31" s="605"/>
      <c r="G31" s="605"/>
      <c r="H31" s="605"/>
      <c r="I31" s="605"/>
      <c r="J31" s="605"/>
      <c r="K31" s="605"/>
      <c r="L31" s="605"/>
      <c r="M31" s="605"/>
      <c r="N31" s="605"/>
      <c r="O31" s="605"/>
      <c r="P31" s="605"/>
      <c r="Q31" s="605"/>
      <c r="R31" s="606"/>
      <c r="S31" s="31"/>
    </row>
    <row r="32" spans="1:19" ht="116.25" customHeight="1" x14ac:dyDescent="0.35">
      <c r="A32" s="580">
        <v>7</v>
      </c>
      <c r="B32" s="580">
        <v>1</v>
      </c>
      <c r="C32" s="580">
        <v>4</v>
      </c>
      <c r="D32" s="580">
        <v>5</v>
      </c>
      <c r="E32" s="580" t="s">
        <v>333</v>
      </c>
      <c r="F32" s="580" t="s">
        <v>1500</v>
      </c>
      <c r="G32" s="196" t="s">
        <v>32</v>
      </c>
      <c r="H32" s="196" t="s">
        <v>39</v>
      </c>
      <c r="I32" s="196">
        <v>40</v>
      </c>
      <c r="J32" s="580" t="s">
        <v>1501</v>
      </c>
      <c r="K32" s="580" t="s">
        <v>35</v>
      </c>
      <c r="L32" s="580"/>
      <c r="M32" s="865">
        <v>10000</v>
      </c>
      <c r="N32" s="580"/>
      <c r="O32" s="865">
        <v>10000</v>
      </c>
      <c r="P32" s="580"/>
      <c r="Q32" s="580" t="s">
        <v>321</v>
      </c>
      <c r="R32" s="580" t="s">
        <v>322</v>
      </c>
      <c r="S32" s="31"/>
    </row>
    <row r="33" spans="1:19" ht="188.25" customHeight="1" x14ac:dyDescent="0.35">
      <c r="A33" s="584"/>
      <c r="B33" s="584"/>
      <c r="C33" s="584"/>
      <c r="D33" s="584"/>
      <c r="E33" s="584"/>
      <c r="F33" s="584"/>
      <c r="G33" s="196" t="s">
        <v>323</v>
      </c>
      <c r="H33" s="196" t="s">
        <v>41</v>
      </c>
      <c r="I33" s="196">
        <v>1</v>
      </c>
      <c r="J33" s="584"/>
      <c r="K33" s="584"/>
      <c r="L33" s="584"/>
      <c r="M33" s="867"/>
      <c r="N33" s="584"/>
      <c r="O33" s="867"/>
      <c r="P33" s="584"/>
      <c r="Q33" s="584"/>
      <c r="R33" s="584"/>
      <c r="S33" s="31"/>
    </row>
    <row r="34" spans="1:19" ht="133.5" customHeight="1" x14ac:dyDescent="0.35">
      <c r="A34" s="595">
        <v>7</v>
      </c>
      <c r="B34" s="595">
        <v>1</v>
      </c>
      <c r="C34" s="595">
        <v>4</v>
      </c>
      <c r="D34" s="595">
        <v>5</v>
      </c>
      <c r="E34" s="595" t="s">
        <v>333</v>
      </c>
      <c r="F34" s="595" t="s">
        <v>1502</v>
      </c>
      <c r="G34" s="163" t="s">
        <v>736</v>
      </c>
      <c r="H34" s="156" t="s">
        <v>39</v>
      </c>
      <c r="I34" s="156">
        <v>40</v>
      </c>
      <c r="J34" s="595" t="s">
        <v>1503</v>
      </c>
      <c r="K34" s="622" t="s">
        <v>156</v>
      </c>
      <c r="L34" s="595"/>
      <c r="M34" s="707">
        <v>2500</v>
      </c>
      <c r="N34" s="595"/>
      <c r="O34" s="707">
        <v>2500</v>
      </c>
      <c r="P34" s="595"/>
      <c r="Q34" s="595" t="s">
        <v>321</v>
      </c>
      <c r="R34" s="595" t="s">
        <v>322</v>
      </c>
      <c r="S34" s="31"/>
    </row>
    <row r="35" spans="1:19" ht="159" customHeight="1" x14ac:dyDescent="0.35">
      <c r="A35" s="596"/>
      <c r="B35" s="597"/>
      <c r="C35" s="597"/>
      <c r="D35" s="597"/>
      <c r="E35" s="597"/>
      <c r="F35" s="597"/>
      <c r="G35" s="153" t="s">
        <v>323</v>
      </c>
      <c r="H35" s="153" t="s">
        <v>41</v>
      </c>
      <c r="I35" s="153">
        <v>1</v>
      </c>
      <c r="J35" s="597"/>
      <c r="K35" s="636"/>
      <c r="L35" s="597"/>
      <c r="M35" s="709"/>
      <c r="N35" s="597"/>
      <c r="O35" s="709"/>
      <c r="P35" s="597"/>
      <c r="Q35" s="597"/>
      <c r="R35" s="597"/>
      <c r="S35" s="31"/>
    </row>
    <row r="36" spans="1:19" ht="51.75" customHeight="1" x14ac:dyDescent="0.35">
      <c r="A36" s="597"/>
      <c r="B36" s="883" t="s">
        <v>1494</v>
      </c>
      <c r="C36" s="868"/>
      <c r="D36" s="868"/>
      <c r="E36" s="868"/>
      <c r="F36" s="868"/>
      <c r="G36" s="868"/>
      <c r="H36" s="868"/>
      <c r="I36" s="868"/>
      <c r="J36" s="868"/>
      <c r="K36" s="868"/>
      <c r="L36" s="868"/>
      <c r="M36" s="868"/>
      <c r="N36" s="868"/>
      <c r="O36" s="868"/>
      <c r="P36" s="868"/>
      <c r="Q36" s="868"/>
      <c r="R36" s="884"/>
      <c r="S36" s="31"/>
    </row>
    <row r="37" spans="1:19" ht="100.5" customHeight="1" x14ac:dyDescent="0.35">
      <c r="A37" s="580">
        <v>8</v>
      </c>
      <c r="B37" s="580">
        <v>1</v>
      </c>
      <c r="C37" s="580">
        <v>4</v>
      </c>
      <c r="D37" s="580">
        <v>2</v>
      </c>
      <c r="E37" s="580" t="s">
        <v>336</v>
      </c>
      <c r="F37" s="580" t="s">
        <v>1504</v>
      </c>
      <c r="G37" s="210" t="s">
        <v>334</v>
      </c>
      <c r="H37" s="210" t="s">
        <v>39</v>
      </c>
      <c r="I37" s="297">
        <v>200</v>
      </c>
      <c r="J37" s="580" t="s">
        <v>320</v>
      </c>
      <c r="K37" s="580" t="s">
        <v>167</v>
      </c>
      <c r="L37" s="580"/>
      <c r="M37" s="865">
        <v>55000</v>
      </c>
      <c r="N37" s="580"/>
      <c r="O37" s="865">
        <v>55000</v>
      </c>
      <c r="P37" s="580"/>
      <c r="Q37" s="580" t="s">
        <v>321</v>
      </c>
      <c r="R37" s="580" t="s">
        <v>322</v>
      </c>
      <c r="S37" s="31"/>
    </row>
    <row r="38" spans="1:19" ht="94.5" customHeight="1" x14ac:dyDescent="0.35">
      <c r="A38" s="581"/>
      <c r="B38" s="581"/>
      <c r="C38" s="581"/>
      <c r="D38" s="581"/>
      <c r="E38" s="581"/>
      <c r="F38" s="581"/>
      <c r="G38" s="210" t="s">
        <v>335</v>
      </c>
      <c r="H38" s="210" t="s">
        <v>39</v>
      </c>
      <c r="I38" s="297">
        <v>200</v>
      </c>
      <c r="J38" s="581"/>
      <c r="K38" s="581"/>
      <c r="L38" s="581"/>
      <c r="M38" s="866"/>
      <c r="N38" s="581"/>
      <c r="O38" s="866"/>
      <c r="P38" s="581"/>
      <c r="Q38" s="581"/>
      <c r="R38" s="581"/>
      <c r="S38" s="31"/>
    </row>
    <row r="39" spans="1:19" ht="108" customHeight="1" x14ac:dyDescent="0.35">
      <c r="A39" s="581"/>
      <c r="B39" s="581"/>
      <c r="C39" s="581"/>
      <c r="D39" s="581"/>
      <c r="E39" s="581"/>
      <c r="F39" s="581"/>
      <c r="G39" s="210" t="s">
        <v>323</v>
      </c>
      <c r="H39" s="210" t="s">
        <v>41</v>
      </c>
      <c r="I39" s="297">
        <v>1</v>
      </c>
      <c r="J39" s="581"/>
      <c r="K39" s="581"/>
      <c r="L39" s="581"/>
      <c r="M39" s="866"/>
      <c r="N39" s="581"/>
      <c r="O39" s="866"/>
      <c r="P39" s="581"/>
      <c r="Q39" s="581"/>
      <c r="R39" s="581"/>
      <c r="S39" s="31"/>
    </row>
    <row r="40" spans="1:19" ht="78" customHeight="1" x14ac:dyDescent="0.35">
      <c r="A40" s="584"/>
      <c r="B40" s="584"/>
      <c r="C40" s="584"/>
      <c r="D40" s="584"/>
      <c r="E40" s="584"/>
      <c r="F40" s="584"/>
      <c r="G40" s="210" t="s">
        <v>337</v>
      </c>
      <c r="H40" s="210" t="s">
        <v>41</v>
      </c>
      <c r="I40" s="297">
        <v>1</v>
      </c>
      <c r="J40" s="584"/>
      <c r="K40" s="584"/>
      <c r="L40" s="584"/>
      <c r="M40" s="867"/>
      <c r="N40" s="584"/>
      <c r="O40" s="867"/>
      <c r="P40" s="584"/>
      <c r="Q40" s="584"/>
      <c r="R40" s="584"/>
      <c r="S40" s="31"/>
    </row>
    <row r="41" spans="1:19" ht="101.25" customHeight="1" x14ac:dyDescent="0.35">
      <c r="A41" s="596">
        <v>8</v>
      </c>
      <c r="B41" s="595">
        <v>1</v>
      </c>
      <c r="C41" s="595">
        <v>4</v>
      </c>
      <c r="D41" s="595">
        <v>2</v>
      </c>
      <c r="E41" s="595" t="s">
        <v>336</v>
      </c>
      <c r="F41" s="595" t="s">
        <v>1504</v>
      </c>
      <c r="G41" s="156" t="s">
        <v>334</v>
      </c>
      <c r="H41" s="156" t="s">
        <v>39</v>
      </c>
      <c r="I41" s="52">
        <v>340</v>
      </c>
      <c r="J41" s="595" t="s">
        <v>320</v>
      </c>
      <c r="K41" s="622" t="s">
        <v>35</v>
      </c>
      <c r="L41" s="595"/>
      <c r="M41" s="707">
        <v>62006.81</v>
      </c>
      <c r="N41" s="595"/>
      <c r="O41" s="707">
        <v>62006.81</v>
      </c>
      <c r="P41" s="595"/>
      <c r="Q41" s="595" t="s">
        <v>321</v>
      </c>
      <c r="R41" s="595" t="s">
        <v>322</v>
      </c>
      <c r="S41" s="31"/>
    </row>
    <row r="42" spans="1:19" ht="85.5" customHeight="1" x14ac:dyDescent="0.35">
      <c r="A42" s="596"/>
      <c r="B42" s="596"/>
      <c r="C42" s="596"/>
      <c r="D42" s="596"/>
      <c r="E42" s="596"/>
      <c r="F42" s="596"/>
      <c r="G42" s="156" t="s">
        <v>335</v>
      </c>
      <c r="H42" s="156" t="s">
        <v>39</v>
      </c>
      <c r="I42" s="52">
        <v>340</v>
      </c>
      <c r="J42" s="596"/>
      <c r="K42" s="623"/>
      <c r="L42" s="596"/>
      <c r="M42" s="708"/>
      <c r="N42" s="596"/>
      <c r="O42" s="708"/>
      <c r="P42" s="596"/>
      <c r="Q42" s="596"/>
      <c r="R42" s="596"/>
      <c r="S42" s="31"/>
    </row>
    <row r="43" spans="1:19" ht="84.75" customHeight="1" x14ac:dyDescent="0.35">
      <c r="A43" s="596"/>
      <c r="B43" s="596"/>
      <c r="C43" s="596"/>
      <c r="D43" s="596"/>
      <c r="E43" s="596"/>
      <c r="F43" s="596"/>
      <c r="G43" s="163" t="s">
        <v>1187</v>
      </c>
      <c r="H43" s="156" t="s">
        <v>41</v>
      </c>
      <c r="I43" s="154">
        <v>1</v>
      </c>
      <c r="J43" s="596"/>
      <c r="K43" s="623"/>
      <c r="L43" s="596"/>
      <c r="M43" s="708"/>
      <c r="N43" s="596"/>
      <c r="O43" s="708"/>
      <c r="P43" s="596"/>
      <c r="Q43" s="596"/>
      <c r="R43" s="596"/>
      <c r="S43" s="31"/>
    </row>
    <row r="44" spans="1:19" ht="86.25" customHeight="1" x14ac:dyDescent="0.35">
      <c r="A44" s="596"/>
      <c r="B44" s="597"/>
      <c r="C44" s="597"/>
      <c r="D44" s="597"/>
      <c r="E44" s="597"/>
      <c r="F44" s="597"/>
      <c r="G44" s="156" t="s">
        <v>337</v>
      </c>
      <c r="H44" s="156" t="s">
        <v>41</v>
      </c>
      <c r="I44" s="154">
        <v>1</v>
      </c>
      <c r="J44" s="597"/>
      <c r="K44" s="636"/>
      <c r="L44" s="597"/>
      <c r="M44" s="709"/>
      <c r="N44" s="597"/>
      <c r="O44" s="709"/>
      <c r="P44" s="597"/>
      <c r="Q44" s="597"/>
      <c r="R44" s="597"/>
      <c r="S44" s="31"/>
    </row>
    <row r="45" spans="1:19" ht="36.75" customHeight="1" x14ac:dyDescent="0.35">
      <c r="A45" s="597"/>
      <c r="B45" s="604" t="s">
        <v>1505</v>
      </c>
      <c r="C45" s="605"/>
      <c r="D45" s="605"/>
      <c r="E45" s="605"/>
      <c r="F45" s="605"/>
      <c r="G45" s="605"/>
      <c r="H45" s="605"/>
      <c r="I45" s="605"/>
      <c r="J45" s="605"/>
      <c r="K45" s="605"/>
      <c r="L45" s="605"/>
      <c r="M45" s="605"/>
      <c r="N45" s="605"/>
      <c r="O45" s="605"/>
      <c r="P45" s="605"/>
      <c r="Q45" s="605"/>
      <c r="R45" s="606"/>
      <c r="S45" s="31"/>
    </row>
    <row r="46" spans="1:19" ht="71.25" customHeight="1" x14ac:dyDescent="0.35">
      <c r="A46" s="600">
        <v>9</v>
      </c>
      <c r="B46" s="585">
        <v>1</v>
      </c>
      <c r="C46" s="585">
        <v>4</v>
      </c>
      <c r="D46" s="585">
        <v>5</v>
      </c>
      <c r="E46" s="585" t="s">
        <v>1188</v>
      </c>
      <c r="F46" s="585" t="s">
        <v>1506</v>
      </c>
      <c r="G46" s="585" t="s">
        <v>338</v>
      </c>
      <c r="H46" s="196" t="s">
        <v>41</v>
      </c>
      <c r="I46" s="196">
        <v>1</v>
      </c>
      <c r="J46" s="585" t="s">
        <v>320</v>
      </c>
      <c r="K46" s="585" t="s">
        <v>35</v>
      </c>
      <c r="L46" s="585"/>
      <c r="M46" s="615">
        <v>5000</v>
      </c>
      <c r="N46" s="585"/>
      <c r="O46" s="615">
        <v>5000</v>
      </c>
      <c r="P46" s="585"/>
      <c r="Q46" s="585" t="s">
        <v>321</v>
      </c>
      <c r="R46" s="585" t="s">
        <v>322</v>
      </c>
    </row>
    <row r="47" spans="1:19" ht="67.5" customHeight="1" x14ac:dyDescent="0.35">
      <c r="A47" s="601"/>
      <c r="B47" s="585"/>
      <c r="C47" s="585"/>
      <c r="D47" s="585"/>
      <c r="E47" s="585"/>
      <c r="F47" s="585"/>
      <c r="G47" s="585"/>
      <c r="H47" s="196" t="s">
        <v>39</v>
      </c>
      <c r="I47" s="196">
        <v>20</v>
      </c>
      <c r="J47" s="585"/>
      <c r="K47" s="585"/>
      <c r="L47" s="585"/>
      <c r="M47" s="615"/>
      <c r="N47" s="585"/>
      <c r="O47" s="615"/>
      <c r="P47" s="585"/>
      <c r="Q47" s="585"/>
      <c r="R47" s="585"/>
    </row>
    <row r="48" spans="1:19" ht="90.75" customHeight="1" x14ac:dyDescent="0.35">
      <c r="A48" s="603"/>
      <c r="B48" s="585"/>
      <c r="C48" s="580"/>
      <c r="D48" s="585"/>
      <c r="E48" s="585"/>
      <c r="F48" s="585"/>
      <c r="G48" s="196" t="s">
        <v>323</v>
      </c>
      <c r="H48" s="196" t="s">
        <v>41</v>
      </c>
      <c r="I48" s="196">
        <v>1</v>
      </c>
      <c r="J48" s="585"/>
      <c r="K48" s="585"/>
      <c r="L48" s="585"/>
      <c r="M48" s="615"/>
      <c r="N48" s="585"/>
      <c r="O48" s="615"/>
      <c r="P48" s="585"/>
      <c r="Q48" s="585"/>
      <c r="R48" s="585"/>
    </row>
    <row r="49" spans="1:18" ht="68.25" customHeight="1" x14ac:dyDescent="0.35">
      <c r="A49" s="701">
        <v>9</v>
      </c>
      <c r="B49" s="889">
        <v>1</v>
      </c>
      <c r="C49" s="889">
        <v>4</v>
      </c>
      <c r="D49" s="588">
        <v>5</v>
      </c>
      <c r="E49" s="588" t="s">
        <v>1188</v>
      </c>
      <c r="F49" s="588" t="s">
        <v>1506</v>
      </c>
      <c r="G49" s="595" t="s">
        <v>338</v>
      </c>
      <c r="H49" s="153" t="s">
        <v>41</v>
      </c>
      <c r="I49" s="153">
        <v>1</v>
      </c>
      <c r="J49" s="588" t="s">
        <v>1185</v>
      </c>
      <c r="K49" s="622" t="s">
        <v>167</v>
      </c>
      <c r="L49" s="595"/>
      <c r="M49" s="707">
        <v>5852.6</v>
      </c>
      <c r="N49" s="595"/>
      <c r="O49" s="707">
        <v>5852.6</v>
      </c>
      <c r="P49" s="595"/>
      <c r="Q49" s="588" t="s">
        <v>321</v>
      </c>
      <c r="R49" s="588" t="s">
        <v>322</v>
      </c>
    </row>
    <row r="50" spans="1:18" ht="70.5" customHeight="1" x14ac:dyDescent="0.35">
      <c r="A50" s="702"/>
      <c r="B50" s="890"/>
      <c r="C50" s="890"/>
      <c r="D50" s="588"/>
      <c r="E50" s="588"/>
      <c r="F50" s="588"/>
      <c r="G50" s="597"/>
      <c r="H50" s="153" t="s">
        <v>39</v>
      </c>
      <c r="I50" s="168">
        <v>18</v>
      </c>
      <c r="J50" s="588"/>
      <c r="K50" s="623"/>
      <c r="L50" s="596"/>
      <c r="M50" s="708"/>
      <c r="N50" s="596"/>
      <c r="O50" s="708"/>
      <c r="P50" s="596"/>
      <c r="Q50" s="588"/>
      <c r="R50" s="588"/>
    </row>
    <row r="51" spans="1:18" ht="68.25" customHeight="1" x14ac:dyDescent="0.35">
      <c r="A51" s="702"/>
      <c r="B51" s="891"/>
      <c r="C51" s="891"/>
      <c r="D51" s="588"/>
      <c r="E51" s="588"/>
      <c r="F51" s="588"/>
      <c r="G51" s="153" t="s">
        <v>323</v>
      </c>
      <c r="H51" s="153" t="s">
        <v>41</v>
      </c>
      <c r="I51" s="153">
        <v>1</v>
      </c>
      <c r="J51" s="588"/>
      <c r="K51" s="636"/>
      <c r="L51" s="597"/>
      <c r="M51" s="709"/>
      <c r="N51" s="597"/>
      <c r="O51" s="709"/>
      <c r="P51" s="597"/>
      <c r="Q51" s="588"/>
      <c r="R51" s="588"/>
    </row>
    <row r="52" spans="1:18" ht="37.5" customHeight="1" x14ac:dyDescent="0.35">
      <c r="A52" s="703"/>
      <c r="B52" s="604" t="s">
        <v>1507</v>
      </c>
      <c r="C52" s="868"/>
      <c r="D52" s="605"/>
      <c r="E52" s="605"/>
      <c r="F52" s="605"/>
      <c r="G52" s="605"/>
      <c r="H52" s="605"/>
      <c r="I52" s="605"/>
      <c r="J52" s="605"/>
      <c r="K52" s="605"/>
      <c r="L52" s="605"/>
      <c r="M52" s="605"/>
      <c r="N52" s="605"/>
      <c r="O52" s="605"/>
      <c r="P52" s="605"/>
      <c r="Q52" s="605"/>
      <c r="R52" s="606"/>
    </row>
    <row r="53" spans="1:18" ht="90.75" customHeight="1" x14ac:dyDescent="0.35">
      <c r="A53" s="600">
        <v>10</v>
      </c>
      <c r="B53" s="602">
        <v>1</v>
      </c>
      <c r="C53" s="602">
        <v>4</v>
      </c>
      <c r="D53" s="602">
        <v>2</v>
      </c>
      <c r="E53" s="580" t="s">
        <v>339</v>
      </c>
      <c r="F53" s="580" t="s">
        <v>1508</v>
      </c>
      <c r="G53" s="198" t="s">
        <v>219</v>
      </c>
      <c r="H53" s="196" t="s">
        <v>39</v>
      </c>
      <c r="I53" s="196">
        <v>15</v>
      </c>
      <c r="J53" s="580" t="s">
        <v>340</v>
      </c>
      <c r="K53" s="585" t="s">
        <v>43</v>
      </c>
      <c r="L53" s="585"/>
      <c r="M53" s="615">
        <v>23626.49</v>
      </c>
      <c r="N53" s="585"/>
      <c r="O53" s="615">
        <v>23626.49</v>
      </c>
      <c r="P53" s="585"/>
      <c r="Q53" s="580" t="s">
        <v>321</v>
      </c>
      <c r="R53" s="580" t="s">
        <v>322</v>
      </c>
    </row>
    <row r="54" spans="1:18" ht="113.25" customHeight="1" x14ac:dyDescent="0.35">
      <c r="A54" s="601"/>
      <c r="B54" s="602"/>
      <c r="C54" s="602"/>
      <c r="D54" s="602"/>
      <c r="E54" s="584"/>
      <c r="F54" s="584"/>
      <c r="G54" s="198" t="s">
        <v>323</v>
      </c>
      <c r="H54" s="198" t="s">
        <v>41</v>
      </c>
      <c r="I54" s="198">
        <v>1</v>
      </c>
      <c r="J54" s="584"/>
      <c r="K54" s="585"/>
      <c r="L54" s="585"/>
      <c r="M54" s="615"/>
      <c r="N54" s="585"/>
      <c r="O54" s="615"/>
      <c r="P54" s="585"/>
      <c r="Q54" s="584"/>
      <c r="R54" s="584"/>
    </row>
    <row r="55" spans="1:18" s="6" customFormat="1" ht="250.5" customHeight="1" x14ac:dyDescent="0.35">
      <c r="A55" s="196">
        <v>11</v>
      </c>
      <c r="B55" s="196">
        <v>1</v>
      </c>
      <c r="C55" s="196">
        <v>4</v>
      </c>
      <c r="D55" s="196">
        <v>2</v>
      </c>
      <c r="E55" s="196" t="s">
        <v>341</v>
      </c>
      <c r="F55" s="196" t="s">
        <v>1189</v>
      </c>
      <c r="G55" s="196" t="s">
        <v>219</v>
      </c>
      <c r="H55" s="196" t="s">
        <v>39</v>
      </c>
      <c r="I55" s="196">
        <v>10</v>
      </c>
      <c r="J55" s="196" t="s">
        <v>343</v>
      </c>
      <c r="K55" s="196" t="s">
        <v>43</v>
      </c>
      <c r="L55" s="196"/>
      <c r="M55" s="298">
        <v>9000</v>
      </c>
      <c r="N55" s="196"/>
      <c r="O55" s="298">
        <v>9000</v>
      </c>
      <c r="P55" s="196"/>
      <c r="Q55" s="196" t="s">
        <v>321</v>
      </c>
      <c r="R55" s="196" t="s">
        <v>322</v>
      </c>
    </row>
    <row r="56" spans="1:18" s="6" customFormat="1" ht="252.75" customHeight="1" x14ac:dyDescent="0.35">
      <c r="A56" s="595">
        <v>11</v>
      </c>
      <c r="B56" s="156">
        <v>1</v>
      </c>
      <c r="C56" s="156">
        <v>4</v>
      </c>
      <c r="D56" s="156">
        <v>2</v>
      </c>
      <c r="E56" s="153" t="s">
        <v>341</v>
      </c>
      <c r="F56" s="153" t="s">
        <v>1189</v>
      </c>
      <c r="G56" s="153" t="s">
        <v>219</v>
      </c>
      <c r="H56" s="153" t="s">
        <v>39</v>
      </c>
      <c r="I56" s="153">
        <v>10</v>
      </c>
      <c r="J56" s="153" t="s">
        <v>343</v>
      </c>
      <c r="K56" s="153" t="s">
        <v>43</v>
      </c>
      <c r="L56" s="156"/>
      <c r="M56" s="299">
        <v>8200</v>
      </c>
      <c r="N56" s="156"/>
      <c r="O56" s="299">
        <v>8200</v>
      </c>
      <c r="P56" s="156"/>
      <c r="Q56" s="153" t="s">
        <v>321</v>
      </c>
      <c r="R56" s="153" t="s">
        <v>322</v>
      </c>
    </row>
    <row r="57" spans="1:18" s="6" customFormat="1" ht="33" customHeight="1" x14ac:dyDescent="0.35">
      <c r="A57" s="597"/>
      <c r="B57" s="604" t="s">
        <v>1509</v>
      </c>
      <c r="C57" s="605"/>
      <c r="D57" s="605"/>
      <c r="E57" s="605"/>
      <c r="F57" s="605"/>
      <c r="G57" s="605"/>
      <c r="H57" s="605"/>
      <c r="I57" s="605"/>
      <c r="J57" s="605"/>
      <c r="K57" s="605"/>
      <c r="L57" s="605"/>
      <c r="M57" s="605"/>
      <c r="N57" s="605"/>
      <c r="O57" s="605"/>
      <c r="P57" s="605"/>
      <c r="Q57" s="605"/>
      <c r="R57" s="606"/>
    </row>
    <row r="58" spans="1:18" ht="54.75" customHeight="1" x14ac:dyDescent="0.35">
      <c r="A58" s="863">
        <v>12</v>
      </c>
      <c r="B58" s="580">
        <v>1</v>
      </c>
      <c r="C58" s="580">
        <v>4</v>
      </c>
      <c r="D58" s="580">
        <v>2</v>
      </c>
      <c r="E58" s="580" t="s">
        <v>344</v>
      </c>
      <c r="F58" s="580" t="s">
        <v>1510</v>
      </c>
      <c r="G58" s="580" t="s">
        <v>42</v>
      </c>
      <c r="H58" s="196" t="s">
        <v>41</v>
      </c>
      <c r="I58" s="196">
        <v>2</v>
      </c>
      <c r="J58" s="580" t="s">
        <v>342</v>
      </c>
      <c r="K58" s="580" t="s">
        <v>35</v>
      </c>
      <c r="L58" s="580"/>
      <c r="M58" s="865">
        <v>11000</v>
      </c>
      <c r="N58" s="580"/>
      <c r="O58" s="865">
        <v>11000</v>
      </c>
      <c r="P58" s="580"/>
      <c r="Q58" s="580" t="s">
        <v>321</v>
      </c>
      <c r="R58" s="580" t="s">
        <v>322</v>
      </c>
    </row>
    <row r="59" spans="1:18" ht="60" customHeight="1" x14ac:dyDescent="0.35">
      <c r="A59" s="864"/>
      <c r="B59" s="581"/>
      <c r="C59" s="581"/>
      <c r="D59" s="581"/>
      <c r="E59" s="581"/>
      <c r="F59" s="581"/>
      <c r="G59" s="584"/>
      <c r="H59" s="196" t="s">
        <v>39</v>
      </c>
      <c r="I59" s="196">
        <v>40</v>
      </c>
      <c r="J59" s="581"/>
      <c r="K59" s="581"/>
      <c r="L59" s="581"/>
      <c r="M59" s="866"/>
      <c r="N59" s="581"/>
      <c r="O59" s="866"/>
      <c r="P59" s="581"/>
      <c r="Q59" s="581"/>
      <c r="R59" s="581"/>
    </row>
    <row r="60" spans="1:18" ht="85.5" customHeight="1" x14ac:dyDescent="0.35">
      <c r="A60" s="864"/>
      <c r="B60" s="584"/>
      <c r="C60" s="584"/>
      <c r="D60" s="584"/>
      <c r="E60" s="584"/>
      <c r="F60" s="584"/>
      <c r="G60" s="300" t="s">
        <v>323</v>
      </c>
      <c r="H60" s="196" t="s">
        <v>41</v>
      </c>
      <c r="I60" s="196">
        <v>1</v>
      </c>
      <c r="J60" s="584"/>
      <c r="K60" s="584"/>
      <c r="L60" s="584"/>
      <c r="M60" s="867"/>
      <c r="N60" s="584"/>
      <c r="O60" s="867"/>
      <c r="P60" s="584"/>
      <c r="Q60" s="584"/>
      <c r="R60" s="584"/>
    </row>
    <row r="61" spans="1:18" ht="60" customHeight="1" x14ac:dyDescent="0.35">
      <c r="A61" s="862">
        <v>12</v>
      </c>
      <c r="B61" s="595">
        <v>1</v>
      </c>
      <c r="C61" s="595">
        <v>4</v>
      </c>
      <c r="D61" s="595">
        <v>2</v>
      </c>
      <c r="E61" s="595" t="s">
        <v>344</v>
      </c>
      <c r="F61" s="595" t="s">
        <v>1510</v>
      </c>
      <c r="G61" s="595" t="s">
        <v>42</v>
      </c>
      <c r="H61" s="153" t="s">
        <v>41</v>
      </c>
      <c r="I61" s="153">
        <v>2</v>
      </c>
      <c r="J61" s="595" t="s">
        <v>1190</v>
      </c>
      <c r="K61" s="622" t="s">
        <v>167</v>
      </c>
      <c r="L61" s="595"/>
      <c r="M61" s="707">
        <v>6708.4</v>
      </c>
      <c r="N61" s="595"/>
      <c r="O61" s="707">
        <v>6708.4</v>
      </c>
      <c r="P61" s="595"/>
      <c r="Q61" s="595" t="s">
        <v>321</v>
      </c>
      <c r="R61" s="595" t="s">
        <v>322</v>
      </c>
    </row>
    <row r="62" spans="1:18" ht="58.5" customHeight="1" x14ac:dyDescent="0.35">
      <c r="A62" s="862"/>
      <c r="B62" s="596"/>
      <c r="C62" s="596"/>
      <c r="D62" s="596"/>
      <c r="E62" s="596"/>
      <c r="F62" s="596"/>
      <c r="G62" s="597"/>
      <c r="H62" s="153" t="s">
        <v>39</v>
      </c>
      <c r="I62" s="153">
        <v>40</v>
      </c>
      <c r="J62" s="596"/>
      <c r="K62" s="623"/>
      <c r="L62" s="596"/>
      <c r="M62" s="708"/>
      <c r="N62" s="596"/>
      <c r="O62" s="708"/>
      <c r="P62" s="596"/>
      <c r="Q62" s="596"/>
      <c r="R62" s="596"/>
    </row>
    <row r="63" spans="1:18" ht="85.5" customHeight="1" x14ac:dyDescent="0.35">
      <c r="A63" s="862"/>
      <c r="B63" s="597"/>
      <c r="C63" s="597"/>
      <c r="D63" s="597"/>
      <c r="E63" s="597"/>
      <c r="F63" s="597"/>
      <c r="G63" s="157" t="s">
        <v>323</v>
      </c>
      <c r="H63" s="153" t="s">
        <v>41</v>
      </c>
      <c r="I63" s="153">
        <v>1</v>
      </c>
      <c r="J63" s="597"/>
      <c r="K63" s="636"/>
      <c r="L63" s="597"/>
      <c r="M63" s="709"/>
      <c r="N63" s="597"/>
      <c r="O63" s="709"/>
      <c r="P63" s="597"/>
      <c r="Q63" s="597"/>
      <c r="R63" s="597"/>
    </row>
    <row r="64" spans="1:18" ht="39.75" customHeight="1" x14ac:dyDescent="0.35">
      <c r="A64" s="862"/>
      <c r="B64" s="604" t="s">
        <v>1511</v>
      </c>
      <c r="C64" s="605"/>
      <c r="D64" s="605"/>
      <c r="E64" s="605"/>
      <c r="F64" s="605"/>
      <c r="G64" s="605"/>
      <c r="H64" s="605"/>
      <c r="I64" s="605"/>
      <c r="J64" s="605"/>
      <c r="K64" s="605"/>
      <c r="L64" s="605"/>
      <c r="M64" s="605"/>
      <c r="N64" s="605"/>
      <c r="O64" s="605"/>
      <c r="P64" s="605"/>
      <c r="Q64" s="605"/>
      <c r="R64" s="606"/>
    </row>
    <row r="65" spans="1:18" ht="269.25" customHeight="1" x14ac:dyDescent="0.35">
      <c r="A65" s="297">
        <v>13</v>
      </c>
      <c r="B65" s="198">
        <v>1</v>
      </c>
      <c r="C65" s="198">
        <v>4</v>
      </c>
      <c r="D65" s="198">
        <v>2</v>
      </c>
      <c r="E65" s="196" t="s">
        <v>345</v>
      </c>
      <c r="F65" s="196" t="s">
        <v>1512</v>
      </c>
      <c r="G65" s="198" t="s">
        <v>159</v>
      </c>
      <c r="H65" s="198" t="s">
        <v>41</v>
      </c>
      <c r="I65" s="198">
        <v>10</v>
      </c>
      <c r="J65" s="196" t="s">
        <v>342</v>
      </c>
      <c r="K65" s="198" t="s">
        <v>43</v>
      </c>
      <c r="L65" s="198"/>
      <c r="M65" s="107">
        <v>49200</v>
      </c>
      <c r="N65" s="198"/>
      <c r="O65" s="107">
        <v>49200</v>
      </c>
      <c r="P65" s="198"/>
      <c r="Q65" s="196" t="s">
        <v>321</v>
      </c>
      <c r="R65" s="196" t="s">
        <v>322</v>
      </c>
    </row>
    <row r="66" spans="1:18" ht="162.75" customHeight="1" x14ac:dyDescent="0.35">
      <c r="A66" s="198">
        <v>14</v>
      </c>
      <c r="B66" s="198">
        <v>1</v>
      </c>
      <c r="C66" s="198">
        <v>4</v>
      </c>
      <c r="D66" s="198">
        <v>2</v>
      </c>
      <c r="E66" s="196" t="s">
        <v>346</v>
      </c>
      <c r="F66" s="196" t="s">
        <v>347</v>
      </c>
      <c r="G66" s="198" t="s">
        <v>348</v>
      </c>
      <c r="H66" s="198" t="s">
        <v>41</v>
      </c>
      <c r="I66" s="198">
        <v>10</v>
      </c>
      <c r="J66" s="196" t="s">
        <v>349</v>
      </c>
      <c r="K66" s="198" t="s">
        <v>43</v>
      </c>
      <c r="L66" s="198"/>
      <c r="M66" s="107">
        <v>59040</v>
      </c>
      <c r="N66" s="198"/>
      <c r="O66" s="107">
        <v>59040</v>
      </c>
      <c r="P66" s="198"/>
      <c r="Q66" s="196" t="s">
        <v>321</v>
      </c>
      <c r="R66" s="196" t="s">
        <v>322</v>
      </c>
    </row>
    <row r="67" spans="1:18" ht="95.25" customHeight="1" x14ac:dyDescent="0.35">
      <c r="A67" s="701">
        <v>14</v>
      </c>
      <c r="B67" s="701">
        <v>1</v>
      </c>
      <c r="C67" s="701">
        <v>4</v>
      </c>
      <c r="D67" s="701">
        <v>2</v>
      </c>
      <c r="E67" s="595" t="s">
        <v>346</v>
      </c>
      <c r="F67" s="595" t="s">
        <v>347</v>
      </c>
      <c r="G67" s="155" t="s">
        <v>348</v>
      </c>
      <c r="H67" s="155" t="s">
        <v>41</v>
      </c>
      <c r="I67" s="155">
        <v>10</v>
      </c>
      <c r="J67" s="595" t="s">
        <v>349</v>
      </c>
      <c r="K67" s="701" t="s">
        <v>43</v>
      </c>
      <c r="L67" s="701"/>
      <c r="M67" s="859">
        <v>109040</v>
      </c>
      <c r="N67" s="701"/>
      <c r="O67" s="859">
        <v>109040</v>
      </c>
      <c r="P67" s="701"/>
      <c r="Q67" s="595" t="s">
        <v>321</v>
      </c>
      <c r="R67" s="595" t="s">
        <v>322</v>
      </c>
    </row>
    <row r="68" spans="1:18" ht="75" customHeight="1" x14ac:dyDescent="0.35">
      <c r="A68" s="702"/>
      <c r="B68" s="703"/>
      <c r="C68" s="703"/>
      <c r="D68" s="703"/>
      <c r="E68" s="597"/>
      <c r="F68" s="597"/>
      <c r="G68" s="51" t="s">
        <v>1191</v>
      </c>
      <c r="H68" s="51" t="s">
        <v>41</v>
      </c>
      <c r="I68" s="51">
        <v>16</v>
      </c>
      <c r="J68" s="597"/>
      <c r="K68" s="703"/>
      <c r="L68" s="703"/>
      <c r="M68" s="768"/>
      <c r="N68" s="703"/>
      <c r="O68" s="768"/>
      <c r="P68" s="703"/>
      <c r="Q68" s="597"/>
      <c r="R68" s="597"/>
    </row>
    <row r="69" spans="1:18" ht="34.5" customHeight="1" x14ac:dyDescent="0.35">
      <c r="A69" s="703"/>
      <c r="B69" s="628" t="s">
        <v>1513</v>
      </c>
      <c r="C69" s="629"/>
      <c r="D69" s="629"/>
      <c r="E69" s="629"/>
      <c r="F69" s="629"/>
      <c r="G69" s="629"/>
      <c r="H69" s="629"/>
      <c r="I69" s="629"/>
      <c r="J69" s="629"/>
      <c r="K69" s="629"/>
      <c r="L69" s="629"/>
      <c r="M69" s="629"/>
      <c r="N69" s="629"/>
      <c r="O69" s="629"/>
      <c r="P69" s="629"/>
      <c r="Q69" s="629"/>
      <c r="R69" s="630"/>
    </row>
    <row r="70" spans="1:18" s="48" customFormat="1" ht="52.5" customHeight="1" x14ac:dyDescent="0.35">
      <c r="A70" s="602">
        <v>15</v>
      </c>
      <c r="B70" s="602">
        <v>1</v>
      </c>
      <c r="C70" s="602">
        <v>4</v>
      </c>
      <c r="D70" s="602">
        <v>2</v>
      </c>
      <c r="E70" s="602" t="s">
        <v>350</v>
      </c>
      <c r="F70" s="585" t="s">
        <v>351</v>
      </c>
      <c r="G70" s="602" t="s">
        <v>352</v>
      </c>
      <c r="H70" s="198" t="s">
        <v>53</v>
      </c>
      <c r="I70" s="198">
        <v>3</v>
      </c>
      <c r="J70" s="585" t="s">
        <v>353</v>
      </c>
      <c r="K70" s="602" t="s">
        <v>35</v>
      </c>
      <c r="L70" s="602"/>
      <c r="M70" s="619">
        <v>15000</v>
      </c>
      <c r="N70" s="602"/>
      <c r="O70" s="619">
        <v>15000</v>
      </c>
      <c r="P70" s="602"/>
      <c r="Q70" s="585" t="s">
        <v>321</v>
      </c>
      <c r="R70" s="585" t="s">
        <v>322</v>
      </c>
    </row>
    <row r="71" spans="1:18" s="48" customFormat="1" ht="82.5" customHeight="1" x14ac:dyDescent="0.35">
      <c r="A71" s="602"/>
      <c r="B71" s="602"/>
      <c r="C71" s="602"/>
      <c r="D71" s="602"/>
      <c r="E71" s="602"/>
      <c r="F71" s="602"/>
      <c r="G71" s="602"/>
      <c r="H71" s="198" t="s">
        <v>39</v>
      </c>
      <c r="I71" s="198">
        <v>60</v>
      </c>
      <c r="J71" s="602"/>
      <c r="K71" s="602"/>
      <c r="L71" s="602"/>
      <c r="M71" s="619"/>
      <c r="N71" s="602"/>
      <c r="O71" s="619"/>
      <c r="P71" s="602"/>
      <c r="Q71" s="585"/>
      <c r="R71" s="585"/>
    </row>
    <row r="72" spans="1:18" s="48" customFormat="1" ht="115.5" customHeight="1" x14ac:dyDescent="0.35">
      <c r="A72" s="602"/>
      <c r="B72" s="602"/>
      <c r="C72" s="602"/>
      <c r="D72" s="602"/>
      <c r="E72" s="602"/>
      <c r="F72" s="602"/>
      <c r="G72" s="198" t="s">
        <v>354</v>
      </c>
      <c r="H72" s="198" t="s">
        <v>41</v>
      </c>
      <c r="I72" s="198">
        <v>1</v>
      </c>
      <c r="J72" s="602"/>
      <c r="K72" s="602"/>
      <c r="L72" s="602"/>
      <c r="M72" s="619"/>
      <c r="N72" s="602"/>
      <c r="O72" s="619"/>
      <c r="P72" s="602"/>
      <c r="Q72" s="585"/>
      <c r="R72" s="585"/>
    </row>
    <row r="73" spans="1:18" s="48" customFormat="1" ht="75" customHeight="1" x14ac:dyDescent="0.35">
      <c r="A73" s="701">
        <v>15</v>
      </c>
      <c r="B73" s="701">
        <v>1</v>
      </c>
      <c r="C73" s="701">
        <v>4</v>
      </c>
      <c r="D73" s="701">
        <v>2</v>
      </c>
      <c r="E73" s="701" t="s">
        <v>350</v>
      </c>
      <c r="F73" s="595" t="s">
        <v>351</v>
      </c>
      <c r="G73" s="701" t="s">
        <v>352</v>
      </c>
      <c r="H73" s="155" t="s">
        <v>53</v>
      </c>
      <c r="I73" s="51">
        <v>2</v>
      </c>
      <c r="J73" s="595" t="s">
        <v>353</v>
      </c>
      <c r="K73" s="701" t="s">
        <v>35</v>
      </c>
      <c r="L73" s="701"/>
      <c r="M73" s="859">
        <f>5585.01+12000+9000</f>
        <v>26585.010000000002</v>
      </c>
      <c r="N73" s="701"/>
      <c r="O73" s="859">
        <f>5585.01+12000+9000</f>
        <v>26585.010000000002</v>
      </c>
      <c r="P73" s="701"/>
      <c r="Q73" s="595" t="s">
        <v>321</v>
      </c>
      <c r="R73" s="595" t="s">
        <v>322</v>
      </c>
    </row>
    <row r="74" spans="1:18" s="48" customFormat="1" ht="63" customHeight="1" x14ac:dyDescent="0.35">
      <c r="A74" s="702"/>
      <c r="B74" s="702"/>
      <c r="C74" s="702"/>
      <c r="D74" s="702"/>
      <c r="E74" s="702"/>
      <c r="F74" s="702"/>
      <c r="G74" s="703"/>
      <c r="H74" s="155" t="s">
        <v>39</v>
      </c>
      <c r="I74" s="51">
        <v>48</v>
      </c>
      <c r="J74" s="702"/>
      <c r="K74" s="702"/>
      <c r="L74" s="702"/>
      <c r="M74" s="767"/>
      <c r="N74" s="702"/>
      <c r="O74" s="767"/>
      <c r="P74" s="702"/>
      <c r="Q74" s="596"/>
      <c r="R74" s="596"/>
    </row>
    <row r="75" spans="1:18" s="48" customFormat="1" ht="63" customHeight="1" x14ac:dyDescent="0.35">
      <c r="A75" s="702"/>
      <c r="B75" s="702"/>
      <c r="C75" s="702"/>
      <c r="D75" s="702"/>
      <c r="E75" s="702"/>
      <c r="F75" s="702"/>
      <c r="G75" s="51" t="s">
        <v>736</v>
      </c>
      <c r="H75" s="51" t="s">
        <v>39</v>
      </c>
      <c r="I75" s="51">
        <v>25</v>
      </c>
      <c r="J75" s="702"/>
      <c r="K75" s="702"/>
      <c r="L75" s="702"/>
      <c r="M75" s="767"/>
      <c r="N75" s="702"/>
      <c r="O75" s="767"/>
      <c r="P75" s="702"/>
      <c r="Q75" s="596"/>
      <c r="R75" s="596"/>
    </row>
    <row r="76" spans="1:18" s="48" customFormat="1" ht="63" customHeight="1" x14ac:dyDescent="0.35">
      <c r="A76" s="702"/>
      <c r="B76" s="702"/>
      <c r="C76" s="702"/>
      <c r="D76" s="702"/>
      <c r="E76" s="702"/>
      <c r="F76" s="702"/>
      <c r="G76" s="155" t="s">
        <v>354</v>
      </c>
      <c r="H76" s="155" t="s">
        <v>41</v>
      </c>
      <c r="I76" s="155">
        <v>1</v>
      </c>
      <c r="J76" s="702"/>
      <c r="K76" s="702"/>
      <c r="L76" s="702"/>
      <c r="M76" s="767"/>
      <c r="N76" s="702"/>
      <c r="O76" s="767"/>
      <c r="P76" s="702"/>
      <c r="Q76" s="596"/>
      <c r="R76" s="596"/>
    </row>
    <row r="77" spans="1:18" s="48" customFormat="1" ht="67.5" customHeight="1" x14ac:dyDescent="0.35">
      <c r="A77" s="702"/>
      <c r="B77" s="703"/>
      <c r="C77" s="703"/>
      <c r="D77" s="703"/>
      <c r="E77" s="703"/>
      <c r="F77" s="703"/>
      <c r="G77" s="51" t="s">
        <v>1192</v>
      </c>
      <c r="H77" s="51" t="s">
        <v>1193</v>
      </c>
      <c r="I77" s="51">
        <v>100</v>
      </c>
      <c r="J77" s="703"/>
      <c r="K77" s="703"/>
      <c r="L77" s="703"/>
      <c r="M77" s="768"/>
      <c r="N77" s="703"/>
      <c r="O77" s="768"/>
      <c r="P77" s="703"/>
      <c r="Q77" s="597"/>
      <c r="R77" s="597"/>
    </row>
    <row r="78" spans="1:18" s="48" customFormat="1" ht="45" customHeight="1" x14ac:dyDescent="0.35">
      <c r="A78" s="703"/>
      <c r="B78" s="604" t="s">
        <v>1514</v>
      </c>
      <c r="C78" s="605"/>
      <c r="D78" s="605"/>
      <c r="E78" s="605"/>
      <c r="F78" s="605"/>
      <c r="G78" s="605"/>
      <c r="H78" s="605"/>
      <c r="I78" s="605"/>
      <c r="J78" s="605"/>
      <c r="K78" s="605"/>
      <c r="L78" s="605"/>
      <c r="M78" s="605"/>
      <c r="N78" s="605"/>
      <c r="O78" s="605"/>
      <c r="P78" s="605"/>
      <c r="Q78" s="605"/>
      <c r="R78" s="606"/>
    </row>
    <row r="79" spans="1:18" s="48" customFormat="1" ht="192.75" customHeight="1" x14ac:dyDescent="0.35">
      <c r="A79" s="198">
        <v>16</v>
      </c>
      <c r="B79" s="198">
        <v>1</v>
      </c>
      <c r="C79" s="198">
        <v>4</v>
      </c>
      <c r="D79" s="198">
        <v>2</v>
      </c>
      <c r="E79" s="196" t="s">
        <v>355</v>
      </c>
      <c r="F79" s="196" t="s">
        <v>356</v>
      </c>
      <c r="G79" s="198" t="s">
        <v>32</v>
      </c>
      <c r="H79" s="198" t="s">
        <v>39</v>
      </c>
      <c r="I79" s="198">
        <v>50</v>
      </c>
      <c r="J79" s="196" t="s">
        <v>357</v>
      </c>
      <c r="K79" s="198" t="s">
        <v>35</v>
      </c>
      <c r="L79" s="301"/>
      <c r="M79" s="107">
        <v>12000</v>
      </c>
      <c r="N79" s="301"/>
      <c r="O79" s="107">
        <v>12000</v>
      </c>
      <c r="P79" s="301"/>
      <c r="Q79" s="196" t="s">
        <v>321</v>
      </c>
      <c r="R79" s="196" t="s">
        <v>322</v>
      </c>
    </row>
    <row r="80" spans="1:18" s="48" customFormat="1" ht="192.75" customHeight="1" x14ac:dyDescent="0.35">
      <c r="A80" s="701">
        <v>16</v>
      </c>
      <c r="B80" s="155">
        <v>1</v>
      </c>
      <c r="C80" s="155">
        <v>4</v>
      </c>
      <c r="D80" s="155">
        <v>2</v>
      </c>
      <c r="E80" s="153" t="s">
        <v>355</v>
      </c>
      <c r="F80" s="153" t="s">
        <v>1194</v>
      </c>
      <c r="G80" s="51" t="s">
        <v>736</v>
      </c>
      <c r="H80" s="155" t="s">
        <v>39</v>
      </c>
      <c r="I80" s="51">
        <v>45</v>
      </c>
      <c r="J80" s="153" t="s">
        <v>357</v>
      </c>
      <c r="K80" s="155" t="s">
        <v>35</v>
      </c>
      <c r="L80" s="302"/>
      <c r="M80" s="25">
        <v>4257.24</v>
      </c>
      <c r="N80" s="302"/>
      <c r="O80" s="25">
        <v>4257.24</v>
      </c>
      <c r="P80" s="302"/>
      <c r="Q80" s="153" t="s">
        <v>321</v>
      </c>
      <c r="R80" s="153" t="s">
        <v>322</v>
      </c>
    </row>
    <row r="81" spans="1:18" s="48" customFormat="1" ht="48" customHeight="1" x14ac:dyDescent="0.35">
      <c r="A81" s="703"/>
      <c r="B81" s="604" t="s">
        <v>1195</v>
      </c>
      <c r="C81" s="605"/>
      <c r="D81" s="605"/>
      <c r="E81" s="605"/>
      <c r="F81" s="605"/>
      <c r="G81" s="605"/>
      <c r="H81" s="605"/>
      <c r="I81" s="605"/>
      <c r="J81" s="605"/>
      <c r="K81" s="605"/>
      <c r="L81" s="605"/>
      <c r="M81" s="605"/>
      <c r="N81" s="605"/>
      <c r="O81" s="605"/>
      <c r="P81" s="605"/>
      <c r="Q81" s="605"/>
      <c r="R81" s="606"/>
    </row>
    <row r="82" spans="1:18" s="48" customFormat="1" ht="238.5" customHeight="1" x14ac:dyDescent="0.35">
      <c r="A82" s="196">
        <v>17</v>
      </c>
      <c r="B82" s="196">
        <v>1</v>
      </c>
      <c r="C82" s="196">
        <v>4</v>
      </c>
      <c r="D82" s="196">
        <v>5</v>
      </c>
      <c r="E82" s="196" t="s">
        <v>358</v>
      </c>
      <c r="F82" s="196" t="s">
        <v>359</v>
      </c>
      <c r="G82" s="196" t="s">
        <v>219</v>
      </c>
      <c r="H82" s="196" t="s">
        <v>39</v>
      </c>
      <c r="I82" s="196">
        <v>14</v>
      </c>
      <c r="J82" s="196" t="s">
        <v>340</v>
      </c>
      <c r="K82" s="196" t="s">
        <v>35</v>
      </c>
      <c r="L82" s="196"/>
      <c r="M82" s="303">
        <v>24297.01</v>
      </c>
      <c r="N82" s="196"/>
      <c r="O82" s="303">
        <v>24297.01</v>
      </c>
      <c r="P82" s="196"/>
      <c r="Q82" s="196" t="s">
        <v>321</v>
      </c>
      <c r="R82" s="196" t="s">
        <v>322</v>
      </c>
    </row>
    <row r="83" spans="1:18" s="48" customFormat="1" ht="247.5" customHeight="1" x14ac:dyDescent="0.35">
      <c r="A83" s="588">
        <v>17</v>
      </c>
      <c r="B83" s="153">
        <v>1</v>
      </c>
      <c r="C83" s="153">
        <v>4</v>
      </c>
      <c r="D83" s="153">
        <v>5</v>
      </c>
      <c r="E83" s="153" t="s">
        <v>358</v>
      </c>
      <c r="F83" s="153" t="s">
        <v>359</v>
      </c>
      <c r="G83" s="153" t="s">
        <v>219</v>
      </c>
      <c r="H83" s="153" t="s">
        <v>39</v>
      </c>
      <c r="I83" s="153">
        <v>14</v>
      </c>
      <c r="J83" s="153" t="s">
        <v>340</v>
      </c>
      <c r="K83" s="153" t="s">
        <v>35</v>
      </c>
      <c r="L83" s="153"/>
      <c r="M83" s="151">
        <v>21015.119999999999</v>
      </c>
      <c r="N83" s="153"/>
      <c r="O83" s="151">
        <v>21015.119999999999</v>
      </c>
      <c r="P83" s="153"/>
      <c r="Q83" s="153" t="s">
        <v>321</v>
      </c>
      <c r="R83" s="153" t="s">
        <v>322</v>
      </c>
    </row>
    <row r="84" spans="1:18" s="48" customFormat="1" ht="34.5" customHeight="1" x14ac:dyDescent="0.35">
      <c r="A84" s="588"/>
      <c r="B84" s="671" t="s">
        <v>1515</v>
      </c>
      <c r="C84" s="671"/>
      <c r="D84" s="671"/>
      <c r="E84" s="671"/>
      <c r="F84" s="671"/>
      <c r="G84" s="671"/>
      <c r="H84" s="671"/>
      <c r="I84" s="671"/>
      <c r="J84" s="671"/>
      <c r="K84" s="671"/>
      <c r="L84" s="671"/>
      <c r="M84" s="671"/>
      <c r="N84" s="671"/>
      <c r="O84" s="671"/>
      <c r="P84" s="671"/>
      <c r="Q84" s="671"/>
      <c r="R84" s="671"/>
    </row>
    <row r="85" spans="1:18" s="304" customFormat="1" ht="207.75" customHeight="1" x14ac:dyDescent="0.35">
      <c r="A85" s="148">
        <v>18</v>
      </c>
      <c r="B85" s="148">
        <v>1</v>
      </c>
      <c r="C85" s="148">
        <v>4</v>
      </c>
      <c r="D85" s="148">
        <v>2</v>
      </c>
      <c r="E85" s="148" t="s">
        <v>1196</v>
      </c>
      <c r="F85" s="148" t="s">
        <v>1516</v>
      </c>
      <c r="G85" s="148" t="s">
        <v>736</v>
      </c>
      <c r="H85" s="148" t="s">
        <v>39</v>
      </c>
      <c r="I85" s="148">
        <v>40</v>
      </c>
      <c r="J85" s="148" t="s">
        <v>320</v>
      </c>
      <c r="K85" s="148" t="s">
        <v>156</v>
      </c>
      <c r="L85" s="148"/>
      <c r="M85" s="540">
        <v>4500</v>
      </c>
      <c r="N85" s="148"/>
      <c r="O85" s="540">
        <v>4500</v>
      </c>
      <c r="P85" s="148"/>
      <c r="Q85" s="148" t="s">
        <v>321</v>
      </c>
      <c r="R85" s="148" t="s">
        <v>322</v>
      </c>
    </row>
    <row r="86" spans="1:18" s="304" customFormat="1" ht="79.5" customHeight="1" x14ac:dyDescent="0.35">
      <c r="A86" s="758" t="s">
        <v>1197</v>
      </c>
      <c r="B86" s="892"/>
      <c r="C86" s="892"/>
      <c r="D86" s="892"/>
      <c r="E86" s="892"/>
      <c r="F86" s="892"/>
      <c r="G86" s="892"/>
      <c r="H86" s="892"/>
      <c r="I86" s="892"/>
      <c r="J86" s="892"/>
      <c r="K86" s="892"/>
      <c r="L86" s="892"/>
      <c r="M86" s="892"/>
      <c r="N86" s="892"/>
      <c r="O86" s="892"/>
      <c r="P86" s="892"/>
      <c r="Q86" s="892"/>
      <c r="R86" s="893"/>
    </row>
    <row r="87" spans="1:18" s="48" customFormat="1" ht="23.25" customHeight="1" x14ac:dyDescent="0.35">
      <c r="A87" s="53"/>
      <c r="B87" s="53"/>
      <c r="C87" s="53"/>
      <c r="D87" s="53"/>
      <c r="E87" s="53"/>
      <c r="F87" s="53"/>
      <c r="G87" s="53"/>
      <c r="H87" s="53"/>
      <c r="I87" s="53"/>
      <c r="J87" s="53"/>
      <c r="K87" s="53"/>
      <c r="L87" s="53"/>
      <c r="M87" s="53"/>
      <c r="N87" s="53"/>
      <c r="O87" s="53"/>
      <c r="P87" s="53"/>
      <c r="Q87" s="53"/>
      <c r="R87" s="53"/>
    </row>
    <row r="88" spans="1:18" ht="15.5" x14ac:dyDescent="0.35">
      <c r="M88" s="761"/>
      <c r="N88" s="744" t="s">
        <v>202</v>
      </c>
      <c r="O88" s="744"/>
      <c r="P88" s="744"/>
    </row>
    <row r="89" spans="1:18" x14ac:dyDescent="0.35">
      <c r="M89" s="761"/>
      <c r="N89" s="141" t="s">
        <v>33</v>
      </c>
      <c r="O89" s="761" t="s">
        <v>34</v>
      </c>
      <c r="P89" s="761"/>
    </row>
    <row r="90" spans="1:18" x14ac:dyDescent="0.35">
      <c r="M90" s="761"/>
      <c r="N90" s="141"/>
      <c r="O90" s="141">
        <v>2020</v>
      </c>
      <c r="P90" s="141">
        <v>2021</v>
      </c>
    </row>
    <row r="91" spans="1:18" x14ac:dyDescent="0.35">
      <c r="M91" s="141" t="s">
        <v>316</v>
      </c>
      <c r="N91" s="108">
        <v>17</v>
      </c>
      <c r="O91" s="109">
        <f>O7+O9+O12+O17+O22+O27+O32+O37+O46+O53+O55+O58+O65+O66+O70+O79+O82</f>
        <v>350000</v>
      </c>
      <c r="P91" s="109" t="s">
        <v>264</v>
      </c>
    </row>
    <row r="92" spans="1:18" x14ac:dyDescent="0.35">
      <c r="M92" s="141" t="s">
        <v>317</v>
      </c>
      <c r="N92" s="172">
        <v>17</v>
      </c>
      <c r="O92" s="305">
        <f>O7+O14+O19+O24+O29+O34+O41+O49+O53+O56+O61+O65+O67+O73+O80+O83+O85</f>
        <v>345128.17</v>
      </c>
      <c r="P92" s="172" t="s">
        <v>264</v>
      </c>
    </row>
    <row r="93" spans="1:18" x14ac:dyDescent="0.35">
      <c r="O93" s="2"/>
    </row>
    <row r="97" spans="15:15" x14ac:dyDescent="0.35">
      <c r="O97" s="2"/>
    </row>
  </sheetData>
  <mergeCells count="371">
    <mergeCell ref="A80:A81"/>
    <mergeCell ref="B81:R81"/>
    <mergeCell ref="A83:A84"/>
    <mergeCell ref="B84:R84"/>
    <mergeCell ref="A86:R86"/>
    <mergeCell ref="M88:M90"/>
    <mergeCell ref="N88:P88"/>
    <mergeCell ref="O89:P89"/>
    <mergeCell ref="K73:K77"/>
    <mergeCell ref="L73:L77"/>
    <mergeCell ref="M73:M77"/>
    <mergeCell ref="N73:N77"/>
    <mergeCell ref="O73:O77"/>
    <mergeCell ref="P73:P77"/>
    <mergeCell ref="Q73:Q77"/>
    <mergeCell ref="R73:R77"/>
    <mergeCell ref="B78:R78"/>
    <mergeCell ref="A73:A78"/>
    <mergeCell ref="B73:B77"/>
    <mergeCell ref="C73:C77"/>
    <mergeCell ref="D73:D77"/>
    <mergeCell ref="E73:E77"/>
    <mergeCell ref="F73:F77"/>
    <mergeCell ref="G73:G74"/>
    <mergeCell ref="A67:A69"/>
    <mergeCell ref="B67:B68"/>
    <mergeCell ref="C67:C68"/>
    <mergeCell ref="D67:D68"/>
    <mergeCell ref="E67:E68"/>
    <mergeCell ref="F67:F68"/>
    <mergeCell ref="J67:J68"/>
    <mergeCell ref="K67:K68"/>
    <mergeCell ref="L67:L68"/>
    <mergeCell ref="B69:R69"/>
    <mergeCell ref="G58:G59"/>
    <mergeCell ref="J58:J60"/>
    <mergeCell ref="K58:K60"/>
    <mergeCell ref="L58:L60"/>
    <mergeCell ref="M58:M60"/>
    <mergeCell ref="N58:N60"/>
    <mergeCell ref="B58:B60"/>
    <mergeCell ref="C58:C60"/>
    <mergeCell ref="D58:D60"/>
    <mergeCell ref="E58:E60"/>
    <mergeCell ref="F58:F60"/>
    <mergeCell ref="N37:N40"/>
    <mergeCell ref="M46:M48"/>
    <mergeCell ref="N46:N48"/>
    <mergeCell ref="O37:O40"/>
    <mergeCell ref="O46:O48"/>
    <mergeCell ref="P46:P48"/>
    <mergeCell ref="Q46:Q48"/>
    <mergeCell ref="R46:R48"/>
    <mergeCell ref="A49:A52"/>
    <mergeCell ref="B49:B51"/>
    <mergeCell ref="C49:C51"/>
    <mergeCell ref="D49:D51"/>
    <mergeCell ref="E49:E51"/>
    <mergeCell ref="F49:F51"/>
    <mergeCell ref="G49:G50"/>
    <mergeCell ref="J49:J51"/>
    <mergeCell ref="K49:K51"/>
    <mergeCell ref="L49:L51"/>
    <mergeCell ref="M49:M51"/>
    <mergeCell ref="N49:N51"/>
    <mergeCell ref="O49:O51"/>
    <mergeCell ref="P49:P51"/>
    <mergeCell ref="Q49:Q51"/>
    <mergeCell ref="R49:R51"/>
    <mergeCell ref="P37:P40"/>
    <mergeCell ref="Q37:Q40"/>
    <mergeCell ref="R37:R40"/>
    <mergeCell ref="A41:A45"/>
    <mergeCell ref="B41:B44"/>
    <mergeCell ref="C41:C44"/>
    <mergeCell ref="D41:D44"/>
    <mergeCell ref="E41:E44"/>
    <mergeCell ref="F41:F44"/>
    <mergeCell ref="J41:J44"/>
    <mergeCell ref="K41:K44"/>
    <mergeCell ref="L41:L44"/>
    <mergeCell ref="M41:M44"/>
    <mergeCell ref="N41:N44"/>
    <mergeCell ref="O41:O44"/>
    <mergeCell ref="P41:P44"/>
    <mergeCell ref="Q41:Q44"/>
    <mergeCell ref="R41:R44"/>
    <mergeCell ref="B45:R45"/>
    <mergeCell ref="M37:M40"/>
    <mergeCell ref="A37:A40"/>
    <mergeCell ref="B37:B40"/>
    <mergeCell ref="C37:C40"/>
    <mergeCell ref="D37:D40"/>
    <mergeCell ref="M32:M33"/>
    <mergeCell ref="N32:N33"/>
    <mergeCell ref="O32:O33"/>
    <mergeCell ref="P32:P33"/>
    <mergeCell ref="Q32:Q33"/>
    <mergeCell ref="R32:R33"/>
    <mergeCell ref="A34:A36"/>
    <mergeCell ref="B34:B35"/>
    <mergeCell ref="C34:C35"/>
    <mergeCell ref="D34:D35"/>
    <mergeCell ref="E34:E35"/>
    <mergeCell ref="F34:F35"/>
    <mergeCell ref="J34:J35"/>
    <mergeCell ref="K34:K35"/>
    <mergeCell ref="L34:L35"/>
    <mergeCell ref="M34:M35"/>
    <mergeCell ref="N34:N35"/>
    <mergeCell ref="O34:O35"/>
    <mergeCell ref="P34:P35"/>
    <mergeCell ref="Q34:Q35"/>
    <mergeCell ref="R34:R35"/>
    <mergeCell ref="B36:R36"/>
    <mergeCell ref="A32:A33"/>
    <mergeCell ref="B32:B33"/>
    <mergeCell ref="O27:O28"/>
    <mergeCell ref="P27:P28"/>
    <mergeCell ref="Q27:Q28"/>
    <mergeCell ref="R27:R28"/>
    <mergeCell ref="A29:A31"/>
    <mergeCell ref="B29:B30"/>
    <mergeCell ref="C29:C30"/>
    <mergeCell ref="D29:D30"/>
    <mergeCell ref="E29:E30"/>
    <mergeCell ref="F29:F30"/>
    <mergeCell ref="J29:J30"/>
    <mergeCell ref="K29:K30"/>
    <mergeCell ref="L29:L30"/>
    <mergeCell ref="M29:M30"/>
    <mergeCell ref="N29:N30"/>
    <mergeCell ref="O29:O30"/>
    <mergeCell ref="P29:P30"/>
    <mergeCell ref="Q29:Q30"/>
    <mergeCell ref="R29:R30"/>
    <mergeCell ref="B31:R31"/>
    <mergeCell ref="A27:A28"/>
    <mergeCell ref="B27:B28"/>
    <mergeCell ref="C27:C28"/>
    <mergeCell ref="D27:D28"/>
    <mergeCell ref="L27:L28"/>
    <mergeCell ref="M22:M23"/>
    <mergeCell ref="N22:N23"/>
    <mergeCell ref="E22:E23"/>
    <mergeCell ref="F22:F23"/>
    <mergeCell ref="J22:J23"/>
    <mergeCell ref="K22:K23"/>
    <mergeCell ref="L22:L23"/>
    <mergeCell ref="M27:M28"/>
    <mergeCell ref="N27:N28"/>
    <mergeCell ref="O22:O23"/>
    <mergeCell ref="P22:P23"/>
    <mergeCell ref="Q22:Q23"/>
    <mergeCell ref="R22:R23"/>
    <mergeCell ref="A24:A26"/>
    <mergeCell ref="B24:B25"/>
    <mergeCell ref="C24:C25"/>
    <mergeCell ref="D24:D25"/>
    <mergeCell ref="E24:E25"/>
    <mergeCell ref="F24:F25"/>
    <mergeCell ref="J24:J25"/>
    <mergeCell ref="K24:K25"/>
    <mergeCell ref="L24:L25"/>
    <mergeCell ref="M24:M25"/>
    <mergeCell ref="N24:N25"/>
    <mergeCell ref="O24:O25"/>
    <mergeCell ref="P24:P25"/>
    <mergeCell ref="Q24:Q25"/>
    <mergeCell ref="R24:R25"/>
    <mergeCell ref="B26:R26"/>
    <mergeCell ref="A22:A23"/>
    <mergeCell ref="B22:B23"/>
    <mergeCell ref="C22:C23"/>
    <mergeCell ref="D22:D23"/>
    <mergeCell ref="O19:O20"/>
    <mergeCell ref="P19:P20"/>
    <mergeCell ref="Q19:Q20"/>
    <mergeCell ref="R19:R20"/>
    <mergeCell ref="B21:R21"/>
    <mergeCell ref="A17:A18"/>
    <mergeCell ref="B17:B18"/>
    <mergeCell ref="C17:C18"/>
    <mergeCell ref="D17:D18"/>
    <mergeCell ref="A19:A21"/>
    <mergeCell ref="B19:B20"/>
    <mergeCell ref="C19:C20"/>
    <mergeCell ref="D19:D20"/>
    <mergeCell ref="E19:E20"/>
    <mergeCell ref="F19:F20"/>
    <mergeCell ref="J19:J20"/>
    <mergeCell ref="K19:K20"/>
    <mergeCell ref="L19:L20"/>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 ref="R9:R10"/>
    <mergeCell ref="R7:R8"/>
    <mergeCell ref="B9:B10"/>
    <mergeCell ref="C9:C10"/>
    <mergeCell ref="D9:D10"/>
    <mergeCell ref="E9:E10"/>
    <mergeCell ref="F9:F10"/>
    <mergeCell ref="J9:J10"/>
    <mergeCell ref="K9:K10"/>
    <mergeCell ref="L9:L10"/>
    <mergeCell ref="L7:L8"/>
    <mergeCell ref="M7:M8"/>
    <mergeCell ref="N7:N8"/>
    <mergeCell ref="O7:O8"/>
    <mergeCell ref="P7:P8"/>
    <mergeCell ref="Q7:Q8"/>
    <mergeCell ref="A14:A16"/>
    <mergeCell ref="B16:R16"/>
    <mergeCell ref="A9:A10"/>
    <mergeCell ref="M12:M13"/>
    <mergeCell ref="N12:N13"/>
    <mergeCell ref="O12:O13"/>
    <mergeCell ref="P12:P13"/>
    <mergeCell ref="Q12:Q13"/>
    <mergeCell ref="R12:R13"/>
    <mergeCell ref="B11:R11"/>
    <mergeCell ref="A12:A13"/>
    <mergeCell ref="B12:B13"/>
    <mergeCell ref="C12:C13"/>
    <mergeCell ref="D12:D13"/>
    <mergeCell ref="E12:E13"/>
    <mergeCell ref="F12:F13"/>
    <mergeCell ref="J12:J13"/>
    <mergeCell ref="K12:K13"/>
    <mergeCell ref="L12:L13"/>
    <mergeCell ref="M9:M10"/>
    <mergeCell ref="N9:N10"/>
    <mergeCell ref="O9:O10"/>
    <mergeCell ref="P9:P10"/>
    <mergeCell ref="Q9:Q10"/>
    <mergeCell ref="P14:P15"/>
    <mergeCell ref="Q14:Q15"/>
    <mergeCell ref="R14:R15"/>
    <mergeCell ref="L14:L15"/>
    <mergeCell ref="M14:M15"/>
    <mergeCell ref="N14:N15"/>
    <mergeCell ref="O14:O15"/>
    <mergeCell ref="K17:K18"/>
    <mergeCell ref="J14:J15"/>
    <mergeCell ref="K14:K15"/>
    <mergeCell ref="O17:O18"/>
    <mergeCell ref="P17:P18"/>
    <mergeCell ref="Q17:Q18"/>
    <mergeCell ref="R17:R18"/>
    <mergeCell ref="B14:B15"/>
    <mergeCell ref="C14:C15"/>
    <mergeCell ref="D14:D15"/>
    <mergeCell ref="E14:E15"/>
    <mergeCell ref="F14:F15"/>
    <mergeCell ref="L17:L18"/>
    <mergeCell ref="M17:M18"/>
    <mergeCell ref="N17:N18"/>
    <mergeCell ref="C32:C33"/>
    <mergeCell ref="D32:D33"/>
    <mergeCell ref="E32:E33"/>
    <mergeCell ref="F32:F33"/>
    <mergeCell ref="J32:J33"/>
    <mergeCell ref="K32:K33"/>
    <mergeCell ref="L32:L33"/>
    <mergeCell ref="E17:E18"/>
    <mergeCell ref="F17:F18"/>
    <mergeCell ref="J17:J18"/>
    <mergeCell ref="M19:M20"/>
    <mergeCell ref="N19:N20"/>
    <mergeCell ref="E27:E28"/>
    <mergeCell ref="F27:F28"/>
    <mergeCell ref="J27:J28"/>
    <mergeCell ref="K27:K28"/>
    <mergeCell ref="E37:E40"/>
    <mergeCell ref="F37:F40"/>
    <mergeCell ref="J37:J40"/>
    <mergeCell ref="K37:K40"/>
    <mergeCell ref="L37:L40"/>
    <mergeCell ref="A46:A48"/>
    <mergeCell ref="A53:A54"/>
    <mergeCell ref="B53:B54"/>
    <mergeCell ref="C53:C54"/>
    <mergeCell ref="D53:D54"/>
    <mergeCell ref="E53:E54"/>
    <mergeCell ref="F53:F54"/>
    <mergeCell ref="J53:J54"/>
    <mergeCell ref="K53:K54"/>
    <mergeCell ref="F46:F48"/>
    <mergeCell ref="G46:G47"/>
    <mergeCell ref="J46:J48"/>
    <mergeCell ref="K46:K48"/>
    <mergeCell ref="L46:L48"/>
    <mergeCell ref="B52:R52"/>
    <mergeCell ref="B46:B48"/>
    <mergeCell ref="D46:D48"/>
    <mergeCell ref="E46:E48"/>
    <mergeCell ref="L53:L54"/>
    <mergeCell ref="C46:C48"/>
    <mergeCell ref="A61:A64"/>
    <mergeCell ref="B61:B63"/>
    <mergeCell ref="C61:C63"/>
    <mergeCell ref="D61:D63"/>
    <mergeCell ref="E61:E63"/>
    <mergeCell ref="F61:F63"/>
    <mergeCell ref="G61:G62"/>
    <mergeCell ref="B64:R64"/>
    <mergeCell ref="J61:J63"/>
    <mergeCell ref="K61:K63"/>
    <mergeCell ref="M53:M54"/>
    <mergeCell ref="N53:N54"/>
    <mergeCell ref="O53:O54"/>
    <mergeCell ref="P53:P54"/>
    <mergeCell ref="Q53:Q54"/>
    <mergeCell ref="R53:R54"/>
    <mergeCell ref="B57:R57"/>
    <mergeCell ref="A58:A60"/>
    <mergeCell ref="Q58:Q60"/>
    <mergeCell ref="R58:R60"/>
    <mergeCell ref="A56:A57"/>
    <mergeCell ref="O58:O60"/>
    <mergeCell ref="P58:P60"/>
    <mergeCell ref="L70:L72"/>
    <mergeCell ref="M70:M72"/>
    <mergeCell ref="N70:N72"/>
    <mergeCell ref="O70:O72"/>
    <mergeCell ref="P70:P72"/>
    <mergeCell ref="Q70:Q72"/>
    <mergeCell ref="R70:R72"/>
    <mergeCell ref="K70:K72"/>
    <mergeCell ref="L61:L63"/>
    <mergeCell ref="M61:M63"/>
    <mergeCell ref="N61:N63"/>
    <mergeCell ref="O61:O63"/>
    <mergeCell ref="P61:P63"/>
    <mergeCell ref="Q61:Q63"/>
    <mergeCell ref="R61:R63"/>
    <mergeCell ref="M67:M68"/>
    <mergeCell ref="N67:N68"/>
    <mergeCell ref="O67:O68"/>
    <mergeCell ref="P67:P68"/>
    <mergeCell ref="Q67:Q68"/>
    <mergeCell ref="R67:R68"/>
    <mergeCell ref="J73:J77"/>
    <mergeCell ref="A70:A72"/>
    <mergeCell ref="B70:B72"/>
    <mergeCell ref="C70:C72"/>
    <mergeCell ref="D70:D72"/>
    <mergeCell ref="E70:E72"/>
    <mergeCell ref="F70:F72"/>
    <mergeCell ref="G70:G71"/>
    <mergeCell ref="J70:J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72"/>
  <sheetViews>
    <sheetView topLeftCell="A46" zoomScale="70" zoomScaleNormal="70" workbookViewId="0">
      <selection activeCell="C50" sqref="C50:C52"/>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15.8164062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54" t="s">
        <v>1198</v>
      </c>
    </row>
    <row r="3" spans="1:19" x14ac:dyDescent="0.35">
      <c r="M3" s="2"/>
      <c r="N3" s="2"/>
      <c r="O3" s="2"/>
      <c r="P3" s="2"/>
    </row>
    <row r="4" spans="1:19" s="3" customFormat="1" ht="47.25" customHeight="1" x14ac:dyDescent="0.35">
      <c r="A4" s="901" t="s">
        <v>0</v>
      </c>
      <c r="B4" s="755" t="s">
        <v>1</v>
      </c>
      <c r="C4" s="755" t="s">
        <v>2</v>
      </c>
      <c r="D4" s="755" t="s">
        <v>3</v>
      </c>
      <c r="E4" s="901" t="s">
        <v>4</v>
      </c>
      <c r="F4" s="901" t="s">
        <v>5</v>
      </c>
      <c r="G4" s="901" t="s">
        <v>6</v>
      </c>
      <c r="H4" s="755" t="s">
        <v>7</v>
      </c>
      <c r="I4" s="755"/>
      <c r="J4" s="901" t="s">
        <v>8</v>
      </c>
      <c r="K4" s="755" t="s">
        <v>214</v>
      </c>
      <c r="L4" s="902"/>
      <c r="M4" s="754" t="s">
        <v>215</v>
      </c>
      <c r="N4" s="754"/>
      <c r="O4" s="754" t="s">
        <v>9</v>
      </c>
      <c r="P4" s="754"/>
      <c r="Q4" s="901" t="s">
        <v>216</v>
      </c>
      <c r="R4" s="755" t="s">
        <v>10</v>
      </c>
      <c r="S4" s="20"/>
    </row>
    <row r="5" spans="1:19" s="3" customFormat="1" ht="35.25" customHeight="1" x14ac:dyDescent="0.25">
      <c r="A5" s="901"/>
      <c r="B5" s="755"/>
      <c r="C5" s="755"/>
      <c r="D5" s="755"/>
      <c r="E5" s="901"/>
      <c r="F5" s="901"/>
      <c r="G5" s="901"/>
      <c r="H5" s="145" t="s">
        <v>11</v>
      </c>
      <c r="I5" s="145" t="s">
        <v>12</v>
      </c>
      <c r="J5" s="901"/>
      <c r="K5" s="145">
        <v>2020</v>
      </c>
      <c r="L5" s="145">
        <v>2021</v>
      </c>
      <c r="M5" s="21">
        <v>2020</v>
      </c>
      <c r="N5" s="21">
        <v>2021</v>
      </c>
      <c r="O5" s="21">
        <v>2020</v>
      </c>
      <c r="P5" s="21">
        <v>2021</v>
      </c>
      <c r="Q5" s="901"/>
      <c r="R5" s="755"/>
      <c r="S5" s="20"/>
    </row>
    <row r="6" spans="1:19" s="3" customFormat="1" ht="15.75" customHeight="1" x14ac:dyDescent="0.25">
      <c r="A6" s="171" t="s">
        <v>13</v>
      </c>
      <c r="B6" s="145" t="s">
        <v>14</v>
      </c>
      <c r="C6" s="145" t="s">
        <v>15</v>
      </c>
      <c r="D6" s="145" t="s">
        <v>16</v>
      </c>
      <c r="E6" s="171" t="s">
        <v>17</v>
      </c>
      <c r="F6" s="171" t="s">
        <v>18</v>
      </c>
      <c r="G6" s="171" t="s">
        <v>19</v>
      </c>
      <c r="H6" s="145" t="s">
        <v>20</v>
      </c>
      <c r="I6" s="145" t="s">
        <v>21</v>
      </c>
      <c r="J6" s="171" t="s">
        <v>22</v>
      </c>
      <c r="K6" s="145" t="s">
        <v>23</v>
      </c>
      <c r="L6" s="145" t="s">
        <v>24</v>
      </c>
      <c r="M6" s="144" t="s">
        <v>25</v>
      </c>
      <c r="N6" s="144" t="s">
        <v>26</v>
      </c>
      <c r="O6" s="144" t="s">
        <v>27</v>
      </c>
      <c r="P6" s="144" t="s">
        <v>28</v>
      </c>
      <c r="Q6" s="171" t="s">
        <v>29</v>
      </c>
      <c r="R6" s="145" t="s">
        <v>30</v>
      </c>
      <c r="S6" s="20"/>
    </row>
    <row r="7" spans="1:19" s="4" customFormat="1" ht="162" customHeight="1" x14ac:dyDescent="0.35">
      <c r="A7" s="198">
        <v>1</v>
      </c>
      <c r="B7" s="198">
        <v>1</v>
      </c>
      <c r="C7" s="198">
        <v>4</v>
      </c>
      <c r="D7" s="196">
        <v>5</v>
      </c>
      <c r="E7" s="226" t="s">
        <v>360</v>
      </c>
      <c r="F7" s="226" t="s">
        <v>361</v>
      </c>
      <c r="G7" s="196" t="s">
        <v>42</v>
      </c>
      <c r="H7" s="196" t="s">
        <v>39</v>
      </c>
      <c r="I7" s="197" t="s">
        <v>362</v>
      </c>
      <c r="J7" s="196" t="s">
        <v>363</v>
      </c>
      <c r="K7" s="229" t="s">
        <v>327</v>
      </c>
      <c r="L7" s="229"/>
      <c r="M7" s="107">
        <v>70000</v>
      </c>
      <c r="N7" s="198"/>
      <c r="O7" s="107">
        <v>70000</v>
      </c>
      <c r="P7" s="107"/>
      <c r="Q7" s="196" t="s">
        <v>364</v>
      </c>
      <c r="R7" s="196" t="s">
        <v>365</v>
      </c>
      <c r="S7" s="306"/>
    </row>
    <row r="8" spans="1:19" s="4" customFormat="1" ht="162" customHeight="1" x14ac:dyDescent="0.35">
      <c r="A8" s="155">
        <v>1</v>
      </c>
      <c r="B8" s="155">
        <v>1</v>
      </c>
      <c r="C8" s="155">
        <v>4</v>
      </c>
      <c r="D8" s="153">
        <v>5</v>
      </c>
      <c r="E8" s="170" t="s">
        <v>360</v>
      </c>
      <c r="F8" s="170" t="s">
        <v>361</v>
      </c>
      <c r="G8" s="153" t="s">
        <v>42</v>
      </c>
      <c r="H8" s="153" t="s">
        <v>39</v>
      </c>
      <c r="I8" s="50" t="s">
        <v>362</v>
      </c>
      <c r="J8" s="153" t="s">
        <v>363</v>
      </c>
      <c r="K8" s="152"/>
      <c r="L8" s="74" t="s">
        <v>43</v>
      </c>
      <c r="M8" s="307"/>
      <c r="N8" s="25">
        <v>70000</v>
      </c>
      <c r="O8" s="307"/>
      <c r="P8" s="25">
        <v>70000</v>
      </c>
      <c r="Q8" s="153" t="s">
        <v>364</v>
      </c>
      <c r="R8" s="153" t="s">
        <v>365</v>
      </c>
      <c r="S8" s="306"/>
    </row>
    <row r="9" spans="1:19" s="4" customFormat="1" ht="31.5" customHeight="1" x14ac:dyDescent="0.35">
      <c r="A9" s="903" t="s">
        <v>1199</v>
      </c>
      <c r="B9" s="904"/>
      <c r="C9" s="904"/>
      <c r="D9" s="904"/>
      <c r="E9" s="904"/>
      <c r="F9" s="904"/>
      <c r="G9" s="904"/>
      <c r="H9" s="904"/>
      <c r="I9" s="904"/>
      <c r="J9" s="904"/>
      <c r="K9" s="904"/>
      <c r="L9" s="904"/>
      <c r="M9" s="904"/>
      <c r="N9" s="904"/>
      <c r="O9" s="904"/>
      <c r="P9" s="904"/>
      <c r="Q9" s="904"/>
      <c r="R9" s="905"/>
      <c r="S9" s="306"/>
    </row>
    <row r="10" spans="1:19" s="4" customFormat="1" ht="249.65" customHeight="1" x14ac:dyDescent="0.35">
      <c r="A10" s="196">
        <v>2</v>
      </c>
      <c r="B10" s="196">
        <v>1</v>
      </c>
      <c r="C10" s="196">
        <v>4</v>
      </c>
      <c r="D10" s="196">
        <v>5</v>
      </c>
      <c r="E10" s="226" t="s">
        <v>366</v>
      </c>
      <c r="F10" s="226" t="s">
        <v>367</v>
      </c>
      <c r="G10" s="196" t="s">
        <v>368</v>
      </c>
      <c r="H10" s="196" t="s">
        <v>51</v>
      </c>
      <c r="I10" s="196">
        <v>1</v>
      </c>
      <c r="J10" s="196" t="s">
        <v>369</v>
      </c>
      <c r="K10" s="196" t="s">
        <v>43</v>
      </c>
      <c r="L10" s="196"/>
      <c r="M10" s="303">
        <v>30000</v>
      </c>
      <c r="N10" s="196"/>
      <c r="O10" s="303">
        <v>30000</v>
      </c>
      <c r="P10" s="196"/>
      <c r="Q10" s="196" t="s">
        <v>364</v>
      </c>
      <c r="R10" s="196" t="s">
        <v>365</v>
      </c>
      <c r="S10" s="306"/>
    </row>
    <row r="11" spans="1:19" s="4" customFormat="1" ht="36" customHeight="1" x14ac:dyDescent="0.35">
      <c r="A11" s="580">
        <v>3</v>
      </c>
      <c r="B11" s="580">
        <v>1</v>
      </c>
      <c r="C11" s="580">
        <v>4</v>
      </c>
      <c r="D11" s="580">
        <v>5</v>
      </c>
      <c r="E11" s="906" t="s">
        <v>370</v>
      </c>
      <c r="F11" s="906" t="s">
        <v>371</v>
      </c>
      <c r="G11" s="580" t="s">
        <v>1200</v>
      </c>
      <c r="H11" s="580" t="s">
        <v>1201</v>
      </c>
      <c r="I11" s="580" t="s">
        <v>1202</v>
      </c>
      <c r="J11" s="580" t="s">
        <v>372</v>
      </c>
      <c r="K11" s="580" t="s">
        <v>373</v>
      </c>
      <c r="L11" s="580"/>
      <c r="M11" s="865">
        <v>30000</v>
      </c>
      <c r="N11" s="580"/>
      <c r="O11" s="865">
        <v>30000</v>
      </c>
      <c r="P11" s="580"/>
      <c r="Q11" s="580" t="s">
        <v>364</v>
      </c>
      <c r="R11" s="580" t="s">
        <v>365</v>
      </c>
      <c r="S11" s="306"/>
    </row>
    <row r="12" spans="1:19" s="308" customFormat="1" ht="133.9" customHeight="1" x14ac:dyDescent="0.35">
      <c r="A12" s="894"/>
      <c r="B12" s="894"/>
      <c r="C12" s="894"/>
      <c r="D12" s="894"/>
      <c r="E12" s="896"/>
      <c r="F12" s="896"/>
      <c r="G12" s="894"/>
      <c r="H12" s="894"/>
      <c r="I12" s="894"/>
      <c r="J12" s="894"/>
      <c r="K12" s="894"/>
      <c r="L12" s="894"/>
      <c r="M12" s="896"/>
      <c r="N12" s="894"/>
      <c r="O12" s="894"/>
      <c r="P12" s="894"/>
      <c r="Q12" s="894"/>
      <c r="R12" s="894"/>
    </row>
    <row r="13" spans="1:19" s="308" customFormat="1" ht="20.25" customHeight="1" x14ac:dyDescent="0.35">
      <c r="A13" s="895"/>
      <c r="B13" s="895"/>
      <c r="C13" s="895"/>
      <c r="D13" s="895"/>
      <c r="E13" s="897"/>
      <c r="F13" s="897"/>
      <c r="G13" s="895"/>
      <c r="H13" s="895"/>
      <c r="I13" s="895"/>
      <c r="J13" s="895"/>
      <c r="K13" s="895"/>
      <c r="L13" s="895"/>
      <c r="M13" s="897"/>
      <c r="N13" s="895"/>
      <c r="O13" s="895"/>
      <c r="P13" s="895"/>
      <c r="Q13" s="895"/>
      <c r="R13" s="895"/>
    </row>
    <row r="14" spans="1:19" s="308" customFormat="1" ht="20.25" customHeight="1" x14ac:dyDescent="0.35">
      <c r="A14" s="595">
        <v>3</v>
      </c>
      <c r="B14" s="595">
        <v>1</v>
      </c>
      <c r="C14" s="595">
        <v>4</v>
      </c>
      <c r="D14" s="595">
        <v>5</v>
      </c>
      <c r="E14" s="595" t="s">
        <v>370</v>
      </c>
      <c r="F14" s="595" t="s">
        <v>1203</v>
      </c>
      <c r="G14" s="168" t="s">
        <v>44</v>
      </c>
      <c r="H14" s="168" t="s">
        <v>39</v>
      </c>
      <c r="I14" s="168">
        <v>40</v>
      </c>
      <c r="J14" s="595" t="s">
        <v>372</v>
      </c>
      <c r="K14" s="595" t="s">
        <v>373</v>
      </c>
      <c r="L14" s="900"/>
      <c r="M14" s="710">
        <v>30000</v>
      </c>
      <c r="N14" s="900"/>
      <c r="O14" s="710">
        <v>30000</v>
      </c>
      <c r="P14" s="900"/>
      <c r="Q14" s="595" t="s">
        <v>364</v>
      </c>
      <c r="R14" s="595" t="s">
        <v>365</v>
      </c>
    </row>
    <row r="15" spans="1:19" s="308" customFormat="1" ht="20.25" customHeight="1" x14ac:dyDescent="0.35">
      <c r="A15" s="894"/>
      <c r="B15" s="894"/>
      <c r="C15" s="894"/>
      <c r="D15" s="894"/>
      <c r="E15" s="896"/>
      <c r="F15" s="896"/>
      <c r="G15" s="168" t="s">
        <v>1204</v>
      </c>
      <c r="H15" s="168" t="s">
        <v>1205</v>
      </c>
      <c r="I15" s="168">
        <v>1</v>
      </c>
      <c r="J15" s="898"/>
      <c r="K15" s="898"/>
      <c r="L15" s="898"/>
      <c r="M15" s="907"/>
      <c r="N15" s="898"/>
      <c r="O15" s="898"/>
      <c r="P15" s="898"/>
      <c r="Q15" s="898"/>
      <c r="R15" s="898"/>
    </row>
    <row r="16" spans="1:19" s="308" customFormat="1" ht="84" customHeight="1" x14ac:dyDescent="0.35">
      <c r="A16" s="895"/>
      <c r="B16" s="895"/>
      <c r="C16" s="895"/>
      <c r="D16" s="895"/>
      <c r="E16" s="897"/>
      <c r="F16" s="897"/>
      <c r="G16" s="168" t="s">
        <v>1206</v>
      </c>
      <c r="H16" s="168" t="s">
        <v>50</v>
      </c>
      <c r="I16" s="168">
        <v>200</v>
      </c>
      <c r="J16" s="899"/>
      <c r="K16" s="899"/>
      <c r="L16" s="899"/>
      <c r="M16" s="908"/>
      <c r="N16" s="899"/>
      <c r="O16" s="899"/>
      <c r="P16" s="899"/>
      <c r="Q16" s="899"/>
      <c r="R16" s="899"/>
    </row>
    <row r="17" spans="1:18" s="308" customFormat="1" ht="22.5" customHeight="1" x14ac:dyDescent="0.35">
      <c r="A17" s="722" t="s">
        <v>1207</v>
      </c>
      <c r="B17" s="909"/>
      <c r="C17" s="909"/>
      <c r="D17" s="909"/>
      <c r="E17" s="909"/>
      <c r="F17" s="909"/>
      <c r="G17" s="909"/>
      <c r="H17" s="909"/>
      <c r="I17" s="909"/>
      <c r="J17" s="909"/>
      <c r="K17" s="909"/>
      <c r="L17" s="909"/>
      <c r="M17" s="909"/>
      <c r="N17" s="909"/>
      <c r="O17" s="909"/>
      <c r="P17" s="909"/>
      <c r="Q17" s="909"/>
      <c r="R17" s="910"/>
    </row>
    <row r="18" spans="1:18" s="4" customFormat="1" ht="348.65" customHeight="1" x14ac:dyDescent="0.35">
      <c r="A18" s="196">
        <v>4</v>
      </c>
      <c r="B18" s="196">
        <v>1</v>
      </c>
      <c r="C18" s="196">
        <v>4</v>
      </c>
      <c r="D18" s="196">
        <v>5</v>
      </c>
      <c r="E18" s="226" t="s">
        <v>374</v>
      </c>
      <c r="F18" s="226" t="s">
        <v>375</v>
      </c>
      <c r="G18" s="196" t="s">
        <v>368</v>
      </c>
      <c r="H18" s="196" t="s">
        <v>376</v>
      </c>
      <c r="I18" s="196" t="s">
        <v>377</v>
      </c>
      <c r="J18" s="196" t="s">
        <v>378</v>
      </c>
      <c r="K18" s="196" t="s">
        <v>43</v>
      </c>
      <c r="L18" s="309"/>
      <c r="M18" s="303">
        <v>30000</v>
      </c>
      <c r="N18" s="309"/>
      <c r="O18" s="303">
        <v>30000</v>
      </c>
      <c r="P18" s="309"/>
      <c r="Q18" s="196" t="s">
        <v>364</v>
      </c>
      <c r="R18" s="196" t="s">
        <v>365</v>
      </c>
    </row>
    <row r="19" spans="1:18" s="4" customFormat="1" ht="85.5" customHeight="1" x14ac:dyDescent="0.35">
      <c r="A19" s="595">
        <v>4</v>
      </c>
      <c r="B19" s="595">
        <v>1</v>
      </c>
      <c r="C19" s="595">
        <v>4</v>
      </c>
      <c r="D19" s="595">
        <v>5</v>
      </c>
      <c r="E19" s="911" t="s">
        <v>374</v>
      </c>
      <c r="F19" s="911" t="s">
        <v>375</v>
      </c>
      <c r="G19" s="168" t="s">
        <v>368</v>
      </c>
      <c r="H19" s="168" t="s">
        <v>51</v>
      </c>
      <c r="I19" s="168">
        <v>1</v>
      </c>
      <c r="J19" s="595" t="s">
        <v>378</v>
      </c>
      <c r="K19" s="595" t="s">
        <v>43</v>
      </c>
      <c r="L19" s="913"/>
      <c r="M19" s="710">
        <v>30000</v>
      </c>
      <c r="N19" s="913"/>
      <c r="O19" s="710">
        <v>30000</v>
      </c>
      <c r="P19" s="913"/>
      <c r="Q19" s="595" t="s">
        <v>364</v>
      </c>
      <c r="R19" s="595" t="s">
        <v>365</v>
      </c>
    </row>
    <row r="20" spans="1:18" s="4" customFormat="1" ht="125.25" customHeight="1" x14ac:dyDescent="0.35">
      <c r="A20" s="597"/>
      <c r="B20" s="597"/>
      <c r="C20" s="597"/>
      <c r="D20" s="597"/>
      <c r="E20" s="912"/>
      <c r="F20" s="912"/>
      <c r="G20" s="168" t="s">
        <v>1206</v>
      </c>
      <c r="H20" s="168" t="s">
        <v>50</v>
      </c>
      <c r="I20" s="168">
        <v>500</v>
      </c>
      <c r="J20" s="597"/>
      <c r="K20" s="597"/>
      <c r="L20" s="914"/>
      <c r="M20" s="712"/>
      <c r="N20" s="914"/>
      <c r="O20" s="712"/>
      <c r="P20" s="914"/>
      <c r="Q20" s="597"/>
      <c r="R20" s="597"/>
    </row>
    <row r="21" spans="1:18" s="4" customFormat="1" ht="39.75" customHeight="1" x14ac:dyDescent="0.35">
      <c r="A21" s="722" t="s">
        <v>1208</v>
      </c>
      <c r="B21" s="909"/>
      <c r="C21" s="909"/>
      <c r="D21" s="909"/>
      <c r="E21" s="909"/>
      <c r="F21" s="909"/>
      <c r="G21" s="909"/>
      <c r="H21" s="909"/>
      <c r="I21" s="909"/>
      <c r="J21" s="909"/>
      <c r="K21" s="909"/>
      <c r="L21" s="909"/>
      <c r="M21" s="909"/>
      <c r="N21" s="909"/>
      <c r="O21" s="909"/>
      <c r="P21" s="909"/>
      <c r="Q21" s="910"/>
      <c r="R21" s="157"/>
    </row>
    <row r="22" spans="1:18" s="56" customFormat="1" ht="145.5" customHeight="1" x14ac:dyDescent="0.35">
      <c r="A22" s="158">
        <v>5</v>
      </c>
      <c r="B22" s="158">
        <v>1</v>
      </c>
      <c r="C22" s="158">
        <v>4</v>
      </c>
      <c r="D22" s="158">
        <v>5</v>
      </c>
      <c r="E22" s="28" t="s">
        <v>379</v>
      </c>
      <c r="F22" s="28" t="s">
        <v>1209</v>
      </c>
      <c r="G22" s="158" t="s">
        <v>380</v>
      </c>
      <c r="H22" s="160" t="s">
        <v>39</v>
      </c>
      <c r="I22" s="158">
        <v>100</v>
      </c>
      <c r="J22" s="158" t="s">
        <v>381</v>
      </c>
      <c r="K22" s="158" t="s">
        <v>382</v>
      </c>
      <c r="L22" s="158"/>
      <c r="M22" s="162">
        <v>27000</v>
      </c>
      <c r="N22" s="158"/>
      <c r="O22" s="162">
        <v>27000</v>
      </c>
      <c r="P22" s="158"/>
      <c r="Q22" s="158" t="s">
        <v>364</v>
      </c>
      <c r="R22" s="160" t="s">
        <v>365</v>
      </c>
    </row>
    <row r="23" spans="1:18" s="56" customFormat="1" ht="66.75" customHeight="1" x14ac:dyDescent="0.35">
      <c r="A23" s="900">
        <v>5</v>
      </c>
      <c r="B23" s="900">
        <v>1</v>
      </c>
      <c r="C23" s="900">
        <v>4</v>
      </c>
      <c r="D23" s="900">
        <v>5</v>
      </c>
      <c r="E23" s="915" t="s">
        <v>379</v>
      </c>
      <c r="F23" s="915" t="s">
        <v>1209</v>
      </c>
      <c r="G23" s="161" t="s">
        <v>380</v>
      </c>
      <c r="H23" s="153" t="s">
        <v>39</v>
      </c>
      <c r="I23" s="161">
        <v>100</v>
      </c>
      <c r="J23" s="900" t="s">
        <v>381</v>
      </c>
      <c r="K23" s="900" t="s">
        <v>382</v>
      </c>
      <c r="L23" s="900"/>
      <c r="M23" s="917">
        <v>27000</v>
      </c>
      <c r="N23" s="900"/>
      <c r="O23" s="917">
        <v>27000</v>
      </c>
      <c r="P23" s="900"/>
      <c r="Q23" s="900" t="s">
        <v>364</v>
      </c>
      <c r="R23" s="595" t="s">
        <v>365</v>
      </c>
    </row>
    <row r="24" spans="1:18" s="56" customFormat="1" ht="57.75" customHeight="1" x14ac:dyDescent="0.35">
      <c r="A24" s="899"/>
      <c r="B24" s="899"/>
      <c r="C24" s="899"/>
      <c r="D24" s="899"/>
      <c r="E24" s="916"/>
      <c r="F24" s="916"/>
      <c r="G24" s="168" t="s">
        <v>1210</v>
      </c>
      <c r="H24" s="168" t="s">
        <v>50</v>
      </c>
      <c r="I24" s="168">
        <v>1</v>
      </c>
      <c r="J24" s="899"/>
      <c r="K24" s="899"/>
      <c r="L24" s="899"/>
      <c r="M24" s="899"/>
      <c r="N24" s="899"/>
      <c r="O24" s="899"/>
      <c r="P24" s="899"/>
      <c r="Q24" s="899"/>
      <c r="R24" s="899"/>
    </row>
    <row r="25" spans="1:18" s="56" customFormat="1" ht="20.25" customHeight="1" x14ac:dyDescent="0.35">
      <c r="A25" s="921" t="s">
        <v>1211</v>
      </c>
      <c r="B25" s="909"/>
      <c r="C25" s="909"/>
      <c r="D25" s="909"/>
      <c r="E25" s="909"/>
      <c r="F25" s="909"/>
      <c r="G25" s="909"/>
      <c r="H25" s="909"/>
      <c r="I25" s="909"/>
      <c r="J25" s="909"/>
      <c r="K25" s="909"/>
      <c r="L25" s="909"/>
      <c r="M25" s="909"/>
      <c r="N25" s="909"/>
      <c r="O25" s="909"/>
      <c r="P25" s="909"/>
      <c r="Q25" s="909"/>
      <c r="R25" s="910"/>
    </row>
    <row r="26" spans="1:18" ht="270.64999999999998" customHeight="1" x14ac:dyDescent="0.35">
      <c r="A26" s="198">
        <v>6</v>
      </c>
      <c r="B26" s="196">
        <v>1</v>
      </c>
      <c r="C26" s="198">
        <v>4</v>
      </c>
      <c r="D26" s="196">
        <v>5</v>
      </c>
      <c r="E26" s="226" t="s">
        <v>383</v>
      </c>
      <c r="F26" s="226" t="s">
        <v>384</v>
      </c>
      <c r="G26" s="196" t="s">
        <v>368</v>
      </c>
      <c r="H26" s="196" t="s">
        <v>51</v>
      </c>
      <c r="I26" s="197" t="s">
        <v>160</v>
      </c>
      <c r="J26" s="196" t="s">
        <v>385</v>
      </c>
      <c r="K26" s="229" t="s">
        <v>43</v>
      </c>
      <c r="L26" s="229"/>
      <c r="M26" s="107">
        <v>20000</v>
      </c>
      <c r="N26" s="198"/>
      <c r="O26" s="107">
        <v>20000</v>
      </c>
      <c r="P26" s="107"/>
      <c r="Q26" s="196" t="s">
        <v>364</v>
      </c>
      <c r="R26" s="196" t="s">
        <v>365</v>
      </c>
    </row>
    <row r="27" spans="1:18" ht="216.65" customHeight="1" x14ac:dyDescent="0.35">
      <c r="A27" s="196">
        <v>7</v>
      </c>
      <c r="B27" s="196">
        <v>1</v>
      </c>
      <c r="C27" s="196">
        <v>4</v>
      </c>
      <c r="D27" s="196">
        <v>5</v>
      </c>
      <c r="E27" s="226" t="s">
        <v>386</v>
      </c>
      <c r="F27" s="226" t="s">
        <v>387</v>
      </c>
      <c r="G27" s="196" t="s">
        <v>368</v>
      </c>
      <c r="H27" s="196" t="s">
        <v>51</v>
      </c>
      <c r="I27" s="196">
        <v>1</v>
      </c>
      <c r="J27" s="196" t="s">
        <v>388</v>
      </c>
      <c r="K27" s="196" t="s">
        <v>389</v>
      </c>
      <c r="L27" s="196"/>
      <c r="M27" s="303">
        <v>20000</v>
      </c>
      <c r="N27" s="196"/>
      <c r="O27" s="303">
        <v>20000</v>
      </c>
      <c r="P27" s="196"/>
      <c r="Q27" s="196" t="s">
        <v>364</v>
      </c>
      <c r="R27" s="196" t="s">
        <v>365</v>
      </c>
    </row>
    <row r="28" spans="1:18" ht="190.15" customHeight="1" x14ac:dyDescent="0.35">
      <c r="A28" s="210">
        <v>8</v>
      </c>
      <c r="B28" s="210">
        <v>1</v>
      </c>
      <c r="C28" s="210">
        <v>4</v>
      </c>
      <c r="D28" s="210">
        <v>5</v>
      </c>
      <c r="E28" s="318" t="s">
        <v>390</v>
      </c>
      <c r="F28" s="318" t="s">
        <v>391</v>
      </c>
      <c r="G28" s="210" t="s">
        <v>368</v>
      </c>
      <c r="H28" s="210" t="s">
        <v>392</v>
      </c>
      <c r="I28" s="210" t="s">
        <v>377</v>
      </c>
      <c r="J28" s="210" t="s">
        <v>393</v>
      </c>
      <c r="K28" s="210" t="s">
        <v>389</v>
      </c>
      <c r="L28" s="210"/>
      <c r="M28" s="319">
        <v>30000</v>
      </c>
      <c r="N28" s="210"/>
      <c r="O28" s="319">
        <v>30000</v>
      </c>
      <c r="P28" s="210"/>
      <c r="Q28" s="210" t="s">
        <v>364</v>
      </c>
      <c r="R28" s="210" t="s">
        <v>365</v>
      </c>
    </row>
    <row r="29" spans="1:18" s="316" customFormat="1" ht="66" customHeight="1" x14ac:dyDescent="0.35">
      <c r="A29" s="588">
        <v>8</v>
      </c>
      <c r="B29" s="588">
        <v>1</v>
      </c>
      <c r="C29" s="588">
        <v>4</v>
      </c>
      <c r="D29" s="588">
        <v>5</v>
      </c>
      <c r="E29" s="671" t="s">
        <v>390</v>
      </c>
      <c r="F29" s="671" t="s">
        <v>391</v>
      </c>
      <c r="G29" s="168" t="s">
        <v>368</v>
      </c>
      <c r="H29" s="168" t="s">
        <v>51</v>
      </c>
      <c r="I29" s="168">
        <v>1</v>
      </c>
      <c r="J29" s="588" t="s">
        <v>393</v>
      </c>
      <c r="K29" s="588" t="s">
        <v>389</v>
      </c>
      <c r="L29" s="588"/>
      <c r="M29" s="633">
        <v>30000</v>
      </c>
      <c r="N29" s="588"/>
      <c r="O29" s="633">
        <v>30000</v>
      </c>
      <c r="P29" s="588"/>
      <c r="Q29" s="588" t="s">
        <v>364</v>
      </c>
      <c r="R29" s="588" t="s">
        <v>365</v>
      </c>
    </row>
    <row r="30" spans="1:18" s="316" customFormat="1" ht="110.25" customHeight="1" x14ac:dyDescent="0.35">
      <c r="A30" s="919"/>
      <c r="B30" s="919"/>
      <c r="C30" s="919"/>
      <c r="D30" s="919"/>
      <c r="E30" s="920"/>
      <c r="F30" s="920"/>
      <c r="G30" s="168" t="s">
        <v>1206</v>
      </c>
      <c r="H30" s="168" t="s">
        <v>50</v>
      </c>
      <c r="I30" s="168">
        <v>500</v>
      </c>
      <c r="J30" s="919"/>
      <c r="K30" s="919"/>
      <c r="L30" s="919"/>
      <c r="M30" s="919"/>
      <c r="N30" s="919"/>
      <c r="O30" s="919"/>
      <c r="P30" s="919"/>
      <c r="Q30" s="919"/>
      <c r="R30" s="919"/>
    </row>
    <row r="31" spans="1:18" s="316" customFormat="1" ht="31.5" customHeight="1" x14ac:dyDescent="0.35">
      <c r="A31" s="922" t="s">
        <v>1208</v>
      </c>
      <c r="B31" s="923"/>
      <c r="C31" s="923"/>
      <c r="D31" s="923"/>
      <c r="E31" s="923"/>
      <c r="F31" s="923"/>
      <c r="G31" s="923"/>
      <c r="H31" s="923"/>
      <c r="I31" s="923"/>
      <c r="J31" s="923"/>
      <c r="K31" s="923"/>
      <c r="L31" s="923"/>
      <c r="M31" s="923"/>
      <c r="N31" s="923"/>
      <c r="O31" s="923"/>
      <c r="P31" s="923"/>
      <c r="Q31" s="923"/>
      <c r="R31" s="923"/>
    </row>
    <row r="32" spans="1:18" s="316" customFormat="1" ht="216.75" customHeight="1" x14ac:dyDescent="0.35">
      <c r="A32" s="196">
        <v>9</v>
      </c>
      <c r="B32" s="196">
        <v>1</v>
      </c>
      <c r="C32" s="196">
        <v>4</v>
      </c>
      <c r="D32" s="196">
        <v>5</v>
      </c>
      <c r="E32" s="226" t="s">
        <v>394</v>
      </c>
      <c r="F32" s="226" t="s">
        <v>395</v>
      </c>
      <c r="G32" s="196" t="s">
        <v>368</v>
      </c>
      <c r="H32" s="196" t="s">
        <v>392</v>
      </c>
      <c r="I32" s="196" t="s">
        <v>396</v>
      </c>
      <c r="J32" s="196" t="s">
        <v>397</v>
      </c>
      <c r="K32" s="196" t="s">
        <v>389</v>
      </c>
      <c r="L32" s="29"/>
      <c r="M32" s="303">
        <v>30000</v>
      </c>
      <c r="N32" s="29"/>
      <c r="O32" s="303">
        <v>30000</v>
      </c>
      <c r="P32" s="29"/>
      <c r="Q32" s="196" t="s">
        <v>364</v>
      </c>
      <c r="R32" s="196" t="s">
        <v>365</v>
      </c>
    </row>
    <row r="33" spans="1:18" s="316" customFormat="1" ht="143.25" customHeight="1" x14ac:dyDescent="0.35">
      <c r="A33" s="588">
        <v>9</v>
      </c>
      <c r="B33" s="588">
        <v>1</v>
      </c>
      <c r="C33" s="588">
        <v>4</v>
      </c>
      <c r="D33" s="588">
        <v>5</v>
      </c>
      <c r="E33" s="671" t="s">
        <v>394</v>
      </c>
      <c r="F33" s="671" t="s">
        <v>395</v>
      </c>
      <c r="G33" s="168" t="s">
        <v>368</v>
      </c>
      <c r="H33" s="168" t="s">
        <v>51</v>
      </c>
      <c r="I33" s="168">
        <v>1</v>
      </c>
      <c r="J33" s="588" t="s">
        <v>397</v>
      </c>
      <c r="K33" s="588" t="s">
        <v>389</v>
      </c>
      <c r="L33" s="588"/>
      <c r="M33" s="633">
        <v>30000</v>
      </c>
      <c r="N33" s="588"/>
      <c r="O33" s="633">
        <v>30000</v>
      </c>
      <c r="P33" s="588"/>
      <c r="Q33" s="588" t="s">
        <v>364</v>
      </c>
      <c r="R33" s="588" t="s">
        <v>365</v>
      </c>
    </row>
    <row r="34" spans="1:18" s="316" customFormat="1" ht="82.5" customHeight="1" x14ac:dyDescent="0.35">
      <c r="A34" s="918"/>
      <c r="B34" s="918"/>
      <c r="C34" s="918"/>
      <c r="D34" s="918"/>
      <c r="E34" s="926"/>
      <c r="F34" s="926"/>
      <c r="G34" s="168" t="s">
        <v>1206</v>
      </c>
      <c r="H34" s="168" t="s">
        <v>50</v>
      </c>
      <c r="I34" s="168">
        <v>200</v>
      </c>
      <c r="J34" s="918"/>
      <c r="K34" s="918"/>
      <c r="L34" s="918"/>
      <c r="M34" s="918"/>
      <c r="N34" s="918"/>
      <c r="O34" s="918"/>
      <c r="P34" s="918"/>
      <c r="Q34" s="918"/>
      <c r="R34" s="918"/>
    </row>
    <row r="35" spans="1:18" s="316" customFormat="1" ht="22.5" customHeight="1" x14ac:dyDescent="0.35">
      <c r="A35" s="922" t="s">
        <v>1208</v>
      </c>
      <c r="B35" s="922"/>
      <c r="C35" s="922"/>
      <c r="D35" s="922"/>
      <c r="E35" s="922"/>
      <c r="F35" s="922"/>
      <c r="G35" s="922"/>
      <c r="H35" s="922"/>
      <c r="I35" s="922"/>
      <c r="J35" s="922"/>
      <c r="K35" s="922"/>
      <c r="L35" s="922"/>
      <c r="M35" s="922"/>
      <c r="N35" s="922"/>
      <c r="O35" s="922"/>
      <c r="P35" s="922"/>
      <c r="Q35" s="922"/>
      <c r="R35" s="922"/>
    </row>
    <row r="36" spans="1:18" s="310" customFormat="1" ht="294.64999999999998" customHeight="1" x14ac:dyDescent="0.35">
      <c r="A36" s="196">
        <v>10</v>
      </c>
      <c r="B36" s="196">
        <v>1</v>
      </c>
      <c r="C36" s="196">
        <v>4</v>
      </c>
      <c r="D36" s="196">
        <v>5</v>
      </c>
      <c r="E36" s="226" t="s">
        <v>398</v>
      </c>
      <c r="F36" s="196" t="s">
        <v>399</v>
      </c>
      <c r="G36" s="196" t="s">
        <v>400</v>
      </c>
      <c r="H36" s="196" t="s">
        <v>39</v>
      </c>
      <c r="I36" s="196">
        <v>100</v>
      </c>
      <c r="J36" s="196" t="s">
        <v>401</v>
      </c>
      <c r="K36" s="196" t="s">
        <v>402</v>
      </c>
      <c r="L36" s="196"/>
      <c r="M36" s="303">
        <v>12000</v>
      </c>
      <c r="N36" s="196"/>
      <c r="O36" s="303">
        <v>12000</v>
      </c>
      <c r="P36" s="196"/>
      <c r="Q36" s="196" t="s">
        <v>364</v>
      </c>
      <c r="R36" s="196" t="s">
        <v>365</v>
      </c>
    </row>
    <row r="37" spans="1:18" s="310" customFormat="1" ht="216" customHeight="1" x14ac:dyDescent="0.35">
      <c r="A37" s="196">
        <v>11</v>
      </c>
      <c r="B37" s="196">
        <v>1</v>
      </c>
      <c r="C37" s="196">
        <v>4</v>
      </c>
      <c r="D37" s="196">
        <v>2</v>
      </c>
      <c r="E37" s="226" t="s">
        <v>403</v>
      </c>
      <c r="F37" s="196" t="s">
        <v>404</v>
      </c>
      <c r="G37" s="196" t="s">
        <v>44</v>
      </c>
      <c r="H37" s="196" t="s">
        <v>39</v>
      </c>
      <c r="I37" s="196">
        <v>100</v>
      </c>
      <c r="J37" s="196" t="s">
        <v>405</v>
      </c>
      <c r="K37" s="196" t="s">
        <v>327</v>
      </c>
      <c r="L37" s="196"/>
      <c r="M37" s="303">
        <v>30000</v>
      </c>
      <c r="N37" s="196"/>
      <c r="O37" s="303">
        <v>30000</v>
      </c>
      <c r="P37" s="196"/>
      <c r="Q37" s="196" t="s">
        <v>364</v>
      </c>
      <c r="R37" s="196" t="s">
        <v>365</v>
      </c>
    </row>
    <row r="38" spans="1:18" s="310" customFormat="1" ht="30.75" customHeight="1" x14ac:dyDescent="0.35">
      <c r="A38" s="588">
        <v>11</v>
      </c>
      <c r="B38" s="588">
        <v>1</v>
      </c>
      <c r="C38" s="588">
        <v>4</v>
      </c>
      <c r="D38" s="588">
        <v>2</v>
      </c>
      <c r="E38" s="671" t="s">
        <v>403</v>
      </c>
      <c r="F38" s="588" t="s">
        <v>404</v>
      </c>
      <c r="G38" s="588" t="s">
        <v>44</v>
      </c>
      <c r="H38" s="168" t="s">
        <v>1212</v>
      </c>
      <c r="I38" s="168">
        <v>2</v>
      </c>
      <c r="J38" s="588" t="s">
        <v>405</v>
      </c>
      <c r="K38" s="588" t="s">
        <v>327</v>
      </c>
      <c r="L38" s="588"/>
      <c r="M38" s="924">
        <v>30000</v>
      </c>
      <c r="N38" s="588"/>
      <c r="O38" s="924">
        <v>30000</v>
      </c>
      <c r="P38" s="588"/>
      <c r="Q38" s="588" t="s">
        <v>364</v>
      </c>
      <c r="R38" s="588" t="s">
        <v>365</v>
      </c>
    </row>
    <row r="39" spans="1:18" s="310" customFormat="1" ht="29.25" customHeight="1" x14ac:dyDescent="0.35">
      <c r="A39" s="919"/>
      <c r="B39" s="919"/>
      <c r="C39" s="919"/>
      <c r="D39" s="919"/>
      <c r="E39" s="920"/>
      <c r="F39" s="919"/>
      <c r="G39" s="919"/>
      <c r="H39" s="168" t="s">
        <v>170</v>
      </c>
      <c r="I39" s="168" t="s">
        <v>1213</v>
      </c>
      <c r="J39" s="919"/>
      <c r="K39" s="919"/>
      <c r="L39" s="919"/>
      <c r="M39" s="925"/>
      <c r="N39" s="919"/>
      <c r="O39" s="925"/>
      <c r="P39" s="919"/>
      <c r="Q39" s="919"/>
      <c r="R39" s="919"/>
    </row>
    <row r="40" spans="1:18" s="310" customFormat="1" ht="28.5" customHeight="1" x14ac:dyDescent="0.35">
      <c r="A40" s="919"/>
      <c r="B40" s="919"/>
      <c r="C40" s="919"/>
      <c r="D40" s="919"/>
      <c r="E40" s="920"/>
      <c r="F40" s="919"/>
      <c r="G40" s="168" t="s">
        <v>1214</v>
      </c>
      <c r="H40" s="168" t="s">
        <v>1215</v>
      </c>
      <c r="I40" s="168">
        <v>2</v>
      </c>
      <c r="J40" s="919"/>
      <c r="K40" s="919"/>
      <c r="L40" s="919"/>
      <c r="M40" s="925"/>
      <c r="N40" s="919"/>
      <c r="O40" s="925"/>
      <c r="P40" s="919"/>
      <c r="Q40" s="919"/>
      <c r="R40" s="919"/>
    </row>
    <row r="41" spans="1:18" s="310" customFormat="1" ht="84.75" customHeight="1" x14ac:dyDescent="0.35">
      <c r="A41" s="919"/>
      <c r="B41" s="919"/>
      <c r="C41" s="919"/>
      <c r="D41" s="919"/>
      <c r="E41" s="920"/>
      <c r="F41" s="919"/>
      <c r="G41" s="168" t="s">
        <v>368</v>
      </c>
      <c r="H41" s="168" t="s">
        <v>51</v>
      </c>
      <c r="I41" s="168">
        <v>1</v>
      </c>
      <c r="J41" s="919"/>
      <c r="K41" s="919"/>
      <c r="L41" s="919"/>
      <c r="M41" s="925"/>
      <c r="N41" s="919"/>
      <c r="O41" s="925"/>
      <c r="P41" s="919"/>
      <c r="Q41" s="919"/>
      <c r="R41" s="919"/>
    </row>
    <row r="42" spans="1:18" s="310" customFormat="1" ht="29.25" customHeight="1" x14ac:dyDescent="0.35">
      <c r="A42" s="766" t="s">
        <v>1517</v>
      </c>
      <c r="B42" s="766"/>
      <c r="C42" s="766"/>
      <c r="D42" s="766"/>
      <c r="E42" s="766"/>
      <c r="F42" s="766"/>
      <c r="G42" s="766"/>
      <c r="H42" s="766"/>
      <c r="I42" s="766"/>
      <c r="J42" s="766"/>
      <c r="K42" s="766"/>
      <c r="L42" s="766"/>
      <c r="M42" s="766"/>
      <c r="N42" s="766"/>
      <c r="O42" s="766"/>
      <c r="P42" s="766"/>
      <c r="Q42" s="766"/>
      <c r="R42" s="766"/>
    </row>
    <row r="43" spans="1:18" s="310" customFormat="1" ht="215.25" customHeight="1" x14ac:dyDescent="0.35">
      <c r="A43" s="585">
        <v>12</v>
      </c>
      <c r="B43" s="585">
        <v>1</v>
      </c>
      <c r="C43" s="585">
        <v>4</v>
      </c>
      <c r="D43" s="585">
        <v>2</v>
      </c>
      <c r="E43" s="585" t="s">
        <v>406</v>
      </c>
      <c r="F43" s="585" t="s">
        <v>407</v>
      </c>
      <c r="G43" s="585" t="s">
        <v>408</v>
      </c>
      <c r="H43" s="196" t="s">
        <v>53</v>
      </c>
      <c r="I43" s="196">
        <v>6</v>
      </c>
      <c r="J43" s="585" t="s">
        <v>409</v>
      </c>
      <c r="K43" s="585" t="s">
        <v>327</v>
      </c>
      <c r="L43" s="585"/>
      <c r="M43" s="927">
        <v>30000</v>
      </c>
      <c r="N43" s="585"/>
      <c r="O43" s="930">
        <v>30000</v>
      </c>
      <c r="P43" s="585"/>
      <c r="Q43" s="585" t="s">
        <v>364</v>
      </c>
      <c r="R43" s="585" t="s">
        <v>365</v>
      </c>
    </row>
    <row r="44" spans="1:18" s="310" customFormat="1" ht="41.25" customHeight="1" x14ac:dyDescent="0.35">
      <c r="A44" s="585"/>
      <c r="B44" s="585"/>
      <c r="C44" s="585"/>
      <c r="D44" s="585"/>
      <c r="E44" s="585"/>
      <c r="F44" s="585"/>
      <c r="G44" s="585"/>
      <c r="H44" s="196" t="s">
        <v>39</v>
      </c>
      <c r="I44" s="196" t="s">
        <v>410</v>
      </c>
      <c r="J44" s="918"/>
      <c r="K44" s="918"/>
      <c r="L44" s="918"/>
      <c r="M44" s="928"/>
      <c r="N44" s="918"/>
      <c r="O44" s="931"/>
      <c r="P44" s="918"/>
      <c r="Q44" s="918"/>
      <c r="R44" s="918"/>
    </row>
    <row r="45" spans="1:18" s="310" customFormat="1" ht="36.75" customHeight="1" x14ac:dyDescent="0.35">
      <c r="A45" s="585"/>
      <c r="B45" s="585"/>
      <c r="C45" s="585"/>
      <c r="D45" s="585"/>
      <c r="E45" s="585"/>
      <c r="F45" s="585"/>
      <c r="G45" s="196" t="s">
        <v>354</v>
      </c>
      <c r="H45" s="196" t="s">
        <v>41</v>
      </c>
      <c r="I45" s="196">
        <v>1</v>
      </c>
      <c r="J45" s="918"/>
      <c r="K45" s="918"/>
      <c r="L45" s="918"/>
      <c r="M45" s="929"/>
      <c r="N45" s="918"/>
      <c r="O45" s="931"/>
      <c r="P45" s="918"/>
      <c r="Q45" s="918"/>
      <c r="R45" s="918"/>
    </row>
    <row r="46" spans="1:18" s="310" customFormat="1" ht="36.75" customHeight="1" x14ac:dyDescent="0.35">
      <c r="A46" s="595">
        <v>12</v>
      </c>
      <c r="B46" s="595">
        <v>1</v>
      </c>
      <c r="C46" s="595">
        <v>4</v>
      </c>
      <c r="D46" s="595">
        <v>2</v>
      </c>
      <c r="E46" s="595" t="s">
        <v>406</v>
      </c>
      <c r="F46" s="595" t="s">
        <v>407</v>
      </c>
      <c r="G46" s="595" t="s">
        <v>408</v>
      </c>
      <c r="H46" s="541" t="s">
        <v>53</v>
      </c>
      <c r="I46" s="542">
        <v>3</v>
      </c>
      <c r="J46" s="595" t="s">
        <v>409</v>
      </c>
      <c r="K46" s="595" t="s">
        <v>327</v>
      </c>
      <c r="L46" s="595"/>
      <c r="M46" s="932">
        <v>10000</v>
      </c>
      <c r="N46" s="595"/>
      <c r="O46" s="932">
        <v>10000</v>
      </c>
      <c r="P46" s="595"/>
      <c r="Q46" s="595" t="s">
        <v>364</v>
      </c>
      <c r="R46" s="595" t="s">
        <v>365</v>
      </c>
    </row>
    <row r="47" spans="1:18" s="310" customFormat="1" ht="36.75" customHeight="1" x14ac:dyDescent="0.35">
      <c r="A47" s="596"/>
      <c r="B47" s="596"/>
      <c r="C47" s="596"/>
      <c r="D47" s="596"/>
      <c r="E47" s="596"/>
      <c r="F47" s="596"/>
      <c r="G47" s="597"/>
      <c r="H47" s="541" t="s">
        <v>39</v>
      </c>
      <c r="I47" s="541" t="s">
        <v>1216</v>
      </c>
      <c r="J47" s="898"/>
      <c r="K47" s="898"/>
      <c r="L47" s="898"/>
      <c r="M47" s="623"/>
      <c r="N47" s="898"/>
      <c r="O47" s="623"/>
      <c r="P47" s="898"/>
      <c r="Q47" s="898"/>
      <c r="R47" s="898"/>
    </row>
    <row r="48" spans="1:18" s="310" customFormat="1" ht="168.75" customHeight="1" x14ac:dyDescent="0.35">
      <c r="A48" s="597"/>
      <c r="B48" s="597"/>
      <c r="C48" s="597"/>
      <c r="D48" s="597"/>
      <c r="E48" s="597"/>
      <c r="F48" s="597"/>
      <c r="G48" s="541" t="s">
        <v>354</v>
      </c>
      <c r="H48" s="541" t="s">
        <v>41</v>
      </c>
      <c r="I48" s="541">
        <v>1</v>
      </c>
      <c r="J48" s="899"/>
      <c r="K48" s="899"/>
      <c r="L48" s="899"/>
      <c r="M48" s="636"/>
      <c r="N48" s="899"/>
      <c r="O48" s="636"/>
      <c r="P48" s="899"/>
      <c r="Q48" s="899"/>
      <c r="R48" s="899"/>
    </row>
    <row r="49" spans="1:18" s="310" customFormat="1" ht="47.5" customHeight="1" x14ac:dyDescent="0.35">
      <c r="A49" s="722" t="s">
        <v>1591</v>
      </c>
      <c r="B49" s="909"/>
      <c r="C49" s="909"/>
      <c r="D49" s="909"/>
      <c r="E49" s="909"/>
      <c r="F49" s="909"/>
      <c r="G49" s="909"/>
      <c r="H49" s="909"/>
      <c r="I49" s="909"/>
      <c r="J49" s="909"/>
      <c r="K49" s="909"/>
      <c r="L49" s="909"/>
      <c r="M49" s="909"/>
      <c r="N49" s="909"/>
      <c r="O49" s="909"/>
      <c r="P49" s="909"/>
      <c r="Q49" s="909"/>
      <c r="R49" s="910"/>
    </row>
    <row r="50" spans="1:18" s="310" customFormat="1" ht="44.25" customHeight="1" x14ac:dyDescent="0.35">
      <c r="A50" s="585">
        <v>13</v>
      </c>
      <c r="B50" s="585">
        <v>1</v>
      </c>
      <c r="C50" s="585">
        <v>4</v>
      </c>
      <c r="D50" s="585">
        <v>5</v>
      </c>
      <c r="E50" s="585" t="s">
        <v>411</v>
      </c>
      <c r="F50" s="585" t="s">
        <v>412</v>
      </c>
      <c r="G50" s="196" t="s">
        <v>42</v>
      </c>
      <c r="H50" s="196" t="s">
        <v>39</v>
      </c>
      <c r="I50" s="196">
        <v>20</v>
      </c>
      <c r="J50" s="585" t="s">
        <v>413</v>
      </c>
      <c r="K50" s="585" t="s">
        <v>327</v>
      </c>
      <c r="L50" s="585"/>
      <c r="M50" s="930">
        <v>90000</v>
      </c>
      <c r="N50" s="585"/>
      <c r="O50" s="930">
        <v>90000</v>
      </c>
      <c r="P50" s="585"/>
      <c r="Q50" s="585" t="s">
        <v>364</v>
      </c>
      <c r="R50" s="585" t="s">
        <v>365</v>
      </c>
    </row>
    <row r="51" spans="1:18" s="310" customFormat="1" ht="43.5" customHeight="1" x14ac:dyDescent="0.35">
      <c r="A51" s="918"/>
      <c r="B51" s="918"/>
      <c r="C51" s="918"/>
      <c r="D51" s="918"/>
      <c r="E51" s="918"/>
      <c r="F51" s="918"/>
      <c r="G51" s="196" t="s">
        <v>44</v>
      </c>
      <c r="H51" s="196" t="s">
        <v>39</v>
      </c>
      <c r="I51" s="196">
        <v>40</v>
      </c>
      <c r="J51" s="918"/>
      <c r="K51" s="918"/>
      <c r="L51" s="918"/>
      <c r="M51" s="931"/>
      <c r="N51" s="918"/>
      <c r="O51" s="931"/>
      <c r="P51" s="918"/>
      <c r="Q51" s="918"/>
      <c r="R51" s="918"/>
    </row>
    <row r="52" spans="1:18" s="310" customFormat="1" ht="46.5" customHeight="1" x14ac:dyDescent="0.35">
      <c r="A52" s="918"/>
      <c r="B52" s="918"/>
      <c r="C52" s="918"/>
      <c r="D52" s="918"/>
      <c r="E52" s="918"/>
      <c r="F52" s="918"/>
      <c r="G52" s="196" t="s">
        <v>414</v>
      </c>
      <c r="H52" s="196" t="s">
        <v>415</v>
      </c>
      <c r="I52" s="196">
        <v>100</v>
      </c>
      <c r="J52" s="918"/>
      <c r="K52" s="918"/>
      <c r="L52" s="918"/>
      <c r="M52" s="931"/>
      <c r="N52" s="918"/>
      <c r="O52" s="931"/>
      <c r="P52" s="918"/>
      <c r="Q52" s="918"/>
      <c r="R52" s="918"/>
    </row>
    <row r="53" spans="1:18" s="310" customFormat="1" ht="48.75" customHeight="1" x14ac:dyDescent="0.35">
      <c r="A53" s="585">
        <v>14</v>
      </c>
      <c r="B53" s="585">
        <v>1</v>
      </c>
      <c r="C53" s="585">
        <v>4</v>
      </c>
      <c r="D53" s="585">
        <v>2</v>
      </c>
      <c r="E53" s="585" t="s">
        <v>416</v>
      </c>
      <c r="F53" s="585" t="s">
        <v>1518</v>
      </c>
      <c r="G53" s="585" t="s">
        <v>32</v>
      </c>
      <c r="H53" s="196" t="s">
        <v>45</v>
      </c>
      <c r="I53" s="196">
        <v>4</v>
      </c>
      <c r="J53" s="585" t="s">
        <v>417</v>
      </c>
      <c r="K53" s="585" t="s">
        <v>327</v>
      </c>
      <c r="L53" s="585"/>
      <c r="M53" s="930">
        <v>100000</v>
      </c>
      <c r="N53" s="585"/>
      <c r="O53" s="930">
        <v>100000</v>
      </c>
      <c r="P53" s="585"/>
      <c r="Q53" s="585" t="s">
        <v>364</v>
      </c>
      <c r="R53" s="585" t="s">
        <v>365</v>
      </c>
    </row>
    <row r="54" spans="1:18" s="310" customFormat="1" ht="49.5" customHeight="1" x14ac:dyDescent="0.35">
      <c r="A54" s="918"/>
      <c r="B54" s="918"/>
      <c r="C54" s="918"/>
      <c r="D54" s="918"/>
      <c r="E54" s="918"/>
      <c r="F54" s="918"/>
      <c r="G54" s="918"/>
      <c r="H54" s="196" t="s">
        <v>39</v>
      </c>
      <c r="I54" s="196">
        <v>100</v>
      </c>
      <c r="J54" s="918"/>
      <c r="K54" s="918"/>
      <c r="L54" s="918"/>
      <c r="M54" s="931"/>
      <c r="N54" s="918"/>
      <c r="O54" s="931"/>
      <c r="P54" s="918"/>
      <c r="Q54" s="918"/>
      <c r="R54" s="918"/>
    </row>
    <row r="55" spans="1:18" s="310" customFormat="1" ht="47.25" customHeight="1" x14ac:dyDescent="0.35">
      <c r="A55" s="918"/>
      <c r="B55" s="918"/>
      <c r="C55" s="918"/>
      <c r="D55" s="918"/>
      <c r="E55" s="918"/>
      <c r="F55" s="918"/>
      <c r="G55" s="196" t="s">
        <v>161</v>
      </c>
      <c r="H55" s="196" t="s">
        <v>123</v>
      </c>
      <c r="I55" s="196">
        <v>1</v>
      </c>
      <c r="J55" s="918"/>
      <c r="K55" s="918"/>
      <c r="L55" s="918"/>
      <c r="M55" s="931"/>
      <c r="N55" s="918"/>
      <c r="O55" s="931"/>
      <c r="P55" s="918"/>
      <c r="Q55" s="918"/>
      <c r="R55" s="918"/>
    </row>
    <row r="56" spans="1:18" s="310" customFormat="1" ht="48" customHeight="1" x14ac:dyDescent="0.35">
      <c r="A56" s="918"/>
      <c r="B56" s="918"/>
      <c r="C56" s="918"/>
      <c r="D56" s="918"/>
      <c r="E56" s="918"/>
      <c r="F56" s="918"/>
      <c r="G56" s="196" t="s">
        <v>418</v>
      </c>
      <c r="H56" s="196" t="s">
        <v>123</v>
      </c>
      <c r="I56" s="196">
        <v>1</v>
      </c>
      <c r="J56" s="918"/>
      <c r="K56" s="918"/>
      <c r="L56" s="918"/>
      <c r="M56" s="931"/>
      <c r="N56" s="918"/>
      <c r="O56" s="931"/>
      <c r="P56" s="918"/>
      <c r="Q56" s="918"/>
      <c r="R56" s="918"/>
    </row>
    <row r="57" spans="1:18" s="310" customFormat="1" ht="37.5" customHeight="1" x14ac:dyDescent="0.35">
      <c r="A57" s="918"/>
      <c r="B57" s="918"/>
      <c r="C57" s="918"/>
      <c r="D57" s="918"/>
      <c r="E57" s="918"/>
      <c r="F57" s="918"/>
      <c r="G57" s="196" t="s">
        <v>419</v>
      </c>
      <c r="H57" s="196" t="s">
        <v>50</v>
      </c>
      <c r="I57" s="196">
        <v>100</v>
      </c>
      <c r="J57" s="918"/>
      <c r="K57" s="918"/>
      <c r="L57" s="918"/>
      <c r="M57" s="931"/>
      <c r="N57" s="918"/>
      <c r="O57" s="931"/>
      <c r="P57" s="918"/>
      <c r="Q57" s="918"/>
      <c r="R57" s="918"/>
    </row>
    <row r="58" spans="1:18" s="310" customFormat="1" ht="39.75" customHeight="1" x14ac:dyDescent="0.35">
      <c r="A58" s="918"/>
      <c r="B58" s="918"/>
      <c r="C58" s="918"/>
      <c r="D58" s="918"/>
      <c r="E58" s="918"/>
      <c r="F58" s="918"/>
      <c r="G58" s="196" t="s">
        <v>177</v>
      </c>
      <c r="H58" s="196" t="s">
        <v>420</v>
      </c>
      <c r="I58" s="196">
        <v>8</v>
      </c>
      <c r="J58" s="918"/>
      <c r="K58" s="918"/>
      <c r="L58" s="918"/>
      <c r="M58" s="931"/>
      <c r="N58" s="918"/>
      <c r="O58" s="931"/>
      <c r="P58" s="918"/>
      <c r="Q58" s="918"/>
      <c r="R58" s="918"/>
    </row>
    <row r="59" spans="1:18" s="310" customFormat="1" ht="50.25" customHeight="1" x14ac:dyDescent="0.35">
      <c r="A59" s="588">
        <v>14</v>
      </c>
      <c r="B59" s="588">
        <v>1</v>
      </c>
      <c r="C59" s="588">
        <v>4</v>
      </c>
      <c r="D59" s="588">
        <v>2</v>
      </c>
      <c r="E59" s="588" t="s">
        <v>416</v>
      </c>
      <c r="F59" s="588" t="s">
        <v>1518</v>
      </c>
      <c r="G59" s="627" t="s">
        <v>32</v>
      </c>
      <c r="H59" s="153" t="s">
        <v>45</v>
      </c>
      <c r="I59" s="168">
        <v>3</v>
      </c>
      <c r="J59" s="588" t="s">
        <v>417</v>
      </c>
      <c r="K59" s="588" t="s">
        <v>327</v>
      </c>
      <c r="L59" s="588"/>
      <c r="M59" s="924">
        <v>100000</v>
      </c>
      <c r="N59" s="588"/>
      <c r="O59" s="924">
        <v>100000</v>
      </c>
      <c r="P59" s="588"/>
      <c r="Q59" s="588" t="s">
        <v>364</v>
      </c>
      <c r="R59" s="588" t="s">
        <v>365</v>
      </c>
    </row>
    <row r="60" spans="1:18" s="310" customFormat="1" ht="48" customHeight="1" x14ac:dyDescent="0.35">
      <c r="A60" s="919"/>
      <c r="B60" s="919"/>
      <c r="C60" s="919"/>
      <c r="D60" s="919"/>
      <c r="E60" s="919"/>
      <c r="F60" s="919"/>
      <c r="G60" s="627"/>
      <c r="H60" s="153" t="s">
        <v>39</v>
      </c>
      <c r="I60" s="168">
        <v>80</v>
      </c>
      <c r="J60" s="919"/>
      <c r="K60" s="919"/>
      <c r="L60" s="919"/>
      <c r="M60" s="925"/>
      <c r="N60" s="919"/>
      <c r="O60" s="925"/>
      <c r="P60" s="919"/>
      <c r="Q60" s="919"/>
      <c r="R60" s="919"/>
    </row>
    <row r="61" spans="1:18" s="310" customFormat="1" ht="52.5" customHeight="1" x14ac:dyDescent="0.35">
      <c r="A61" s="919"/>
      <c r="B61" s="919"/>
      <c r="C61" s="919"/>
      <c r="D61" s="919"/>
      <c r="E61" s="919"/>
      <c r="F61" s="919"/>
      <c r="G61" s="168" t="s">
        <v>161</v>
      </c>
      <c r="H61" s="153" t="s">
        <v>123</v>
      </c>
      <c r="I61" s="153">
        <v>1</v>
      </c>
      <c r="J61" s="919"/>
      <c r="K61" s="919"/>
      <c r="L61" s="919"/>
      <c r="M61" s="925"/>
      <c r="N61" s="919"/>
      <c r="O61" s="925"/>
      <c r="P61" s="919"/>
      <c r="Q61" s="919"/>
      <c r="R61" s="919"/>
    </row>
    <row r="62" spans="1:18" s="310" customFormat="1" ht="54" customHeight="1" x14ac:dyDescent="0.35">
      <c r="A62" s="919"/>
      <c r="B62" s="919"/>
      <c r="C62" s="919"/>
      <c r="D62" s="919"/>
      <c r="E62" s="919"/>
      <c r="F62" s="919"/>
      <c r="G62" s="168" t="s">
        <v>418</v>
      </c>
      <c r="H62" s="153" t="s">
        <v>123</v>
      </c>
      <c r="I62" s="153">
        <v>1</v>
      </c>
      <c r="J62" s="919"/>
      <c r="K62" s="919"/>
      <c r="L62" s="919"/>
      <c r="M62" s="925"/>
      <c r="N62" s="919"/>
      <c r="O62" s="925"/>
      <c r="P62" s="919"/>
      <c r="Q62" s="919"/>
      <c r="R62" s="919"/>
    </row>
    <row r="63" spans="1:18" s="310" customFormat="1" ht="73.5" customHeight="1" x14ac:dyDescent="0.35">
      <c r="A63" s="919"/>
      <c r="B63" s="919"/>
      <c r="C63" s="919"/>
      <c r="D63" s="919"/>
      <c r="E63" s="919"/>
      <c r="F63" s="919"/>
      <c r="G63" s="168" t="s">
        <v>419</v>
      </c>
      <c r="H63" s="153" t="s">
        <v>50</v>
      </c>
      <c r="I63" s="168">
        <v>500</v>
      </c>
      <c r="J63" s="919"/>
      <c r="K63" s="919"/>
      <c r="L63" s="919"/>
      <c r="M63" s="925"/>
      <c r="N63" s="919"/>
      <c r="O63" s="925"/>
      <c r="P63" s="919"/>
      <c r="Q63" s="919"/>
      <c r="R63" s="919"/>
    </row>
    <row r="64" spans="1:18" s="310" customFormat="1" ht="30.75" customHeight="1" x14ac:dyDescent="0.35">
      <c r="A64" s="922" t="s">
        <v>1217</v>
      </c>
      <c r="B64" s="923"/>
      <c r="C64" s="923"/>
      <c r="D64" s="923"/>
      <c r="E64" s="923"/>
      <c r="F64" s="923"/>
      <c r="G64" s="923"/>
      <c r="H64" s="923"/>
      <c r="I64" s="923"/>
      <c r="J64" s="923"/>
      <c r="K64" s="923"/>
      <c r="L64" s="923"/>
      <c r="M64" s="923"/>
      <c r="N64" s="923"/>
      <c r="O64" s="923"/>
      <c r="P64" s="923"/>
      <c r="Q64" s="923"/>
      <c r="R64" s="923"/>
    </row>
    <row r="65" spans="1:18" x14ac:dyDescent="0.35">
      <c r="A65" s="57"/>
      <c r="B65" s="57"/>
      <c r="C65" s="57"/>
      <c r="D65" s="57"/>
      <c r="E65" s="57"/>
      <c r="F65" s="57"/>
      <c r="G65" s="57"/>
      <c r="H65" s="57"/>
      <c r="I65" s="57"/>
      <c r="J65" s="57"/>
      <c r="K65" s="57"/>
      <c r="L65" s="57"/>
      <c r="M65" s="57"/>
      <c r="N65" s="57"/>
      <c r="O65" s="57"/>
      <c r="Q65" s="57"/>
      <c r="R65" s="57"/>
    </row>
    <row r="66" spans="1:18" x14ac:dyDescent="0.35">
      <c r="A66" s="57"/>
      <c r="B66" s="57"/>
      <c r="C66" s="57"/>
      <c r="D66" s="57"/>
      <c r="E66" s="57"/>
      <c r="F66" s="57"/>
      <c r="G66" s="57"/>
      <c r="H66" s="57"/>
      <c r="I66" s="57"/>
      <c r="J66" s="57"/>
      <c r="K66" s="57"/>
      <c r="L66" s="933"/>
      <c r="M66" s="933" t="s">
        <v>202</v>
      </c>
      <c r="N66" s="933"/>
      <c r="O66" s="933"/>
      <c r="Q66" s="311"/>
      <c r="R66" s="57"/>
    </row>
    <row r="67" spans="1:18" x14ac:dyDescent="0.35">
      <c r="A67" s="57"/>
      <c r="B67" s="57"/>
      <c r="C67" s="57"/>
      <c r="D67" s="57"/>
      <c r="E67" s="57"/>
      <c r="F67" s="57"/>
      <c r="G67" s="57"/>
      <c r="H67" s="57"/>
      <c r="I67" s="57"/>
      <c r="J67" s="57"/>
      <c r="K67" s="57"/>
      <c r="L67" s="934"/>
      <c r="M67" s="312" t="s">
        <v>33</v>
      </c>
      <c r="N67" s="933" t="s">
        <v>34</v>
      </c>
      <c r="O67" s="934"/>
      <c r="Q67" s="311"/>
      <c r="R67" s="57"/>
    </row>
    <row r="68" spans="1:18" x14ac:dyDescent="0.35">
      <c r="A68" s="57"/>
      <c r="B68" s="57"/>
      <c r="C68" s="57"/>
      <c r="D68" s="57"/>
      <c r="E68" s="57"/>
      <c r="F68" s="57"/>
      <c r="G68" s="57"/>
      <c r="H68" s="57"/>
      <c r="I68" s="57"/>
      <c r="J68" s="57"/>
      <c r="K68" s="57"/>
      <c r="L68" s="934"/>
      <c r="M68" s="312"/>
      <c r="N68" s="312">
        <v>2020</v>
      </c>
      <c r="O68" s="312">
        <v>2021</v>
      </c>
      <c r="Q68" s="311"/>
      <c r="R68" s="57"/>
    </row>
    <row r="69" spans="1:18" x14ac:dyDescent="0.35">
      <c r="L69" s="313" t="s">
        <v>316</v>
      </c>
      <c r="M69" s="314">
        <v>14</v>
      </c>
      <c r="N69" s="109">
        <f>O7+O10+O11+O18+O22+O26+O27+O28+O33+O36+O37+O43+O50+O53</f>
        <v>549000</v>
      </c>
      <c r="O69" s="315">
        <v>0</v>
      </c>
      <c r="Q69" s="316"/>
    </row>
    <row r="70" spans="1:18" x14ac:dyDescent="0.35">
      <c r="L70" s="317" t="s">
        <v>317</v>
      </c>
      <c r="M70" s="172">
        <v>14</v>
      </c>
      <c r="N70" s="109">
        <f>M8+M10+M14+M19+M23+M26+M27+M29+M33+M36+M38+M46+M50+M59</f>
        <v>459000</v>
      </c>
      <c r="O70" s="305">
        <f>P8</f>
        <v>70000</v>
      </c>
      <c r="Q70" s="316"/>
    </row>
    <row r="71" spans="1:18" x14ac:dyDescent="0.35">
      <c r="N71" s="322"/>
      <c r="Q71" s="316"/>
    </row>
    <row r="72" spans="1:18" x14ac:dyDescent="0.35">
      <c r="Q72" s="316"/>
    </row>
  </sheetData>
  <mergeCells count="214">
    <mergeCell ref="R59:R63"/>
    <mergeCell ref="A64:R64"/>
    <mergeCell ref="L66:L68"/>
    <mergeCell ref="M66:O66"/>
    <mergeCell ref="N67:O67"/>
    <mergeCell ref="R53:R58"/>
    <mergeCell ref="A59:A63"/>
    <mergeCell ref="B59:B63"/>
    <mergeCell ref="C59:C63"/>
    <mergeCell ref="D59:D63"/>
    <mergeCell ref="E59:E63"/>
    <mergeCell ref="F59:F63"/>
    <mergeCell ref="G59:G60"/>
    <mergeCell ref="J59:J63"/>
    <mergeCell ref="K59:K63"/>
    <mergeCell ref="L59:L63"/>
    <mergeCell ref="M59:M63"/>
    <mergeCell ref="N59:N63"/>
    <mergeCell ref="O59:O63"/>
    <mergeCell ref="P59:P63"/>
    <mergeCell ref="Q59:Q63"/>
    <mergeCell ref="M53:M58"/>
    <mergeCell ref="N53:N58"/>
    <mergeCell ref="O53:O58"/>
    <mergeCell ref="P53:P58"/>
    <mergeCell ref="Q53:Q58"/>
    <mergeCell ref="F53:F58"/>
    <mergeCell ref="G53:G54"/>
    <mergeCell ref="J53:J58"/>
    <mergeCell ref="K53:K58"/>
    <mergeCell ref="L53:L58"/>
    <mergeCell ref="A53:A58"/>
    <mergeCell ref="B53:B58"/>
    <mergeCell ref="C53:C58"/>
    <mergeCell ref="D53:D58"/>
    <mergeCell ref="E53:E58"/>
    <mergeCell ref="R46:R48"/>
    <mergeCell ref="A49:R49"/>
    <mergeCell ref="N50:N52"/>
    <mergeCell ref="O50:O52"/>
    <mergeCell ref="P50:P52"/>
    <mergeCell ref="Q50:Q52"/>
    <mergeCell ref="R50:R52"/>
    <mergeCell ref="F50:F52"/>
    <mergeCell ref="J50:J52"/>
    <mergeCell ref="K50:K52"/>
    <mergeCell ref="L50:L52"/>
    <mergeCell ref="M50:M52"/>
    <mergeCell ref="L46:L48"/>
    <mergeCell ref="M46:M48"/>
    <mergeCell ref="N46:N48"/>
    <mergeCell ref="A50:A52"/>
    <mergeCell ref="B50:B52"/>
    <mergeCell ref="C50:C52"/>
    <mergeCell ref="D50:D52"/>
    <mergeCell ref="E50:E52"/>
    <mergeCell ref="O46:O48"/>
    <mergeCell ref="A46:A48"/>
    <mergeCell ref="B46:B48"/>
    <mergeCell ref="C46:C48"/>
    <mergeCell ref="D46:D48"/>
    <mergeCell ref="E46:E48"/>
    <mergeCell ref="F46:F48"/>
    <mergeCell ref="G46:G47"/>
    <mergeCell ref="J46:J48"/>
    <mergeCell ref="K46:K48"/>
    <mergeCell ref="Q38:Q41"/>
    <mergeCell ref="P46:P48"/>
    <mergeCell ref="Q46:Q48"/>
    <mergeCell ref="R38:R41"/>
    <mergeCell ref="A42:R42"/>
    <mergeCell ref="A43:A45"/>
    <mergeCell ref="B43:B45"/>
    <mergeCell ref="C43:C45"/>
    <mergeCell ref="D43:D45"/>
    <mergeCell ref="E43:E45"/>
    <mergeCell ref="F43:F45"/>
    <mergeCell ref="G43:G44"/>
    <mergeCell ref="J43:J45"/>
    <mergeCell ref="K43:K45"/>
    <mergeCell ref="L43:L45"/>
    <mergeCell ref="M43:M45"/>
    <mergeCell ref="N43:N45"/>
    <mergeCell ref="O43:O45"/>
    <mergeCell ref="P43:P45"/>
    <mergeCell ref="Q43:Q45"/>
    <mergeCell ref="R43:R45"/>
    <mergeCell ref="R33:R34"/>
    <mergeCell ref="A35:R35"/>
    <mergeCell ref="A38:A41"/>
    <mergeCell ref="B38:B41"/>
    <mergeCell ref="C38:C41"/>
    <mergeCell ref="D38:D41"/>
    <mergeCell ref="E38:E41"/>
    <mergeCell ref="F38:F41"/>
    <mergeCell ref="G38:G39"/>
    <mergeCell ref="J38:J41"/>
    <mergeCell ref="K38:K41"/>
    <mergeCell ref="L38:L41"/>
    <mergeCell ref="M38:M41"/>
    <mergeCell ref="N38:N41"/>
    <mergeCell ref="O38:O41"/>
    <mergeCell ref="L33:L34"/>
    <mergeCell ref="M33:M34"/>
    <mergeCell ref="N33:N34"/>
    <mergeCell ref="O33:O34"/>
    <mergeCell ref="P33:P34"/>
    <mergeCell ref="D33:D34"/>
    <mergeCell ref="E33:E34"/>
    <mergeCell ref="F33:F34"/>
    <mergeCell ref="P38:P41"/>
    <mergeCell ref="J33:J34"/>
    <mergeCell ref="K33:K34"/>
    <mergeCell ref="R23:R24"/>
    <mergeCell ref="A29:A30"/>
    <mergeCell ref="B29:B30"/>
    <mergeCell ref="C29:C30"/>
    <mergeCell ref="D29:D30"/>
    <mergeCell ref="E29:E30"/>
    <mergeCell ref="F29:F30"/>
    <mergeCell ref="J29:J30"/>
    <mergeCell ref="K29:K30"/>
    <mergeCell ref="L29:L30"/>
    <mergeCell ref="M29:M30"/>
    <mergeCell ref="N29:N30"/>
    <mergeCell ref="O29:O30"/>
    <mergeCell ref="P29:P30"/>
    <mergeCell ref="Q29:Q30"/>
    <mergeCell ref="R29:R30"/>
    <mergeCell ref="A25:R25"/>
    <mergeCell ref="A31:R31"/>
    <mergeCell ref="A33:A34"/>
    <mergeCell ref="B33:B34"/>
    <mergeCell ref="C33:C34"/>
    <mergeCell ref="Q33:Q34"/>
    <mergeCell ref="A14:A16"/>
    <mergeCell ref="B14:B16"/>
    <mergeCell ref="A21:Q21"/>
    <mergeCell ref="A23:A24"/>
    <mergeCell ref="B23:B24"/>
    <mergeCell ref="C23:C24"/>
    <mergeCell ref="D23:D24"/>
    <mergeCell ref="E23:E24"/>
    <mergeCell ref="F23:F24"/>
    <mergeCell ref="J23:J24"/>
    <mergeCell ref="K23:K24"/>
    <mergeCell ref="L23:L24"/>
    <mergeCell ref="M23:M24"/>
    <mergeCell ref="N23:N24"/>
    <mergeCell ref="O23:O24"/>
    <mergeCell ref="P23:P24"/>
    <mergeCell ref="Q23:Q24"/>
    <mergeCell ref="A17:R17"/>
    <mergeCell ref="A19:A20"/>
    <mergeCell ref="B19:B20"/>
    <mergeCell ref="C19:C20"/>
    <mergeCell ref="D19:D20"/>
    <mergeCell ref="E19:E20"/>
    <mergeCell ref="F19:F20"/>
    <mergeCell ref="J19:J20"/>
    <mergeCell ref="K19:K20"/>
    <mergeCell ref="L19:L20"/>
    <mergeCell ref="M19:M20"/>
    <mergeCell ref="N19:N20"/>
    <mergeCell ref="O19:O20"/>
    <mergeCell ref="P19:P20"/>
    <mergeCell ref="Q19:Q20"/>
    <mergeCell ref="R19:R20"/>
    <mergeCell ref="L11:L13"/>
    <mergeCell ref="M11:M13"/>
    <mergeCell ref="N11:N13"/>
    <mergeCell ref="O11:O13"/>
    <mergeCell ref="P11:P13"/>
    <mergeCell ref="Q11:Q13"/>
    <mergeCell ref="R11:R13"/>
    <mergeCell ref="M14:M16"/>
    <mergeCell ref="N14:N16"/>
    <mergeCell ref="O14:O16"/>
    <mergeCell ref="P14:P16"/>
    <mergeCell ref="Q14:Q16"/>
    <mergeCell ref="R14:R16"/>
    <mergeCell ref="A4:A5"/>
    <mergeCell ref="B4:B5"/>
    <mergeCell ref="C4:C5"/>
    <mergeCell ref="D4:D5"/>
    <mergeCell ref="E4:E5"/>
    <mergeCell ref="F4:F5"/>
    <mergeCell ref="G4:G5"/>
    <mergeCell ref="H4:I4"/>
    <mergeCell ref="J4:J5"/>
    <mergeCell ref="C14:C16"/>
    <mergeCell ref="D14:D16"/>
    <mergeCell ref="E14:E16"/>
    <mergeCell ref="F14:F16"/>
    <mergeCell ref="J14:J16"/>
    <mergeCell ref="K14:K16"/>
    <mergeCell ref="L14:L16"/>
    <mergeCell ref="Q4:Q5"/>
    <mergeCell ref="R4:R5"/>
    <mergeCell ref="O4:P4"/>
    <mergeCell ref="K4:L4"/>
    <mergeCell ref="M4:N4"/>
    <mergeCell ref="A9:R9"/>
    <mergeCell ref="A11:A13"/>
    <mergeCell ref="B11:B13"/>
    <mergeCell ref="C11:C13"/>
    <mergeCell ref="D11:D13"/>
    <mergeCell ref="E11:E13"/>
    <mergeCell ref="F11:F13"/>
    <mergeCell ref="G11:G13"/>
    <mergeCell ref="H11:H13"/>
    <mergeCell ref="I11:I13"/>
    <mergeCell ref="J11:J13"/>
    <mergeCell ref="K11:K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45"/>
  <sheetViews>
    <sheetView topLeftCell="A26" zoomScale="60" zoomScaleNormal="60" workbookViewId="0">
      <selection activeCell="F37" sqref="F37"/>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54296875" style="192" customWidth="1"/>
    <col min="7" max="7" width="35.7265625" style="192" customWidth="1"/>
    <col min="8" max="8" width="25.81640625" style="192" customWidth="1"/>
    <col min="9" max="9" width="15.45312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2.8164062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ht="15.5" x14ac:dyDescent="0.35">
      <c r="A2" s="58" t="s">
        <v>1230</v>
      </c>
      <c r="B2" s="59"/>
      <c r="C2" s="59"/>
      <c r="D2" s="59"/>
      <c r="E2" s="59"/>
      <c r="F2" s="59"/>
      <c r="G2" s="59"/>
      <c r="H2" s="59"/>
      <c r="I2" s="59"/>
      <c r="J2" s="59"/>
      <c r="K2" s="59"/>
      <c r="L2" s="59"/>
      <c r="M2" s="59"/>
      <c r="N2" s="59"/>
      <c r="O2" s="59"/>
      <c r="P2" s="59"/>
      <c r="Q2" s="59"/>
      <c r="R2" s="59"/>
    </row>
    <row r="3" spans="1:19" ht="15.5" x14ac:dyDescent="0.35">
      <c r="A3" s="59"/>
      <c r="B3" s="59"/>
      <c r="C3" s="59"/>
      <c r="D3" s="59"/>
      <c r="E3" s="59"/>
      <c r="F3" s="59"/>
      <c r="G3" s="59"/>
      <c r="H3" s="59"/>
      <c r="I3" s="59"/>
      <c r="J3" s="59"/>
      <c r="K3" s="59"/>
      <c r="L3" s="59"/>
      <c r="M3" s="60"/>
      <c r="N3" s="60"/>
      <c r="O3" s="60"/>
      <c r="P3" s="60"/>
      <c r="Q3" s="59"/>
      <c r="R3" s="59"/>
    </row>
    <row r="4" spans="1:19" s="3" customFormat="1" ht="55.5" customHeight="1" x14ac:dyDescent="0.35">
      <c r="A4" s="935" t="s">
        <v>0</v>
      </c>
      <c r="B4" s="938" t="s">
        <v>1</v>
      </c>
      <c r="C4" s="938" t="s">
        <v>2</v>
      </c>
      <c r="D4" s="938" t="s">
        <v>3</v>
      </c>
      <c r="E4" s="935" t="s">
        <v>4</v>
      </c>
      <c r="F4" s="935" t="s">
        <v>5</v>
      </c>
      <c r="G4" s="935" t="s">
        <v>6</v>
      </c>
      <c r="H4" s="944" t="s">
        <v>7</v>
      </c>
      <c r="I4" s="944"/>
      <c r="J4" s="935" t="s">
        <v>8</v>
      </c>
      <c r="K4" s="945" t="s">
        <v>214</v>
      </c>
      <c r="L4" s="946"/>
      <c r="M4" s="943" t="s">
        <v>215</v>
      </c>
      <c r="N4" s="943"/>
      <c r="O4" s="943" t="s">
        <v>9</v>
      </c>
      <c r="P4" s="943"/>
      <c r="Q4" s="935" t="s">
        <v>216</v>
      </c>
      <c r="R4" s="938" t="s">
        <v>10</v>
      </c>
      <c r="S4" s="20"/>
    </row>
    <row r="5" spans="1:19" s="3" customFormat="1" ht="15.5" x14ac:dyDescent="0.25">
      <c r="A5" s="936"/>
      <c r="B5" s="939"/>
      <c r="C5" s="939"/>
      <c r="D5" s="939"/>
      <c r="E5" s="936"/>
      <c r="F5" s="936"/>
      <c r="G5" s="936"/>
      <c r="H5" s="177" t="s">
        <v>11</v>
      </c>
      <c r="I5" s="177" t="s">
        <v>12</v>
      </c>
      <c r="J5" s="936"/>
      <c r="K5" s="175">
        <v>2020</v>
      </c>
      <c r="L5" s="175">
        <v>2021</v>
      </c>
      <c r="M5" s="61">
        <v>2020</v>
      </c>
      <c r="N5" s="61">
        <v>2021</v>
      </c>
      <c r="O5" s="61">
        <v>2020</v>
      </c>
      <c r="P5" s="61">
        <v>2021</v>
      </c>
      <c r="Q5" s="936"/>
      <c r="R5" s="939"/>
      <c r="S5" s="20"/>
    </row>
    <row r="6" spans="1:19" s="3" customFormat="1" ht="15.5" x14ac:dyDescent="0.25">
      <c r="A6" s="174" t="s">
        <v>13</v>
      </c>
      <c r="B6" s="177" t="s">
        <v>14</v>
      </c>
      <c r="C6" s="177" t="s">
        <v>15</v>
      </c>
      <c r="D6" s="177" t="s">
        <v>16</v>
      </c>
      <c r="E6" s="174" t="s">
        <v>17</v>
      </c>
      <c r="F6" s="174" t="s">
        <v>18</v>
      </c>
      <c r="G6" s="174" t="s">
        <v>19</v>
      </c>
      <c r="H6" s="177" t="s">
        <v>20</v>
      </c>
      <c r="I6" s="177" t="s">
        <v>21</v>
      </c>
      <c r="J6" s="174" t="s">
        <v>22</v>
      </c>
      <c r="K6" s="175" t="s">
        <v>23</v>
      </c>
      <c r="L6" s="175" t="s">
        <v>24</v>
      </c>
      <c r="M6" s="176" t="s">
        <v>25</v>
      </c>
      <c r="N6" s="176" t="s">
        <v>26</v>
      </c>
      <c r="O6" s="176" t="s">
        <v>27</v>
      </c>
      <c r="P6" s="176" t="s">
        <v>28</v>
      </c>
      <c r="Q6" s="174" t="s">
        <v>29</v>
      </c>
      <c r="R6" s="177" t="s">
        <v>30</v>
      </c>
      <c r="S6" s="20"/>
    </row>
    <row r="7" spans="1:19" s="6" customFormat="1" ht="249" customHeight="1" x14ac:dyDescent="0.35">
      <c r="A7" s="64">
        <v>1</v>
      </c>
      <c r="B7" s="323">
        <v>1</v>
      </c>
      <c r="C7" s="64">
        <v>4</v>
      </c>
      <c r="D7" s="323">
        <v>2</v>
      </c>
      <c r="E7" s="323" t="s">
        <v>421</v>
      </c>
      <c r="F7" s="323" t="s">
        <v>422</v>
      </c>
      <c r="G7" s="323" t="s">
        <v>32</v>
      </c>
      <c r="H7" s="62" t="s">
        <v>423</v>
      </c>
      <c r="I7" s="62" t="s">
        <v>257</v>
      </c>
      <c r="J7" s="323" t="s">
        <v>424</v>
      </c>
      <c r="K7" s="324" t="s">
        <v>31</v>
      </c>
      <c r="L7" s="324"/>
      <c r="M7" s="63">
        <v>14800</v>
      </c>
      <c r="N7" s="64"/>
      <c r="O7" s="63">
        <v>14800</v>
      </c>
      <c r="P7" s="63"/>
      <c r="Q7" s="62" t="s">
        <v>425</v>
      </c>
      <c r="R7" s="62" t="s">
        <v>426</v>
      </c>
      <c r="S7" s="22"/>
    </row>
    <row r="8" spans="1:19" ht="183.75" customHeight="1" x14ac:dyDescent="0.35">
      <c r="A8" s="64">
        <v>2</v>
      </c>
      <c r="B8" s="64">
        <v>1</v>
      </c>
      <c r="C8" s="64">
        <v>4</v>
      </c>
      <c r="D8" s="323">
        <v>2</v>
      </c>
      <c r="E8" s="323" t="s">
        <v>427</v>
      </c>
      <c r="F8" s="323" t="s">
        <v>428</v>
      </c>
      <c r="G8" s="323" t="s">
        <v>1218</v>
      </c>
      <c r="H8" s="62" t="s">
        <v>1219</v>
      </c>
      <c r="I8" s="62" t="s">
        <v>1220</v>
      </c>
      <c r="J8" s="323" t="s">
        <v>429</v>
      </c>
      <c r="K8" s="324" t="s">
        <v>35</v>
      </c>
      <c r="L8" s="324"/>
      <c r="M8" s="63">
        <v>32600</v>
      </c>
      <c r="N8" s="64"/>
      <c r="O8" s="63">
        <v>32600</v>
      </c>
      <c r="P8" s="63"/>
      <c r="Q8" s="62" t="s">
        <v>425</v>
      </c>
      <c r="R8" s="62" t="s">
        <v>426</v>
      </c>
      <c r="S8" s="31"/>
    </row>
    <row r="9" spans="1:19" ht="168.75" customHeight="1" x14ac:dyDescent="0.35">
      <c r="A9" s="65">
        <v>2</v>
      </c>
      <c r="B9" s="65">
        <v>1</v>
      </c>
      <c r="C9" s="65">
        <v>4</v>
      </c>
      <c r="D9" s="190">
        <v>2</v>
      </c>
      <c r="E9" s="190" t="s">
        <v>427</v>
      </c>
      <c r="F9" s="190" t="s">
        <v>428</v>
      </c>
      <c r="G9" s="190" t="s">
        <v>1218</v>
      </c>
      <c r="H9" s="66" t="s">
        <v>1219</v>
      </c>
      <c r="I9" s="66" t="s">
        <v>1220</v>
      </c>
      <c r="J9" s="190" t="s">
        <v>429</v>
      </c>
      <c r="K9" s="67" t="s">
        <v>35</v>
      </c>
      <c r="L9" s="69" t="s">
        <v>31</v>
      </c>
      <c r="M9" s="68">
        <v>2600</v>
      </c>
      <c r="N9" s="68">
        <v>10980</v>
      </c>
      <c r="O9" s="68">
        <v>2600</v>
      </c>
      <c r="P9" s="68">
        <v>10980</v>
      </c>
      <c r="Q9" s="66" t="s">
        <v>425</v>
      </c>
      <c r="R9" s="66" t="s">
        <v>426</v>
      </c>
      <c r="S9" s="31"/>
    </row>
    <row r="10" spans="1:19" ht="40.5" customHeight="1" x14ac:dyDescent="0.35">
      <c r="A10" s="940" t="s">
        <v>1519</v>
      </c>
      <c r="B10" s="941"/>
      <c r="C10" s="941"/>
      <c r="D10" s="941"/>
      <c r="E10" s="941"/>
      <c r="F10" s="941"/>
      <c r="G10" s="941"/>
      <c r="H10" s="941"/>
      <c r="I10" s="941"/>
      <c r="J10" s="941"/>
      <c r="K10" s="941"/>
      <c r="L10" s="941"/>
      <c r="M10" s="941"/>
      <c r="N10" s="941"/>
      <c r="O10" s="941"/>
      <c r="P10" s="941"/>
      <c r="Q10" s="941"/>
      <c r="R10" s="942"/>
      <c r="S10" s="31"/>
    </row>
    <row r="11" spans="1:19" ht="218.25" customHeight="1" x14ac:dyDescent="0.35">
      <c r="A11" s="64">
        <v>3</v>
      </c>
      <c r="B11" s="323">
        <v>1</v>
      </c>
      <c r="C11" s="323">
        <v>4</v>
      </c>
      <c r="D11" s="323">
        <v>5</v>
      </c>
      <c r="E11" s="323" t="s">
        <v>430</v>
      </c>
      <c r="F11" s="323" t="s">
        <v>1221</v>
      </c>
      <c r="G11" s="323" t="s">
        <v>1222</v>
      </c>
      <c r="H11" s="323" t="s">
        <v>1223</v>
      </c>
      <c r="I11" s="323" t="s">
        <v>1224</v>
      </c>
      <c r="J11" s="323" t="s">
        <v>431</v>
      </c>
      <c r="K11" s="64" t="s">
        <v>35</v>
      </c>
      <c r="L11" s="324"/>
      <c r="M11" s="325">
        <v>36200</v>
      </c>
      <c r="N11" s="326"/>
      <c r="O11" s="325">
        <v>36200</v>
      </c>
      <c r="P11" s="326"/>
      <c r="Q11" s="62" t="s">
        <v>425</v>
      </c>
      <c r="R11" s="62" t="s">
        <v>426</v>
      </c>
    </row>
    <row r="12" spans="1:19" ht="216" customHeight="1" x14ac:dyDescent="0.35">
      <c r="A12" s="65">
        <v>3</v>
      </c>
      <c r="B12" s="190">
        <v>1</v>
      </c>
      <c r="C12" s="190">
        <v>4</v>
      </c>
      <c r="D12" s="190">
        <v>5</v>
      </c>
      <c r="E12" s="190" t="s">
        <v>430</v>
      </c>
      <c r="F12" s="190" t="s">
        <v>1221</v>
      </c>
      <c r="G12" s="190" t="s">
        <v>1222</v>
      </c>
      <c r="H12" s="190" t="s">
        <v>1223</v>
      </c>
      <c r="I12" s="190" t="s">
        <v>1224</v>
      </c>
      <c r="J12" s="190" t="s">
        <v>431</v>
      </c>
      <c r="K12" s="65"/>
      <c r="L12" s="69" t="s">
        <v>31</v>
      </c>
      <c r="M12" s="327"/>
      <c r="N12" s="68">
        <v>32600</v>
      </c>
      <c r="O12" s="71"/>
      <c r="P12" s="68">
        <v>32600</v>
      </c>
      <c r="Q12" s="66" t="s">
        <v>425</v>
      </c>
      <c r="R12" s="66" t="s">
        <v>426</v>
      </c>
    </row>
    <row r="13" spans="1:19" ht="30.75" customHeight="1" x14ac:dyDescent="0.35">
      <c r="A13" s="940" t="s">
        <v>1225</v>
      </c>
      <c r="B13" s="941"/>
      <c r="C13" s="941"/>
      <c r="D13" s="941"/>
      <c r="E13" s="941"/>
      <c r="F13" s="941"/>
      <c r="G13" s="941"/>
      <c r="H13" s="941"/>
      <c r="I13" s="941"/>
      <c r="J13" s="941"/>
      <c r="K13" s="941"/>
      <c r="L13" s="941"/>
      <c r="M13" s="941"/>
      <c r="N13" s="941"/>
      <c r="O13" s="941"/>
      <c r="P13" s="941"/>
      <c r="Q13" s="941"/>
      <c r="R13" s="942"/>
    </row>
    <row r="14" spans="1:19" ht="225.75" customHeight="1" x14ac:dyDescent="0.35">
      <c r="A14" s="64">
        <v>4</v>
      </c>
      <c r="B14" s="64">
        <v>1</v>
      </c>
      <c r="C14" s="64">
        <v>4</v>
      </c>
      <c r="D14" s="323">
        <v>5</v>
      </c>
      <c r="E14" s="323" t="s">
        <v>432</v>
      </c>
      <c r="F14" s="323" t="s">
        <v>1520</v>
      </c>
      <c r="G14" s="323" t="s">
        <v>433</v>
      </c>
      <c r="H14" s="323" t="s">
        <v>434</v>
      </c>
      <c r="I14" s="323" t="s">
        <v>435</v>
      </c>
      <c r="J14" s="323" t="s">
        <v>431</v>
      </c>
      <c r="K14" s="64" t="s">
        <v>35</v>
      </c>
      <c r="L14" s="324"/>
      <c r="M14" s="325">
        <v>58500</v>
      </c>
      <c r="N14" s="326"/>
      <c r="O14" s="325">
        <v>58500</v>
      </c>
      <c r="P14" s="326"/>
      <c r="Q14" s="62" t="s">
        <v>425</v>
      </c>
      <c r="R14" s="62" t="s">
        <v>426</v>
      </c>
    </row>
    <row r="15" spans="1:19" ht="213.75" customHeight="1" x14ac:dyDescent="0.35">
      <c r="A15" s="65">
        <v>4</v>
      </c>
      <c r="B15" s="65">
        <v>1</v>
      </c>
      <c r="C15" s="65">
        <v>4</v>
      </c>
      <c r="D15" s="190">
        <v>5</v>
      </c>
      <c r="E15" s="190" t="s">
        <v>432</v>
      </c>
      <c r="F15" s="190" t="s">
        <v>1520</v>
      </c>
      <c r="G15" s="190" t="s">
        <v>433</v>
      </c>
      <c r="H15" s="190" t="s">
        <v>434</v>
      </c>
      <c r="I15" s="190" t="s">
        <v>435</v>
      </c>
      <c r="J15" s="190" t="s">
        <v>431</v>
      </c>
      <c r="K15" s="65"/>
      <c r="L15" s="69" t="s">
        <v>31</v>
      </c>
      <c r="M15" s="327"/>
      <c r="N15" s="68">
        <v>58500</v>
      </c>
      <c r="O15" s="71"/>
      <c r="P15" s="68">
        <v>58500</v>
      </c>
      <c r="Q15" s="66" t="s">
        <v>425</v>
      </c>
      <c r="R15" s="66" t="s">
        <v>426</v>
      </c>
    </row>
    <row r="16" spans="1:19" ht="30.75" customHeight="1" x14ac:dyDescent="0.35">
      <c r="A16" s="937" t="s">
        <v>1226</v>
      </c>
      <c r="B16" s="937"/>
      <c r="C16" s="937"/>
      <c r="D16" s="937"/>
      <c r="E16" s="937"/>
      <c r="F16" s="937"/>
      <c r="G16" s="937"/>
      <c r="H16" s="937"/>
      <c r="I16" s="937"/>
      <c r="J16" s="937"/>
      <c r="K16" s="937"/>
      <c r="L16" s="937"/>
      <c r="M16" s="937"/>
      <c r="N16" s="937"/>
      <c r="O16" s="937"/>
      <c r="P16" s="937"/>
      <c r="Q16" s="937"/>
      <c r="R16" s="937"/>
    </row>
    <row r="17" spans="1:18" ht="170.25" customHeight="1" x14ac:dyDescent="0.35">
      <c r="A17" s="64">
        <v>5</v>
      </c>
      <c r="B17" s="64">
        <v>1</v>
      </c>
      <c r="C17" s="64">
        <v>4</v>
      </c>
      <c r="D17" s="323">
        <v>2</v>
      </c>
      <c r="E17" s="323" t="s">
        <v>436</v>
      </c>
      <c r="F17" s="323" t="s">
        <v>437</v>
      </c>
      <c r="G17" s="323" t="s">
        <v>438</v>
      </c>
      <c r="H17" s="323" t="s">
        <v>439</v>
      </c>
      <c r="I17" s="323" t="s">
        <v>440</v>
      </c>
      <c r="J17" s="323" t="s">
        <v>431</v>
      </c>
      <c r="K17" s="64" t="s">
        <v>35</v>
      </c>
      <c r="L17" s="324"/>
      <c r="M17" s="325">
        <v>35000</v>
      </c>
      <c r="N17" s="326"/>
      <c r="O17" s="325">
        <v>35000</v>
      </c>
      <c r="P17" s="326"/>
      <c r="Q17" s="62" t="s">
        <v>425</v>
      </c>
      <c r="R17" s="62" t="s">
        <v>426</v>
      </c>
    </row>
    <row r="18" spans="1:18" ht="176.25" customHeight="1" x14ac:dyDescent="0.35">
      <c r="A18" s="65">
        <v>5</v>
      </c>
      <c r="B18" s="65">
        <v>1</v>
      </c>
      <c r="C18" s="65">
        <v>4</v>
      </c>
      <c r="D18" s="190">
        <v>2</v>
      </c>
      <c r="E18" s="190" t="s">
        <v>436</v>
      </c>
      <c r="F18" s="190" t="s">
        <v>437</v>
      </c>
      <c r="G18" s="190" t="s">
        <v>438</v>
      </c>
      <c r="H18" s="190" t="s">
        <v>439</v>
      </c>
      <c r="I18" s="190" t="s">
        <v>440</v>
      </c>
      <c r="J18" s="190" t="s">
        <v>431</v>
      </c>
      <c r="K18" s="65"/>
      <c r="L18" s="69" t="s">
        <v>31</v>
      </c>
      <c r="M18" s="71"/>
      <c r="N18" s="68">
        <v>35000</v>
      </c>
      <c r="O18" s="71"/>
      <c r="P18" s="68">
        <v>35000</v>
      </c>
      <c r="Q18" s="66" t="s">
        <v>425</v>
      </c>
      <c r="R18" s="66" t="s">
        <v>426</v>
      </c>
    </row>
    <row r="19" spans="1:18" ht="28.5" customHeight="1" x14ac:dyDescent="0.35">
      <c r="A19" s="937" t="s">
        <v>1227</v>
      </c>
      <c r="B19" s="937"/>
      <c r="C19" s="937"/>
      <c r="D19" s="937"/>
      <c r="E19" s="937"/>
      <c r="F19" s="937"/>
      <c r="G19" s="937"/>
      <c r="H19" s="937"/>
      <c r="I19" s="937"/>
      <c r="J19" s="937"/>
      <c r="K19" s="937"/>
      <c r="L19" s="937"/>
      <c r="M19" s="937"/>
      <c r="N19" s="937"/>
      <c r="O19" s="937"/>
      <c r="P19" s="937"/>
      <c r="Q19" s="937"/>
      <c r="R19" s="937"/>
    </row>
    <row r="20" spans="1:18" ht="202.5" customHeight="1" x14ac:dyDescent="0.35">
      <c r="A20" s="64">
        <v>6</v>
      </c>
      <c r="B20" s="323">
        <v>1</v>
      </c>
      <c r="C20" s="64">
        <v>4</v>
      </c>
      <c r="D20" s="64">
        <v>2</v>
      </c>
      <c r="E20" s="323" t="s">
        <v>441</v>
      </c>
      <c r="F20" s="323" t="s">
        <v>442</v>
      </c>
      <c r="G20" s="64" t="s">
        <v>443</v>
      </c>
      <c r="H20" s="323" t="s">
        <v>444</v>
      </c>
      <c r="I20" s="323" t="s">
        <v>445</v>
      </c>
      <c r="J20" s="323" t="s">
        <v>446</v>
      </c>
      <c r="K20" s="64" t="s">
        <v>35</v>
      </c>
      <c r="L20" s="328"/>
      <c r="M20" s="63">
        <v>15000</v>
      </c>
      <c r="N20" s="64"/>
      <c r="O20" s="63">
        <v>15000</v>
      </c>
      <c r="P20" s="329"/>
      <c r="Q20" s="62" t="s">
        <v>425</v>
      </c>
      <c r="R20" s="62" t="s">
        <v>426</v>
      </c>
    </row>
    <row r="21" spans="1:18" ht="202.5" customHeight="1" x14ac:dyDescent="0.35">
      <c r="A21" s="65">
        <v>6</v>
      </c>
      <c r="B21" s="190">
        <v>1</v>
      </c>
      <c r="C21" s="65">
        <v>4</v>
      </c>
      <c r="D21" s="65">
        <v>2</v>
      </c>
      <c r="E21" s="190" t="s">
        <v>441</v>
      </c>
      <c r="F21" s="190" t="s">
        <v>442</v>
      </c>
      <c r="G21" s="65" t="s">
        <v>443</v>
      </c>
      <c r="H21" s="190" t="s">
        <v>444</v>
      </c>
      <c r="I21" s="190" t="s">
        <v>445</v>
      </c>
      <c r="J21" s="190" t="s">
        <v>446</v>
      </c>
      <c r="K21" s="65" t="s">
        <v>35</v>
      </c>
      <c r="L21" s="330"/>
      <c r="M21" s="68">
        <v>15420</v>
      </c>
      <c r="N21" s="70"/>
      <c r="O21" s="68">
        <v>15420</v>
      </c>
      <c r="P21" s="331"/>
      <c r="Q21" s="66" t="s">
        <v>425</v>
      </c>
      <c r="R21" s="66" t="s">
        <v>426</v>
      </c>
    </row>
    <row r="22" spans="1:18" ht="32.25" customHeight="1" x14ac:dyDescent="0.35">
      <c r="A22" s="937" t="s">
        <v>1228</v>
      </c>
      <c r="B22" s="937"/>
      <c r="C22" s="937"/>
      <c r="D22" s="937"/>
      <c r="E22" s="937"/>
      <c r="F22" s="937"/>
      <c r="G22" s="937"/>
      <c r="H22" s="937"/>
      <c r="I22" s="937"/>
      <c r="J22" s="937"/>
      <c r="K22" s="937"/>
      <c r="L22" s="937"/>
      <c r="M22" s="937"/>
      <c r="N22" s="937"/>
      <c r="O22" s="937"/>
      <c r="P22" s="937"/>
      <c r="Q22" s="937"/>
      <c r="R22" s="937"/>
    </row>
    <row r="23" spans="1:18" ht="201.5" x14ac:dyDescent="0.35">
      <c r="A23" s="64">
        <v>7</v>
      </c>
      <c r="B23" s="323">
        <v>1</v>
      </c>
      <c r="C23" s="323">
        <v>4</v>
      </c>
      <c r="D23" s="323">
        <v>2</v>
      </c>
      <c r="E23" s="64" t="s">
        <v>447</v>
      </c>
      <c r="F23" s="332" t="s">
        <v>1521</v>
      </c>
      <c r="G23" s="323" t="s">
        <v>152</v>
      </c>
      <c r="H23" s="323" t="s">
        <v>448</v>
      </c>
      <c r="I23" s="323" t="s">
        <v>449</v>
      </c>
      <c r="J23" s="323" t="s">
        <v>450</v>
      </c>
      <c r="K23" s="323" t="s">
        <v>43</v>
      </c>
      <c r="L23" s="323"/>
      <c r="M23" s="325">
        <v>20500</v>
      </c>
      <c r="N23" s="333"/>
      <c r="O23" s="325">
        <v>20500</v>
      </c>
      <c r="P23" s="333"/>
      <c r="Q23" s="62" t="s">
        <v>425</v>
      </c>
      <c r="R23" s="62" t="s">
        <v>426</v>
      </c>
    </row>
    <row r="24" spans="1:18" ht="201.5" x14ac:dyDescent="0.35">
      <c r="A24" s="65">
        <v>7</v>
      </c>
      <c r="B24" s="190">
        <v>1</v>
      </c>
      <c r="C24" s="190">
        <v>4</v>
      </c>
      <c r="D24" s="190">
        <v>2</v>
      </c>
      <c r="E24" s="65" t="s">
        <v>447</v>
      </c>
      <c r="F24" s="334" t="s">
        <v>1521</v>
      </c>
      <c r="G24" s="190" t="s">
        <v>152</v>
      </c>
      <c r="H24" s="190" t="s">
        <v>448</v>
      </c>
      <c r="I24" s="190" t="s">
        <v>449</v>
      </c>
      <c r="J24" s="190" t="s">
        <v>450</v>
      </c>
      <c r="K24" s="190" t="s">
        <v>43</v>
      </c>
      <c r="L24" s="189" t="s">
        <v>31</v>
      </c>
      <c r="M24" s="71">
        <v>11164.27</v>
      </c>
      <c r="N24" s="71">
        <v>9335.73</v>
      </c>
      <c r="O24" s="71">
        <v>11164.27</v>
      </c>
      <c r="P24" s="71">
        <v>9335.73</v>
      </c>
      <c r="Q24" s="66" t="s">
        <v>425</v>
      </c>
      <c r="R24" s="66" t="s">
        <v>426</v>
      </c>
    </row>
    <row r="25" spans="1:18" ht="41.25" customHeight="1" x14ac:dyDescent="0.35">
      <c r="A25" s="937" t="s">
        <v>1229</v>
      </c>
      <c r="B25" s="937"/>
      <c r="C25" s="937"/>
      <c r="D25" s="937"/>
      <c r="E25" s="937"/>
      <c r="F25" s="937"/>
      <c r="G25" s="937"/>
      <c r="H25" s="937"/>
      <c r="I25" s="937"/>
      <c r="J25" s="937"/>
      <c r="K25" s="937"/>
      <c r="L25" s="937"/>
      <c r="M25" s="937"/>
      <c r="N25" s="937"/>
      <c r="O25" s="937"/>
      <c r="P25" s="937"/>
      <c r="Q25" s="937"/>
      <c r="R25" s="937"/>
    </row>
    <row r="26" spans="1:18" ht="201.75" customHeight="1" x14ac:dyDescent="0.35">
      <c r="A26" s="64">
        <v>8</v>
      </c>
      <c r="B26" s="323">
        <v>1</v>
      </c>
      <c r="C26" s="323">
        <v>4</v>
      </c>
      <c r="D26" s="323">
        <v>2</v>
      </c>
      <c r="E26" s="323" t="s">
        <v>451</v>
      </c>
      <c r="F26" s="323" t="s">
        <v>452</v>
      </c>
      <c r="G26" s="323" t="s">
        <v>453</v>
      </c>
      <c r="H26" s="64" t="s">
        <v>92</v>
      </c>
      <c r="I26" s="64">
        <v>1</v>
      </c>
      <c r="J26" s="323" t="s">
        <v>454</v>
      </c>
      <c r="K26" s="323" t="s">
        <v>43</v>
      </c>
      <c r="L26" s="323"/>
      <c r="M26" s="63">
        <v>21000</v>
      </c>
      <c r="N26" s="64"/>
      <c r="O26" s="63">
        <v>21000</v>
      </c>
      <c r="P26" s="64"/>
      <c r="Q26" s="323" t="s">
        <v>425</v>
      </c>
      <c r="R26" s="323" t="s">
        <v>426</v>
      </c>
    </row>
    <row r="27" spans="1:18" ht="102" customHeight="1" x14ac:dyDescent="0.35">
      <c r="A27" s="64">
        <v>9</v>
      </c>
      <c r="B27" s="323">
        <v>1</v>
      </c>
      <c r="C27" s="323">
        <v>4</v>
      </c>
      <c r="D27" s="323">
        <v>2</v>
      </c>
      <c r="E27" s="323" t="s">
        <v>161</v>
      </c>
      <c r="F27" s="323" t="s">
        <v>455</v>
      </c>
      <c r="G27" s="323" t="s">
        <v>456</v>
      </c>
      <c r="H27" s="64" t="s">
        <v>123</v>
      </c>
      <c r="I27" s="64">
        <v>1</v>
      </c>
      <c r="J27" s="323" t="s">
        <v>457</v>
      </c>
      <c r="K27" s="323" t="s">
        <v>43</v>
      </c>
      <c r="L27" s="323"/>
      <c r="M27" s="325">
        <v>16400</v>
      </c>
      <c r="N27" s="64"/>
      <c r="O27" s="325">
        <v>16400</v>
      </c>
      <c r="P27" s="64"/>
      <c r="Q27" s="62" t="s">
        <v>425</v>
      </c>
      <c r="R27" s="62" t="s">
        <v>426</v>
      </c>
    </row>
    <row r="28" spans="1:18" ht="162.75" customHeight="1" x14ac:dyDescent="0.35">
      <c r="A28" s="64">
        <v>10</v>
      </c>
      <c r="B28" s="323">
        <v>1</v>
      </c>
      <c r="C28" s="323">
        <v>4</v>
      </c>
      <c r="D28" s="323">
        <v>2</v>
      </c>
      <c r="E28" s="323" t="s">
        <v>87</v>
      </c>
      <c r="F28" s="323" t="s">
        <v>458</v>
      </c>
      <c r="G28" s="323" t="s">
        <v>42</v>
      </c>
      <c r="H28" s="323" t="s">
        <v>459</v>
      </c>
      <c r="I28" s="323" t="s">
        <v>460</v>
      </c>
      <c r="J28" s="323" t="s">
        <v>454</v>
      </c>
      <c r="K28" s="323" t="s">
        <v>35</v>
      </c>
      <c r="L28" s="323"/>
      <c r="M28" s="63">
        <v>40000</v>
      </c>
      <c r="N28" s="64"/>
      <c r="O28" s="63">
        <v>40000</v>
      </c>
      <c r="P28" s="64"/>
      <c r="Q28" s="62" t="s">
        <v>425</v>
      </c>
      <c r="R28" s="62" t="s">
        <v>426</v>
      </c>
    </row>
    <row r="29" spans="1:18" ht="170.25" customHeight="1" x14ac:dyDescent="0.35">
      <c r="A29" s="65">
        <v>10</v>
      </c>
      <c r="B29" s="190">
        <v>1</v>
      </c>
      <c r="C29" s="190">
        <v>4</v>
      </c>
      <c r="D29" s="190">
        <v>2</v>
      </c>
      <c r="E29" s="190" t="s">
        <v>87</v>
      </c>
      <c r="F29" s="190" t="s">
        <v>458</v>
      </c>
      <c r="G29" s="190" t="s">
        <v>42</v>
      </c>
      <c r="H29" s="190" t="s">
        <v>459</v>
      </c>
      <c r="I29" s="190" t="s">
        <v>460</v>
      </c>
      <c r="J29" s="190" t="s">
        <v>454</v>
      </c>
      <c r="K29" s="190" t="s">
        <v>35</v>
      </c>
      <c r="L29" s="190"/>
      <c r="M29" s="68">
        <v>42300</v>
      </c>
      <c r="N29" s="70"/>
      <c r="O29" s="68">
        <v>42300</v>
      </c>
      <c r="P29" s="65"/>
      <c r="Q29" s="66" t="s">
        <v>425</v>
      </c>
      <c r="R29" s="66" t="s">
        <v>426</v>
      </c>
    </row>
    <row r="30" spans="1:18" ht="28.5" customHeight="1" x14ac:dyDescent="0.35">
      <c r="A30" s="937" t="s">
        <v>1228</v>
      </c>
      <c r="B30" s="937"/>
      <c r="C30" s="937"/>
      <c r="D30" s="937"/>
      <c r="E30" s="937"/>
      <c r="F30" s="937"/>
      <c r="G30" s="937"/>
      <c r="H30" s="937"/>
      <c r="I30" s="937"/>
      <c r="J30" s="937"/>
      <c r="K30" s="937"/>
      <c r="L30" s="937"/>
      <c r="M30" s="937"/>
      <c r="N30" s="937"/>
      <c r="O30" s="937"/>
      <c r="P30" s="937"/>
      <c r="Q30" s="937"/>
      <c r="R30" s="937"/>
    </row>
    <row r="31" spans="1:18" ht="15.5" x14ac:dyDescent="0.35">
      <c r="A31" s="59"/>
      <c r="B31" s="59"/>
      <c r="C31" s="59"/>
      <c r="D31" s="59"/>
      <c r="E31" s="59"/>
      <c r="F31" s="59"/>
      <c r="G31" s="59"/>
      <c r="H31" s="59"/>
      <c r="I31" s="59"/>
      <c r="J31" s="59"/>
      <c r="K31" s="59"/>
      <c r="L31" s="59"/>
      <c r="Q31" s="59"/>
      <c r="R31" s="59"/>
    </row>
    <row r="32" spans="1:18" ht="15.5" x14ac:dyDescent="0.35">
      <c r="M32" s="761"/>
      <c r="N32" s="744" t="s">
        <v>202</v>
      </c>
      <c r="O32" s="744"/>
      <c r="P32" s="744"/>
    </row>
    <row r="33" spans="13:17" x14ac:dyDescent="0.35">
      <c r="M33" s="761"/>
      <c r="N33" s="141" t="s">
        <v>33</v>
      </c>
      <c r="O33" s="761" t="s">
        <v>34</v>
      </c>
      <c r="P33" s="761"/>
    </row>
    <row r="34" spans="13:17" x14ac:dyDescent="0.35">
      <c r="M34" s="761"/>
      <c r="N34" s="141"/>
      <c r="O34" s="141">
        <v>2020</v>
      </c>
      <c r="P34" s="141">
        <v>2021</v>
      </c>
    </row>
    <row r="35" spans="13:17" x14ac:dyDescent="0.35">
      <c r="M35" s="141" t="s">
        <v>316</v>
      </c>
      <c r="N35" s="335">
        <v>10</v>
      </c>
      <c r="O35" s="336">
        <f>O7+O8+O11+O14+O17+O20+O23+O26+O27+O28</f>
        <v>290000</v>
      </c>
      <c r="P35" s="336">
        <v>0</v>
      </c>
    </row>
    <row r="36" spans="13:17" x14ac:dyDescent="0.35">
      <c r="M36" s="141" t="s">
        <v>317</v>
      </c>
      <c r="N36" s="108">
        <v>10</v>
      </c>
      <c r="O36" s="109">
        <f>SUM(M7+M9+M21+M24+M26+M27+M29)</f>
        <v>123684.27</v>
      </c>
      <c r="P36" s="109">
        <f>SUM(N9+N12+N15+N18+N24)</f>
        <v>146415.73000000001</v>
      </c>
    </row>
    <row r="38" spans="13:17" x14ac:dyDescent="0.35">
      <c r="O38" s="2"/>
      <c r="P38" s="2"/>
      <c r="Q38" s="2"/>
    </row>
    <row r="42" spans="13:17" x14ac:dyDescent="0.35">
      <c r="N42" s="192" t="s">
        <v>264</v>
      </c>
      <c r="O42" s="2"/>
    </row>
    <row r="43" spans="13:17" x14ac:dyDescent="0.35">
      <c r="O43" s="2"/>
    </row>
    <row r="45" spans="13:17" x14ac:dyDescent="0.35">
      <c r="O45" s="337"/>
    </row>
  </sheetData>
  <mergeCells count="24">
    <mergeCell ref="M4:N4"/>
    <mergeCell ref="O4:P4"/>
    <mergeCell ref="A10:R10"/>
    <mergeCell ref="D4:D5"/>
    <mergeCell ref="E4:E5"/>
    <mergeCell ref="H4:I4"/>
    <mergeCell ref="J4:J5"/>
    <mergeCell ref="K4:L4"/>
    <mergeCell ref="M32:M34"/>
    <mergeCell ref="N32:P32"/>
    <mergeCell ref="O33:P33"/>
    <mergeCell ref="F4:F5"/>
    <mergeCell ref="Q4:Q5"/>
    <mergeCell ref="A16:R16"/>
    <mergeCell ref="A19:R19"/>
    <mergeCell ref="A22:R22"/>
    <mergeCell ref="A30:R30"/>
    <mergeCell ref="A25:R25"/>
    <mergeCell ref="R4:R5"/>
    <mergeCell ref="A13:R13"/>
    <mergeCell ref="G4:G5"/>
    <mergeCell ref="A4:A5"/>
    <mergeCell ref="B4:B5"/>
    <mergeCell ref="C4: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50"/>
  <sheetViews>
    <sheetView topLeftCell="A25" zoomScale="60" zoomScaleNormal="60" workbookViewId="0">
      <selection activeCell="F49" sqref="F49"/>
    </sheetView>
  </sheetViews>
  <sheetFormatPr defaultRowHeight="14.5" x14ac:dyDescent="0.35"/>
  <cols>
    <col min="1" max="1" width="4.7265625" style="192" customWidth="1"/>
    <col min="2" max="2" width="8.81640625" style="192" customWidth="1"/>
    <col min="3" max="3" width="11.453125" style="192" customWidth="1"/>
    <col min="4" max="4" width="9.7265625" style="192" customWidth="1"/>
    <col min="5" max="5" width="45.7265625" style="192" customWidth="1"/>
    <col min="6" max="6" width="61.453125" style="192" customWidth="1"/>
    <col min="7" max="7" width="35.7265625" style="192" customWidth="1"/>
    <col min="8" max="8" width="20.453125" style="192" customWidth="1"/>
    <col min="9" max="9" width="12.1796875" style="192" customWidth="1"/>
    <col min="10" max="10" width="32.1796875" style="192" customWidth="1"/>
    <col min="11" max="11" width="12.1796875" style="192" customWidth="1"/>
    <col min="12" max="12" width="12.7265625" style="192" customWidth="1"/>
    <col min="13" max="13" width="17.81640625" style="192" customWidth="1"/>
    <col min="14" max="14" width="17.26953125" style="192" customWidth="1"/>
    <col min="15" max="16" width="18" style="192" customWidth="1"/>
    <col min="17" max="17" width="21.26953125" style="192" customWidth="1"/>
    <col min="18" max="18" width="23.54296875" style="192" customWidth="1"/>
    <col min="19" max="19" width="19.54296875" style="192" customWidth="1"/>
    <col min="20" max="258" width="9.1796875" style="192"/>
    <col min="259" max="259" width="4.7265625" style="192" bestFit="1" customWidth="1"/>
    <col min="260" max="260" width="9.7265625" style="192" bestFit="1" customWidth="1"/>
    <col min="261" max="261" width="10" style="192" bestFit="1" customWidth="1"/>
    <col min="262" max="262" width="8.81640625" style="192" bestFit="1" customWidth="1"/>
    <col min="263" max="263" width="22.81640625" style="192" customWidth="1"/>
    <col min="264" max="264" width="59.7265625" style="192" bestFit="1" customWidth="1"/>
    <col min="265" max="265" width="57.81640625" style="192" bestFit="1" customWidth="1"/>
    <col min="266" max="266" width="35.26953125" style="192" bestFit="1" customWidth="1"/>
    <col min="267" max="267" width="28.1796875" style="192" bestFit="1" customWidth="1"/>
    <col min="268" max="268" width="33.1796875" style="192" bestFit="1" customWidth="1"/>
    <col min="269" max="269" width="26" style="192" bestFit="1" customWidth="1"/>
    <col min="270" max="270" width="19.1796875" style="192" bestFit="1" customWidth="1"/>
    <col min="271" max="271" width="10.453125" style="192" customWidth="1"/>
    <col min="272" max="272" width="11.81640625" style="192" customWidth="1"/>
    <col min="273" max="273" width="14.7265625" style="192" customWidth="1"/>
    <col min="274" max="274" width="9" style="192" bestFit="1" customWidth="1"/>
    <col min="275" max="514" width="9.1796875" style="192"/>
    <col min="515" max="515" width="4.7265625" style="192" bestFit="1" customWidth="1"/>
    <col min="516" max="516" width="9.7265625" style="192" bestFit="1" customWidth="1"/>
    <col min="517" max="517" width="10" style="192" bestFit="1" customWidth="1"/>
    <col min="518" max="518" width="8.81640625" style="192" bestFit="1" customWidth="1"/>
    <col min="519" max="519" width="22.81640625" style="192" customWidth="1"/>
    <col min="520" max="520" width="59.7265625" style="192" bestFit="1" customWidth="1"/>
    <col min="521" max="521" width="57.81640625" style="192" bestFit="1" customWidth="1"/>
    <col min="522" max="522" width="35.26953125" style="192" bestFit="1" customWidth="1"/>
    <col min="523" max="523" width="28.1796875" style="192" bestFit="1" customWidth="1"/>
    <col min="524" max="524" width="33.1796875" style="192" bestFit="1" customWidth="1"/>
    <col min="525" max="525" width="26" style="192" bestFit="1" customWidth="1"/>
    <col min="526" max="526" width="19.1796875" style="192" bestFit="1" customWidth="1"/>
    <col min="527" max="527" width="10.453125" style="192" customWidth="1"/>
    <col min="528" max="528" width="11.81640625" style="192" customWidth="1"/>
    <col min="529" max="529" width="14.7265625" style="192" customWidth="1"/>
    <col min="530" max="530" width="9" style="192" bestFit="1" customWidth="1"/>
    <col min="531" max="770" width="9.1796875" style="192"/>
    <col min="771" max="771" width="4.7265625" style="192" bestFit="1" customWidth="1"/>
    <col min="772" max="772" width="9.7265625" style="192" bestFit="1" customWidth="1"/>
    <col min="773" max="773" width="10" style="192" bestFit="1" customWidth="1"/>
    <col min="774" max="774" width="8.81640625" style="192" bestFit="1" customWidth="1"/>
    <col min="775" max="775" width="22.81640625" style="192" customWidth="1"/>
    <col min="776" max="776" width="59.7265625" style="192" bestFit="1" customWidth="1"/>
    <col min="777" max="777" width="57.81640625" style="192" bestFit="1" customWidth="1"/>
    <col min="778" max="778" width="35.26953125" style="192" bestFit="1" customWidth="1"/>
    <col min="779" max="779" width="28.1796875" style="192" bestFit="1" customWidth="1"/>
    <col min="780" max="780" width="33.1796875" style="192" bestFit="1" customWidth="1"/>
    <col min="781" max="781" width="26" style="192" bestFit="1" customWidth="1"/>
    <col min="782" max="782" width="19.1796875" style="192" bestFit="1" customWidth="1"/>
    <col min="783" max="783" width="10.453125" style="192" customWidth="1"/>
    <col min="784" max="784" width="11.81640625" style="192" customWidth="1"/>
    <col min="785" max="785" width="14.7265625" style="192" customWidth="1"/>
    <col min="786" max="786" width="9" style="192" bestFit="1" customWidth="1"/>
    <col min="787" max="1026" width="9.1796875" style="192"/>
    <col min="1027" max="1027" width="4.7265625" style="192" bestFit="1" customWidth="1"/>
    <col min="1028" max="1028" width="9.7265625" style="192" bestFit="1" customWidth="1"/>
    <col min="1029" max="1029" width="10" style="192" bestFit="1" customWidth="1"/>
    <col min="1030" max="1030" width="8.81640625" style="192" bestFit="1" customWidth="1"/>
    <col min="1031" max="1031" width="22.81640625" style="192" customWidth="1"/>
    <col min="1032" max="1032" width="59.7265625" style="192" bestFit="1" customWidth="1"/>
    <col min="1033" max="1033" width="57.81640625" style="192" bestFit="1" customWidth="1"/>
    <col min="1034" max="1034" width="35.26953125" style="192" bestFit="1" customWidth="1"/>
    <col min="1035" max="1035" width="28.1796875" style="192" bestFit="1" customWidth="1"/>
    <col min="1036" max="1036" width="33.1796875" style="192" bestFit="1" customWidth="1"/>
    <col min="1037" max="1037" width="26" style="192" bestFit="1" customWidth="1"/>
    <col min="1038" max="1038" width="19.1796875" style="192" bestFit="1" customWidth="1"/>
    <col min="1039" max="1039" width="10.453125" style="192" customWidth="1"/>
    <col min="1040" max="1040" width="11.81640625" style="192" customWidth="1"/>
    <col min="1041" max="1041" width="14.7265625" style="192" customWidth="1"/>
    <col min="1042" max="1042" width="9" style="192" bestFit="1" customWidth="1"/>
    <col min="1043" max="1282" width="9.1796875" style="192"/>
    <col min="1283" max="1283" width="4.7265625" style="192" bestFit="1" customWidth="1"/>
    <col min="1284" max="1284" width="9.7265625" style="192" bestFit="1" customWidth="1"/>
    <col min="1285" max="1285" width="10" style="192" bestFit="1" customWidth="1"/>
    <col min="1286" max="1286" width="8.81640625" style="192" bestFit="1" customWidth="1"/>
    <col min="1287" max="1287" width="22.81640625" style="192" customWidth="1"/>
    <col min="1288" max="1288" width="59.7265625" style="192" bestFit="1" customWidth="1"/>
    <col min="1289" max="1289" width="57.81640625" style="192" bestFit="1" customWidth="1"/>
    <col min="1290" max="1290" width="35.26953125" style="192" bestFit="1" customWidth="1"/>
    <col min="1291" max="1291" width="28.1796875" style="192" bestFit="1" customWidth="1"/>
    <col min="1292" max="1292" width="33.1796875" style="192" bestFit="1" customWidth="1"/>
    <col min="1293" max="1293" width="26" style="192" bestFit="1" customWidth="1"/>
    <col min="1294" max="1294" width="19.1796875" style="192" bestFit="1" customWidth="1"/>
    <col min="1295" max="1295" width="10.453125" style="192" customWidth="1"/>
    <col min="1296" max="1296" width="11.81640625" style="192" customWidth="1"/>
    <col min="1297" max="1297" width="14.7265625" style="192" customWidth="1"/>
    <col min="1298" max="1298" width="9" style="192" bestFit="1" customWidth="1"/>
    <col min="1299" max="1538" width="9.1796875" style="192"/>
    <col min="1539" max="1539" width="4.7265625" style="192" bestFit="1" customWidth="1"/>
    <col min="1540" max="1540" width="9.7265625" style="192" bestFit="1" customWidth="1"/>
    <col min="1541" max="1541" width="10" style="192" bestFit="1" customWidth="1"/>
    <col min="1542" max="1542" width="8.81640625" style="192" bestFit="1" customWidth="1"/>
    <col min="1543" max="1543" width="22.81640625" style="192" customWidth="1"/>
    <col min="1544" max="1544" width="59.7265625" style="192" bestFit="1" customWidth="1"/>
    <col min="1545" max="1545" width="57.81640625" style="192" bestFit="1" customWidth="1"/>
    <col min="1546" max="1546" width="35.26953125" style="192" bestFit="1" customWidth="1"/>
    <col min="1547" max="1547" width="28.1796875" style="192" bestFit="1" customWidth="1"/>
    <col min="1548" max="1548" width="33.1796875" style="192" bestFit="1" customWidth="1"/>
    <col min="1549" max="1549" width="26" style="192" bestFit="1" customWidth="1"/>
    <col min="1550" max="1550" width="19.1796875" style="192" bestFit="1" customWidth="1"/>
    <col min="1551" max="1551" width="10.453125" style="192" customWidth="1"/>
    <col min="1552" max="1552" width="11.81640625" style="192" customWidth="1"/>
    <col min="1553" max="1553" width="14.7265625" style="192" customWidth="1"/>
    <col min="1554" max="1554" width="9" style="192" bestFit="1" customWidth="1"/>
    <col min="1555" max="1794" width="9.1796875" style="192"/>
    <col min="1795" max="1795" width="4.7265625" style="192" bestFit="1" customWidth="1"/>
    <col min="1796" max="1796" width="9.7265625" style="192" bestFit="1" customWidth="1"/>
    <col min="1797" max="1797" width="10" style="192" bestFit="1" customWidth="1"/>
    <col min="1798" max="1798" width="8.81640625" style="192" bestFit="1" customWidth="1"/>
    <col min="1799" max="1799" width="22.81640625" style="192" customWidth="1"/>
    <col min="1800" max="1800" width="59.7265625" style="192" bestFit="1" customWidth="1"/>
    <col min="1801" max="1801" width="57.81640625" style="192" bestFit="1" customWidth="1"/>
    <col min="1802" max="1802" width="35.26953125" style="192" bestFit="1" customWidth="1"/>
    <col min="1803" max="1803" width="28.1796875" style="192" bestFit="1" customWidth="1"/>
    <col min="1804" max="1804" width="33.1796875" style="192" bestFit="1" customWidth="1"/>
    <col min="1805" max="1805" width="26" style="192" bestFit="1" customWidth="1"/>
    <col min="1806" max="1806" width="19.1796875" style="192" bestFit="1" customWidth="1"/>
    <col min="1807" max="1807" width="10.453125" style="192" customWidth="1"/>
    <col min="1808" max="1808" width="11.81640625" style="192" customWidth="1"/>
    <col min="1809" max="1809" width="14.7265625" style="192" customWidth="1"/>
    <col min="1810" max="1810" width="9" style="192" bestFit="1" customWidth="1"/>
    <col min="1811" max="2050" width="9.1796875" style="192"/>
    <col min="2051" max="2051" width="4.7265625" style="192" bestFit="1" customWidth="1"/>
    <col min="2052" max="2052" width="9.7265625" style="192" bestFit="1" customWidth="1"/>
    <col min="2053" max="2053" width="10" style="192" bestFit="1" customWidth="1"/>
    <col min="2054" max="2054" width="8.81640625" style="192" bestFit="1" customWidth="1"/>
    <col min="2055" max="2055" width="22.81640625" style="192" customWidth="1"/>
    <col min="2056" max="2056" width="59.7265625" style="192" bestFit="1" customWidth="1"/>
    <col min="2057" max="2057" width="57.81640625" style="192" bestFit="1" customWidth="1"/>
    <col min="2058" max="2058" width="35.26953125" style="192" bestFit="1" customWidth="1"/>
    <col min="2059" max="2059" width="28.1796875" style="192" bestFit="1" customWidth="1"/>
    <col min="2060" max="2060" width="33.1796875" style="192" bestFit="1" customWidth="1"/>
    <col min="2061" max="2061" width="26" style="192" bestFit="1" customWidth="1"/>
    <col min="2062" max="2062" width="19.1796875" style="192" bestFit="1" customWidth="1"/>
    <col min="2063" max="2063" width="10.453125" style="192" customWidth="1"/>
    <col min="2064" max="2064" width="11.81640625" style="192" customWidth="1"/>
    <col min="2065" max="2065" width="14.7265625" style="192" customWidth="1"/>
    <col min="2066" max="2066" width="9" style="192" bestFit="1" customWidth="1"/>
    <col min="2067" max="2306" width="9.1796875" style="192"/>
    <col min="2307" max="2307" width="4.7265625" style="192" bestFit="1" customWidth="1"/>
    <col min="2308" max="2308" width="9.7265625" style="192" bestFit="1" customWidth="1"/>
    <col min="2309" max="2309" width="10" style="192" bestFit="1" customWidth="1"/>
    <col min="2310" max="2310" width="8.81640625" style="192" bestFit="1" customWidth="1"/>
    <col min="2311" max="2311" width="22.81640625" style="192" customWidth="1"/>
    <col min="2312" max="2312" width="59.7265625" style="192" bestFit="1" customWidth="1"/>
    <col min="2313" max="2313" width="57.81640625" style="192" bestFit="1" customWidth="1"/>
    <col min="2314" max="2314" width="35.26953125" style="192" bestFit="1" customWidth="1"/>
    <col min="2315" max="2315" width="28.1796875" style="192" bestFit="1" customWidth="1"/>
    <col min="2316" max="2316" width="33.1796875" style="192" bestFit="1" customWidth="1"/>
    <col min="2317" max="2317" width="26" style="192" bestFit="1" customWidth="1"/>
    <col min="2318" max="2318" width="19.1796875" style="192" bestFit="1" customWidth="1"/>
    <col min="2319" max="2319" width="10.453125" style="192" customWidth="1"/>
    <col min="2320" max="2320" width="11.81640625" style="192" customWidth="1"/>
    <col min="2321" max="2321" width="14.7265625" style="192" customWidth="1"/>
    <col min="2322" max="2322" width="9" style="192" bestFit="1" customWidth="1"/>
    <col min="2323" max="2562" width="9.1796875" style="192"/>
    <col min="2563" max="2563" width="4.7265625" style="192" bestFit="1" customWidth="1"/>
    <col min="2564" max="2564" width="9.7265625" style="192" bestFit="1" customWidth="1"/>
    <col min="2565" max="2565" width="10" style="192" bestFit="1" customWidth="1"/>
    <col min="2566" max="2566" width="8.81640625" style="192" bestFit="1" customWidth="1"/>
    <col min="2567" max="2567" width="22.81640625" style="192" customWidth="1"/>
    <col min="2568" max="2568" width="59.7265625" style="192" bestFit="1" customWidth="1"/>
    <col min="2569" max="2569" width="57.81640625" style="192" bestFit="1" customWidth="1"/>
    <col min="2570" max="2570" width="35.26953125" style="192" bestFit="1" customWidth="1"/>
    <col min="2571" max="2571" width="28.1796875" style="192" bestFit="1" customWidth="1"/>
    <col min="2572" max="2572" width="33.1796875" style="192" bestFit="1" customWidth="1"/>
    <col min="2573" max="2573" width="26" style="192" bestFit="1" customWidth="1"/>
    <col min="2574" max="2574" width="19.1796875" style="192" bestFit="1" customWidth="1"/>
    <col min="2575" max="2575" width="10.453125" style="192" customWidth="1"/>
    <col min="2576" max="2576" width="11.81640625" style="192" customWidth="1"/>
    <col min="2577" max="2577" width="14.7265625" style="192" customWidth="1"/>
    <col min="2578" max="2578" width="9" style="192" bestFit="1" customWidth="1"/>
    <col min="2579" max="2818" width="9.1796875" style="192"/>
    <col min="2819" max="2819" width="4.7265625" style="192" bestFit="1" customWidth="1"/>
    <col min="2820" max="2820" width="9.7265625" style="192" bestFit="1" customWidth="1"/>
    <col min="2821" max="2821" width="10" style="192" bestFit="1" customWidth="1"/>
    <col min="2822" max="2822" width="8.81640625" style="192" bestFit="1" customWidth="1"/>
    <col min="2823" max="2823" width="22.81640625" style="192" customWidth="1"/>
    <col min="2824" max="2824" width="59.7265625" style="192" bestFit="1" customWidth="1"/>
    <col min="2825" max="2825" width="57.81640625" style="192" bestFit="1" customWidth="1"/>
    <col min="2826" max="2826" width="35.26953125" style="192" bestFit="1" customWidth="1"/>
    <col min="2827" max="2827" width="28.1796875" style="192" bestFit="1" customWidth="1"/>
    <col min="2828" max="2828" width="33.1796875" style="192" bestFit="1" customWidth="1"/>
    <col min="2829" max="2829" width="26" style="192" bestFit="1" customWidth="1"/>
    <col min="2830" max="2830" width="19.1796875" style="192" bestFit="1" customWidth="1"/>
    <col min="2831" max="2831" width="10.453125" style="192" customWidth="1"/>
    <col min="2832" max="2832" width="11.81640625" style="192" customWidth="1"/>
    <col min="2833" max="2833" width="14.7265625" style="192" customWidth="1"/>
    <col min="2834" max="2834" width="9" style="192" bestFit="1" customWidth="1"/>
    <col min="2835" max="3074" width="9.1796875" style="192"/>
    <col min="3075" max="3075" width="4.7265625" style="192" bestFit="1" customWidth="1"/>
    <col min="3076" max="3076" width="9.7265625" style="192" bestFit="1" customWidth="1"/>
    <col min="3077" max="3077" width="10" style="192" bestFit="1" customWidth="1"/>
    <col min="3078" max="3078" width="8.81640625" style="192" bestFit="1" customWidth="1"/>
    <col min="3079" max="3079" width="22.81640625" style="192" customWidth="1"/>
    <col min="3080" max="3080" width="59.7265625" style="192" bestFit="1" customWidth="1"/>
    <col min="3081" max="3081" width="57.81640625" style="192" bestFit="1" customWidth="1"/>
    <col min="3082" max="3082" width="35.26953125" style="192" bestFit="1" customWidth="1"/>
    <col min="3083" max="3083" width="28.1796875" style="192" bestFit="1" customWidth="1"/>
    <col min="3084" max="3084" width="33.1796875" style="192" bestFit="1" customWidth="1"/>
    <col min="3085" max="3085" width="26" style="192" bestFit="1" customWidth="1"/>
    <col min="3086" max="3086" width="19.1796875" style="192" bestFit="1" customWidth="1"/>
    <col min="3087" max="3087" width="10.453125" style="192" customWidth="1"/>
    <col min="3088" max="3088" width="11.81640625" style="192" customWidth="1"/>
    <col min="3089" max="3089" width="14.7265625" style="192" customWidth="1"/>
    <col min="3090" max="3090" width="9" style="192" bestFit="1" customWidth="1"/>
    <col min="3091" max="3330" width="9.1796875" style="192"/>
    <col min="3331" max="3331" width="4.7265625" style="192" bestFit="1" customWidth="1"/>
    <col min="3332" max="3332" width="9.7265625" style="192" bestFit="1" customWidth="1"/>
    <col min="3333" max="3333" width="10" style="192" bestFit="1" customWidth="1"/>
    <col min="3334" max="3334" width="8.81640625" style="192" bestFit="1" customWidth="1"/>
    <col min="3335" max="3335" width="22.81640625" style="192" customWidth="1"/>
    <col min="3336" max="3336" width="59.7265625" style="192" bestFit="1" customWidth="1"/>
    <col min="3337" max="3337" width="57.81640625" style="192" bestFit="1" customWidth="1"/>
    <col min="3338" max="3338" width="35.26953125" style="192" bestFit="1" customWidth="1"/>
    <col min="3339" max="3339" width="28.1796875" style="192" bestFit="1" customWidth="1"/>
    <col min="3340" max="3340" width="33.1796875" style="192" bestFit="1" customWidth="1"/>
    <col min="3341" max="3341" width="26" style="192" bestFit="1" customWidth="1"/>
    <col min="3342" max="3342" width="19.1796875" style="192" bestFit="1" customWidth="1"/>
    <col min="3343" max="3343" width="10.453125" style="192" customWidth="1"/>
    <col min="3344" max="3344" width="11.81640625" style="192" customWidth="1"/>
    <col min="3345" max="3345" width="14.7265625" style="192" customWidth="1"/>
    <col min="3346" max="3346" width="9" style="192" bestFit="1" customWidth="1"/>
    <col min="3347" max="3586" width="9.1796875" style="192"/>
    <col min="3587" max="3587" width="4.7265625" style="192" bestFit="1" customWidth="1"/>
    <col min="3588" max="3588" width="9.7265625" style="192" bestFit="1" customWidth="1"/>
    <col min="3589" max="3589" width="10" style="192" bestFit="1" customWidth="1"/>
    <col min="3590" max="3590" width="8.81640625" style="192" bestFit="1" customWidth="1"/>
    <col min="3591" max="3591" width="22.81640625" style="192" customWidth="1"/>
    <col min="3592" max="3592" width="59.7265625" style="192" bestFit="1" customWidth="1"/>
    <col min="3593" max="3593" width="57.81640625" style="192" bestFit="1" customWidth="1"/>
    <col min="3594" max="3594" width="35.26953125" style="192" bestFit="1" customWidth="1"/>
    <col min="3595" max="3595" width="28.1796875" style="192" bestFit="1" customWidth="1"/>
    <col min="3596" max="3596" width="33.1796875" style="192" bestFit="1" customWidth="1"/>
    <col min="3597" max="3597" width="26" style="192" bestFit="1" customWidth="1"/>
    <col min="3598" max="3598" width="19.1796875" style="192" bestFit="1" customWidth="1"/>
    <col min="3599" max="3599" width="10.453125" style="192" customWidth="1"/>
    <col min="3600" max="3600" width="11.81640625" style="192" customWidth="1"/>
    <col min="3601" max="3601" width="14.7265625" style="192" customWidth="1"/>
    <col min="3602" max="3602" width="9" style="192" bestFit="1" customWidth="1"/>
    <col min="3603" max="3842" width="9.1796875" style="192"/>
    <col min="3843" max="3843" width="4.7265625" style="192" bestFit="1" customWidth="1"/>
    <col min="3844" max="3844" width="9.7265625" style="192" bestFit="1" customWidth="1"/>
    <col min="3845" max="3845" width="10" style="192" bestFit="1" customWidth="1"/>
    <col min="3846" max="3846" width="8.81640625" style="192" bestFit="1" customWidth="1"/>
    <col min="3847" max="3847" width="22.81640625" style="192" customWidth="1"/>
    <col min="3848" max="3848" width="59.7265625" style="192" bestFit="1" customWidth="1"/>
    <col min="3849" max="3849" width="57.81640625" style="192" bestFit="1" customWidth="1"/>
    <col min="3850" max="3850" width="35.26953125" style="192" bestFit="1" customWidth="1"/>
    <col min="3851" max="3851" width="28.1796875" style="192" bestFit="1" customWidth="1"/>
    <col min="3852" max="3852" width="33.1796875" style="192" bestFit="1" customWidth="1"/>
    <col min="3853" max="3853" width="26" style="192" bestFit="1" customWidth="1"/>
    <col min="3854" max="3854" width="19.1796875" style="192" bestFit="1" customWidth="1"/>
    <col min="3855" max="3855" width="10.453125" style="192" customWidth="1"/>
    <col min="3856" max="3856" width="11.81640625" style="192" customWidth="1"/>
    <col min="3857" max="3857" width="14.7265625" style="192" customWidth="1"/>
    <col min="3858" max="3858" width="9" style="192" bestFit="1" customWidth="1"/>
    <col min="3859" max="4098" width="9.1796875" style="192"/>
    <col min="4099" max="4099" width="4.7265625" style="192" bestFit="1" customWidth="1"/>
    <col min="4100" max="4100" width="9.7265625" style="192" bestFit="1" customWidth="1"/>
    <col min="4101" max="4101" width="10" style="192" bestFit="1" customWidth="1"/>
    <col min="4102" max="4102" width="8.81640625" style="192" bestFit="1" customWidth="1"/>
    <col min="4103" max="4103" width="22.81640625" style="192" customWidth="1"/>
    <col min="4104" max="4104" width="59.7265625" style="192" bestFit="1" customWidth="1"/>
    <col min="4105" max="4105" width="57.81640625" style="192" bestFit="1" customWidth="1"/>
    <col min="4106" max="4106" width="35.26953125" style="192" bestFit="1" customWidth="1"/>
    <col min="4107" max="4107" width="28.1796875" style="192" bestFit="1" customWidth="1"/>
    <col min="4108" max="4108" width="33.1796875" style="192" bestFit="1" customWidth="1"/>
    <col min="4109" max="4109" width="26" style="192" bestFit="1" customWidth="1"/>
    <col min="4110" max="4110" width="19.1796875" style="192" bestFit="1" customWidth="1"/>
    <col min="4111" max="4111" width="10.453125" style="192" customWidth="1"/>
    <col min="4112" max="4112" width="11.81640625" style="192" customWidth="1"/>
    <col min="4113" max="4113" width="14.7265625" style="192" customWidth="1"/>
    <col min="4114" max="4114" width="9" style="192" bestFit="1" customWidth="1"/>
    <col min="4115" max="4354" width="9.1796875" style="192"/>
    <col min="4355" max="4355" width="4.7265625" style="192" bestFit="1" customWidth="1"/>
    <col min="4356" max="4356" width="9.7265625" style="192" bestFit="1" customWidth="1"/>
    <col min="4357" max="4357" width="10" style="192" bestFit="1" customWidth="1"/>
    <col min="4358" max="4358" width="8.81640625" style="192" bestFit="1" customWidth="1"/>
    <col min="4359" max="4359" width="22.81640625" style="192" customWidth="1"/>
    <col min="4360" max="4360" width="59.7265625" style="192" bestFit="1" customWidth="1"/>
    <col min="4361" max="4361" width="57.81640625" style="192" bestFit="1" customWidth="1"/>
    <col min="4362" max="4362" width="35.26953125" style="192" bestFit="1" customWidth="1"/>
    <col min="4363" max="4363" width="28.1796875" style="192" bestFit="1" customWidth="1"/>
    <col min="4364" max="4364" width="33.1796875" style="192" bestFit="1" customWidth="1"/>
    <col min="4365" max="4365" width="26" style="192" bestFit="1" customWidth="1"/>
    <col min="4366" max="4366" width="19.1796875" style="192" bestFit="1" customWidth="1"/>
    <col min="4367" max="4367" width="10.453125" style="192" customWidth="1"/>
    <col min="4368" max="4368" width="11.81640625" style="192" customWidth="1"/>
    <col min="4369" max="4369" width="14.7265625" style="192" customWidth="1"/>
    <col min="4370" max="4370" width="9" style="192" bestFit="1" customWidth="1"/>
    <col min="4371" max="4610" width="9.1796875" style="192"/>
    <col min="4611" max="4611" width="4.7265625" style="192" bestFit="1" customWidth="1"/>
    <col min="4612" max="4612" width="9.7265625" style="192" bestFit="1" customWidth="1"/>
    <col min="4613" max="4613" width="10" style="192" bestFit="1" customWidth="1"/>
    <col min="4614" max="4614" width="8.81640625" style="192" bestFit="1" customWidth="1"/>
    <col min="4615" max="4615" width="22.81640625" style="192" customWidth="1"/>
    <col min="4616" max="4616" width="59.7265625" style="192" bestFit="1" customWidth="1"/>
    <col min="4617" max="4617" width="57.81640625" style="192" bestFit="1" customWidth="1"/>
    <col min="4618" max="4618" width="35.26953125" style="192" bestFit="1" customWidth="1"/>
    <col min="4619" max="4619" width="28.1796875" style="192" bestFit="1" customWidth="1"/>
    <col min="4620" max="4620" width="33.1796875" style="192" bestFit="1" customWidth="1"/>
    <col min="4621" max="4621" width="26" style="192" bestFit="1" customWidth="1"/>
    <col min="4622" max="4622" width="19.1796875" style="192" bestFit="1" customWidth="1"/>
    <col min="4623" max="4623" width="10.453125" style="192" customWidth="1"/>
    <col min="4624" max="4624" width="11.81640625" style="192" customWidth="1"/>
    <col min="4625" max="4625" width="14.7265625" style="192" customWidth="1"/>
    <col min="4626" max="4626" width="9" style="192" bestFit="1" customWidth="1"/>
    <col min="4627" max="4866" width="9.1796875" style="192"/>
    <col min="4867" max="4867" width="4.7265625" style="192" bestFit="1" customWidth="1"/>
    <col min="4868" max="4868" width="9.7265625" style="192" bestFit="1" customWidth="1"/>
    <col min="4869" max="4869" width="10" style="192" bestFit="1" customWidth="1"/>
    <col min="4870" max="4870" width="8.81640625" style="192" bestFit="1" customWidth="1"/>
    <col min="4871" max="4871" width="22.81640625" style="192" customWidth="1"/>
    <col min="4872" max="4872" width="59.7265625" style="192" bestFit="1" customWidth="1"/>
    <col min="4873" max="4873" width="57.81640625" style="192" bestFit="1" customWidth="1"/>
    <col min="4874" max="4874" width="35.26953125" style="192" bestFit="1" customWidth="1"/>
    <col min="4875" max="4875" width="28.1796875" style="192" bestFit="1" customWidth="1"/>
    <col min="4876" max="4876" width="33.1796875" style="192" bestFit="1" customWidth="1"/>
    <col min="4877" max="4877" width="26" style="192" bestFit="1" customWidth="1"/>
    <col min="4878" max="4878" width="19.1796875" style="192" bestFit="1" customWidth="1"/>
    <col min="4879" max="4879" width="10.453125" style="192" customWidth="1"/>
    <col min="4880" max="4880" width="11.81640625" style="192" customWidth="1"/>
    <col min="4881" max="4881" width="14.7265625" style="192" customWidth="1"/>
    <col min="4882" max="4882" width="9" style="192" bestFit="1" customWidth="1"/>
    <col min="4883" max="5122" width="9.1796875" style="192"/>
    <col min="5123" max="5123" width="4.7265625" style="192" bestFit="1" customWidth="1"/>
    <col min="5124" max="5124" width="9.7265625" style="192" bestFit="1" customWidth="1"/>
    <col min="5125" max="5125" width="10" style="192" bestFit="1" customWidth="1"/>
    <col min="5126" max="5126" width="8.81640625" style="192" bestFit="1" customWidth="1"/>
    <col min="5127" max="5127" width="22.81640625" style="192" customWidth="1"/>
    <col min="5128" max="5128" width="59.7265625" style="192" bestFit="1" customWidth="1"/>
    <col min="5129" max="5129" width="57.81640625" style="192" bestFit="1" customWidth="1"/>
    <col min="5130" max="5130" width="35.26953125" style="192" bestFit="1" customWidth="1"/>
    <col min="5131" max="5131" width="28.1796875" style="192" bestFit="1" customWidth="1"/>
    <col min="5132" max="5132" width="33.1796875" style="192" bestFit="1" customWidth="1"/>
    <col min="5133" max="5133" width="26" style="192" bestFit="1" customWidth="1"/>
    <col min="5134" max="5134" width="19.1796875" style="192" bestFit="1" customWidth="1"/>
    <col min="5135" max="5135" width="10.453125" style="192" customWidth="1"/>
    <col min="5136" max="5136" width="11.81640625" style="192" customWidth="1"/>
    <col min="5137" max="5137" width="14.7265625" style="192" customWidth="1"/>
    <col min="5138" max="5138" width="9" style="192" bestFit="1" customWidth="1"/>
    <col min="5139" max="5378" width="9.1796875" style="192"/>
    <col min="5379" max="5379" width="4.7265625" style="192" bestFit="1" customWidth="1"/>
    <col min="5380" max="5380" width="9.7265625" style="192" bestFit="1" customWidth="1"/>
    <col min="5381" max="5381" width="10" style="192" bestFit="1" customWidth="1"/>
    <col min="5382" max="5382" width="8.81640625" style="192" bestFit="1" customWidth="1"/>
    <col min="5383" max="5383" width="22.81640625" style="192" customWidth="1"/>
    <col min="5384" max="5384" width="59.7265625" style="192" bestFit="1" customWidth="1"/>
    <col min="5385" max="5385" width="57.81640625" style="192" bestFit="1" customWidth="1"/>
    <col min="5386" max="5386" width="35.26953125" style="192" bestFit="1" customWidth="1"/>
    <col min="5387" max="5387" width="28.1796875" style="192" bestFit="1" customWidth="1"/>
    <col min="5388" max="5388" width="33.1796875" style="192" bestFit="1" customWidth="1"/>
    <col min="5389" max="5389" width="26" style="192" bestFit="1" customWidth="1"/>
    <col min="5390" max="5390" width="19.1796875" style="192" bestFit="1" customWidth="1"/>
    <col min="5391" max="5391" width="10.453125" style="192" customWidth="1"/>
    <col min="5392" max="5392" width="11.81640625" style="192" customWidth="1"/>
    <col min="5393" max="5393" width="14.7265625" style="192" customWidth="1"/>
    <col min="5394" max="5394" width="9" style="192" bestFit="1" customWidth="1"/>
    <col min="5395" max="5634" width="9.1796875" style="192"/>
    <col min="5635" max="5635" width="4.7265625" style="192" bestFit="1" customWidth="1"/>
    <col min="5636" max="5636" width="9.7265625" style="192" bestFit="1" customWidth="1"/>
    <col min="5637" max="5637" width="10" style="192" bestFit="1" customWidth="1"/>
    <col min="5638" max="5638" width="8.81640625" style="192" bestFit="1" customWidth="1"/>
    <col min="5639" max="5639" width="22.81640625" style="192" customWidth="1"/>
    <col min="5640" max="5640" width="59.7265625" style="192" bestFit="1" customWidth="1"/>
    <col min="5641" max="5641" width="57.81640625" style="192" bestFit="1" customWidth="1"/>
    <col min="5642" max="5642" width="35.26953125" style="192" bestFit="1" customWidth="1"/>
    <col min="5643" max="5643" width="28.1796875" style="192" bestFit="1" customWidth="1"/>
    <col min="5644" max="5644" width="33.1796875" style="192" bestFit="1" customWidth="1"/>
    <col min="5645" max="5645" width="26" style="192" bestFit="1" customWidth="1"/>
    <col min="5646" max="5646" width="19.1796875" style="192" bestFit="1" customWidth="1"/>
    <col min="5647" max="5647" width="10.453125" style="192" customWidth="1"/>
    <col min="5648" max="5648" width="11.81640625" style="192" customWidth="1"/>
    <col min="5649" max="5649" width="14.7265625" style="192" customWidth="1"/>
    <col min="5650" max="5650" width="9" style="192" bestFit="1" customWidth="1"/>
    <col min="5651" max="5890" width="9.1796875" style="192"/>
    <col min="5891" max="5891" width="4.7265625" style="192" bestFit="1" customWidth="1"/>
    <col min="5892" max="5892" width="9.7265625" style="192" bestFit="1" customWidth="1"/>
    <col min="5893" max="5893" width="10" style="192" bestFit="1" customWidth="1"/>
    <col min="5894" max="5894" width="8.81640625" style="192" bestFit="1" customWidth="1"/>
    <col min="5895" max="5895" width="22.81640625" style="192" customWidth="1"/>
    <col min="5896" max="5896" width="59.7265625" style="192" bestFit="1" customWidth="1"/>
    <col min="5897" max="5897" width="57.81640625" style="192" bestFit="1" customWidth="1"/>
    <col min="5898" max="5898" width="35.26953125" style="192" bestFit="1" customWidth="1"/>
    <col min="5899" max="5899" width="28.1796875" style="192" bestFit="1" customWidth="1"/>
    <col min="5900" max="5900" width="33.1796875" style="192" bestFit="1" customWidth="1"/>
    <col min="5901" max="5901" width="26" style="192" bestFit="1" customWidth="1"/>
    <col min="5902" max="5902" width="19.1796875" style="192" bestFit="1" customWidth="1"/>
    <col min="5903" max="5903" width="10.453125" style="192" customWidth="1"/>
    <col min="5904" max="5904" width="11.81640625" style="192" customWidth="1"/>
    <col min="5905" max="5905" width="14.7265625" style="192" customWidth="1"/>
    <col min="5906" max="5906" width="9" style="192" bestFit="1" customWidth="1"/>
    <col min="5907" max="6146" width="9.1796875" style="192"/>
    <col min="6147" max="6147" width="4.7265625" style="192" bestFit="1" customWidth="1"/>
    <col min="6148" max="6148" width="9.7265625" style="192" bestFit="1" customWidth="1"/>
    <col min="6149" max="6149" width="10" style="192" bestFit="1" customWidth="1"/>
    <col min="6150" max="6150" width="8.81640625" style="192" bestFit="1" customWidth="1"/>
    <col min="6151" max="6151" width="22.81640625" style="192" customWidth="1"/>
    <col min="6152" max="6152" width="59.7265625" style="192" bestFit="1" customWidth="1"/>
    <col min="6153" max="6153" width="57.81640625" style="192" bestFit="1" customWidth="1"/>
    <col min="6154" max="6154" width="35.26953125" style="192" bestFit="1" customWidth="1"/>
    <col min="6155" max="6155" width="28.1796875" style="192" bestFit="1" customWidth="1"/>
    <col min="6156" max="6156" width="33.1796875" style="192" bestFit="1" customWidth="1"/>
    <col min="6157" max="6157" width="26" style="192" bestFit="1" customWidth="1"/>
    <col min="6158" max="6158" width="19.1796875" style="192" bestFit="1" customWidth="1"/>
    <col min="6159" max="6159" width="10.453125" style="192" customWidth="1"/>
    <col min="6160" max="6160" width="11.81640625" style="192" customWidth="1"/>
    <col min="6161" max="6161" width="14.7265625" style="192" customWidth="1"/>
    <col min="6162" max="6162" width="9" style="192" bestFit="1" customWidth="1"/>
    <col min="6163" max="6402" width="9.1796875" style="192"/>
    <col min="6403" max="6403" width="4.7265625" style="192" bestFit="1" customWidth="1"/>
    <col min="6404" max="6404" width="9.7265625" style="192" bestFit="1" customWidth="1"/>
    <col min="6405" max="6405" width="10" style="192" bestFit="1" customWidth="1"/>
    <col min="6406" max="6406" width="8.81640625" style="192" bestFit="1" customWidth="1"/>
    <col min="6407" max="6407" width="22.81640625" style="192" customWidth="1"/>
    <col min="6408" max="6408" width="59.7265625" style="192" bestFit="1" customWidth="1"/>
    <col min="6409" max="6409" width="57.81640625" style="192" bestFit="1" customWidth="1"/>
    <col min="6410" max="6410" width="35.26953125" style="192" bestFit="1" customWidth="1"/>
    <col min="6411" max="6411" width="28.1796875" style="192" bestFit="1" customWidth="1"/>
    <col min="6412" max="6412" width="33.1796875" style="192" bestFit="1" customWidth="1"/>
    <col min="6413" max="6413" width="26" style="192" bestFit="1" customWidth="1"/>
    <col min="6414" max="6414" width="19.1796875" style="192" bestFit="1" customWidth="1"/>
    <col min="6415" max="6415" width="10.453125" style="192" customWidth="1"/>
    <col min="6416" max="6416" width="11.81640625" style="192" customWidth="1"/>
    <col min="6417" max="6417" width="14.7265625" style="192" customWidth="1"/>
    <col min="6418" max="6418" width="9" style="192" bestFit="1" customWidth="1"/>
    <col min="6419" max="6658" width="9.1796875" style="192"/>
    <col min="6659" max="6659" width="4.7265625" style="192" bestFit="1" customWidth="1"/>
    <col min="6660" max="6660" width="9.7265625" style="192" bestFit="1" customWidth="1"/>
    <col min="6661" max="6661" width="10" style="192" bestFit="1" customWidth="1"/>
    <col min="6662" max="6662" width="8.81640625" style="192" bestFit="1" customWidth="1"/>
    <col min="6663" max="6663" width="22.81640625" style="192" customWidth="1"/>
    <col min="6664" max="6664" width="59.7265625" style="192" bestFit="1" customWidth="1"/>
    <col min="6665" max="6665" width="57.81640625" style="192" bestFit="1" customWidth="1"/>
    <col min="6666" max="6666" width="35.26953125" style="192" bestFit="1" customWidth="1"/>
    <col min="6667" max="6667" width="28.1796875" style="192" bestFit="1" customWidth="1"/>
    <col min="6668" max="6668" width="33.1796875" style="192" bestFit="1" customWidth="1"/>
    <col min="6669" max="6669" width="26" style="192" bestFit="1" customWidth="1"/>
    <col min="6670" max="6670" width="19.1796875" style="192" bestFit="1" customWidth="1"/>
    <col min="6671" max="6671" width="10.453125" style="192" customWidth="1"/>
    <col min="6672" max="6672" width="11.81640625" style="192" customWidth="1"/>
    <col min="6673" max="6673" width="14.7265625" style="192" customWidth="1"/>
    <col min="6674" max="6674" width="9" style="192" bestFit="1" customWidth="1"/>
    <col min="6675" max="6914" width="9.1796875" style="192"/>
    <col min="6915" max="6915" width="4.7265625" style="192" bestFit="1" customWidth="1"/>
    <col min="6916" max="6916" width="9.7265625" style="192" bestFit="1" customWidth="1"/>
    <col min="6917" max="6917" width="10" style="192" bestFit="1" customWidth="1"/>
    <col min="6918" max="6918" width="8.81640625" style="192" bestFit="1" customWidth="1"/>
    <col min="6919" max="6919" width="22.81640625" style="192" customWidth="1"/>
    <col min="6920" max="6920" width="59.7265625" style="192" bestFit="1" customWidth="1"/>
    <col min="6921" max="6921" width="57.81640625" style="192" bestFit="1" customWidth="1"/>
    <col min="6922" max="6922" width="35.26953125" style="192" bestFit="1" customWidth="1"/>
    <col min="6923" max="6923" width="28.1796875" style="192" bestFit="1" customWidth="1"/>
    <col min="6924" max="6924" width="33.1796875" style="192" bestFit="1" customWidth="1"/>
    <col min="6925" max="6925" width="26" style="192" bestFit="1" customWidth="1"/>
    <col min="6926" max="6926" width="19.1796875" style="192" bestFit="1" customWidth="1"/>
    <col min="6927" max="6927" width="10.453125" style="192" customWidth="1"/>
    <col min="6928" max="6928" width="11.81640625" style="192" customWidth="1"/>
    <col min="6929" max="6929" width="14.7265625" style="192" customWidth="1"/>
    <col min="6930" max="6930" width="9" style="192" bestFit="1" customWidth="1"/>
    <col min="6931" max="7170" width="9.1796875" style="192"/>
    <col min="7171" max="7171" width="4.7265625" style="192" bestFit="1" customWidth="1"/>
    <col min="7172" max="7172" width="9.7265625" style="192" bestFit="1" customWidth="1"/>
    <col min="7173" max="7173" width="10" style="192" bestFit="1" customWidth="1"/>
    <col min="7174" max="7174" width="8.81640625" style="192" bestFit="1" customWidth="1"/>
    <col min="7175" max="7175" width="22.81640625" style="192" customWidth="1"/>
    <col min="7176" max="7176" width="59.7265625" style="192" bestFit="1" customWidth="1"/>
    <col min="7177" max="7177" width="57.81640625" style="192" bestFit="1" customWidth="1"/>
    <col min="7178" max="7178" width="35.26953125" style="192" bestFit="1" customWidth="1"/>
    <col min="7179" max="7179" width="28.1796875" style="192" bestFit="1" customWidth="1"/>
    <col min="7180" max="7180" width="33.1796875" style="192" bestFit="1" customWidth="1"/>
    <col min="7181" max="7181" width="26" style="192" bestFit="1" customWidth="1"/>
    <col min="7182" max="7182" width="19.1796875" style="192" bestFit="1" customWidth="1"/>
    <col min="7183" max="7183" width="10.453125" style="192" customWidth="1"/>
    <col min="7184" max="7184" width="11.81640625" style="192" customWidth="1"/>
    <col min="7185" max="7185" width="14.7265625" style="192" customWidth="1"/>
    <col min="7186" max="7186" width="9" style="192" bestFit="1" customWidth="1"/>
    <col min="7187" max="7426" width="9.1796875" style="192"/>
    <col min="7427" max="7427" width="4.7265625" style="192" bestFit="1" customWidth="1"/>
    <col min="7428" max="7428" width="9.7265625" style="192" bestFit="1" customWidth="1"/>
    <col min="7429" max="7429" width="10" style="192" bestFit="1" customWidth="1"/>
    <col min="7430" max="7430" width="8.81640625" style="192" bestFit="1" customWidth="1"/>
    <col min="7431" max="7431" width="22.81640625" style="192" customWidth="1"/>
    <col min="7432" max="7432" width="59.7265625" style="192" bestFit="1" customWidth="1"/>
    <col min="7433" max="7433" width="57.81640625" style="192" bestFit="1" customWidth="1"/>
    <col min="7434" max="7434" width="35.26953125" style="192" bestFit="1" customWidth="1"/>
    <col min="7435" max="7435" width="28.1796875" style="192" bestFit="1" customWidth="1"/>
    <col min="7436" max="7436" width="33.1796875" style="192" bestFit="1" customWidth="1"/>
    <col min="7437" max="7437" width="26" style="192" bestFit="1" customWidth="1"/>
    <col min="7438" max="7438" width="19.1796875" style="192" bestFit="1" customWidth="1"/>
    <col min="7439" max="7439" width="10.453125" style="192" customWidth="1"/>
    <col min="7440" max="7440" width="11.81640625" style="192" customWidth="1"/>
    <col min="7441" max="7441" width="14.7265625" style="192" customWidth="1"/>
    <col min="7442" max="7442" width="9" style="192" bestFit="1" customWidth="1"/>
    <col min="7443" max="7682" width="9.1796875" style="192"/>
    <col min="7683" max="7683" width="4.7265625" style="192" bestFit="1" customWidth="1"/>
    <col min="7684" max="7684" width="9.7265625" style="192" bestFit="1" customWidth="1"/>
    <col min="7685" max="7685" width="10" style="192" bestFit="1" customWidth="1"/>
    <col min="7686" max="7686" width="8.81640625" style="192" bestFit="1" customWidth="1"/>
    <col min="7687" max="7687" width="22.81640625" style="192" customWidth="1"/>
    <col min="7688" max="7688" width="59.7265625" style="192" bestFit="1" customWidth="1"/>
    <col min="7689" max="7689" width="57.81640625" style="192" bestFit="1" customWidth="1"/>
    <col min="7690" max="7690" width="35.26953125" style="192" bestFit="1" customWidth="1"/>
    <col min="7691" max="7691" width="28.1796875" style="192" bestFit="1" customWidth="1"/>
    <col min="7692" max="7692" width="33.1796875" style="192" bestFit="1" customWidth="1"/>
    <col min="7693" max="7693" width="26" style="192" bestFit="1" customWidth="1"/>
    <col min="7694" max="7694" width="19.1796875" style="192" bestFit="1" customWidth="1"/>
    <col min="7695" max="7695" width="10.453125" style="192" customWidth="1"/>
    <col min="7696" max="7696" width="11.81640625" style="192" customWidth="1"/>
    <col min="7697" max="7697" width="14.7265625" style="192" customWidth="1"/>
    <col min="7698" max="7698" width="9" style="192" bestFit="1" customWidth="1"/>
    <col min="7699" max="7938" width="9.1796875" style="192"/>
    <col min="7939" max="7939" width="4.7265625" style="192" bestFit="1" customWidth="1"/>
    <col min="7940" max="7940" width="9.7265625" style="192" bestFit="1" customWidth="1"/>
    <col min="7941" max="7941" width="10" style="192" bestFit="1" customWidth="1"/>
    <col min="7942" max="7942" width="8.81640625" style="192" bestFit="1" customWidth="1"/>
    <col min="7943" max="7943" width="22.81640625" style="192" customWidth="1"/>
    <col min="7944" max="7944" width="59.7265625" style="192" bestFit="1" customWidth="1"/>
    <col min="7945" max="7945" width="57.81640625" style="192" bestFit="1" customWidth="1"/>
    <col min="7946" max="7946" width="35.26953125" style="192" bestFit="1" customWidth="1"/>
    <col min="7947" max="7947" width="28.1796875" style="192" bestFit="1" customWidth="1"/>
    <col min="7948" max="7948" width="33.1796875" style="192" bestFit="1" customWidth="1"/>
    <col min="7949" max="7949" width="26" style="192" bestFit="1" customWidth="1"/>
    <col min="7950" max="7950" width="19.1796875" style="192" bestFit="1" customWidth="1"/>
    <col min="7951" max="7951" width="10.453125" style="192" customWidth="1"/>
    <col min="7952" max="7952" width="11.81640625" style="192" customWidth="1"/>
    <col min="7953" max="7953" width="14.7265625" style="192" customWidth="1"/>
    <col min="7954" max="7954" width="9" style="192" bestFit="1" customWidth="1"/>
    <col min="7955" max="8194" width="9.1796875" style="192"/>
    <col min="8195" max="8195" width="4.7265625" style="192" bestFit="1" customWidth="1"/>
    <col min="8196" max="8196" width="9.7265625" style="192" bestFit="1" customWidth="1"/>
    <col min="8197" max="8197" width="10" style="192" bestFit="1" customWidth="1"/>
    <col min="8198" max="8198" width="8.81640625" style="192" bestFit="1" customWidth="1"/>
    <col min="8199" max="8199" width="22.81640625" style="192" customWidth="1"/>
    <col min="8200" max="8200" width="59.7265625" style="192" bestFit="1" customWidth="1"/>
    <col min="8201" max="8201" width="57.81640625" style="192" bestFit="1" customWidth="1"/>
    <col min="8202" max="8202" width="35.26953125" style="192" bestFit="1" customWidth="1"/>
    <col min="8203" max="8203" width="28.1796875" style="192" bestFit="1" customWidth="1"/>
    <col min="8204" max="8204" width="33.1796875" style="192" bestFit="1" customWidth="1"/>
    <col min="8205" max="8205" width="26" style="192" bestFit="1" customWidth="1"/>
    <col min="8206" max="8206" width="19.1796875" style="192" bestFit="1" customWidth="1"/>
    <col min="8207" max="8207" width="10.453125" style="192" customWidth="1"/>
    <col min="8208" max="8208" width="11.81640625" style="192" customWidth="1"/>
    <col min="8209" max="8209" width="14.7265625" style="192" customWidth="1"/>
    <col min="8210" max="8210" width="9" style="192" bestFit="1" customWidth="1"/>
    <col min="8211" max="8450" width="9.1796875" style="192"/>
    <col min="8451" max="8451" width="4.7265625" style="192" bestFit="1" customWidth="1"/>
    <col min="8452" max="8452" width="9.7265625" style="192" bestFit="1" customWidth="1"/>
    <col min="8453" max="8453" width="10" style="192" bestFit="1" customWidth="1"/>
    <col min="8454" max="8454" width="8.81640625" style="192" bestFit="1" customWidth="1"/>
    <col min="8455" max="8455" width="22.81640625" style="192" customWidth="1"/>
    <col min="8456" max="8456" width="59.7265625" style="192" bestFit="1" customWidth="1"/>
    <col min="8457" max="8457" width="57.81640625" style="192" bestFit="1" customWidth="1"/>
    <col min="8458" max="8458" width="35.26953125" style="192" bestFit="1" customWidth="1"/>
    <col min="8459" max="8459" width="28.1796875" style="192" bestFit="1" customWidth="1"/>
    <col min="8460" max="8460" width="33.1796875" style="192" bestFit="1" customWidth="1"/>
    <col min="8461" max="8461" width="26" style="192" bestFit="1" customWidth="1"/>
    <col min="8462" max="8462" width="19.1796875" style="192" bestFit="1" customWidth="1"/>
    <col min="8463" max="8463" width="10.453125" style="192" customWidth="1"/>
    <col min="8464" max="8464" width="11.81640625" style="192" customWidth="1"/>
    <col min="8465" max="8465" width="14.7265625" style="192" customWidth="1"/>
    <col min="8466" max="8466" width="9" style="192" bestFit="1" customWidth="1"/>
    <col min="8467" max="8706" width="9.1796875" style="192"/>
    <col min="8707" max="8707" width="4.7265625" style="192" bestFit="1" customWidth="1"/>
    <col min="8708" max="8708" width="9.7265625" style="192" bestFit="1" customWidth="1"/>
    <col min="8709" max="8709" width="10" style="192" bestFit="1" customWidth="1"/>
    <col min="8710" max="8710" width="8.81640625" style="192" bestFit="1" customWidth="1"/>
    <col min="8711" max="8711" width="22.81640625" style="192" customWidth="1"/>
    <col min="8712" max="8712" width="59.7265625" style="192" bestFit="1" customWidth="1"/>
    <col min="8713" max="8713" width="57.81640625" style="192" bestFit="1" customWidth="1"/>
    <col min="8714" max="8714" width="35.26953125" style="192" bestFit="1" customWidth="1"/>
    <col min="8715" max="8715" width="28.1796875" style="192" bestFit="1" customWidth="1"/>
    <col min="8716" max="8716" width="33.1796875" style="192" bestFit="1" customWidth="1"/>
    <col min="8717" max="8717" width="26" style="192" bestFit="1" customWidth="1"/>
    <col min="8718" max="8718" width="19.1796875" style="192" bestFit="1" customWidth="1"/>
    <col min="8719" max="8719" width="10.453125" style="192" customWidth="1"/>
    <col min="8720" max="8720" width="11.81640625" style="192" customWidth="1"/>
    <col min="8721" max="8721" width="14.7265625" style="192" customWidth="1"/>
    <col min="8722" max="8722" width="9" style="192" bestFit="1" customWidth="1"/>
    <col min="8723" max="8962" width="9.1796875" style="192"/>
    <col min="8963" max="8963" width="4.7265625" style="192" bestFit="1" customWidth="1"/>
    <col min="8964" max="8964" width="9.7265625" style="192" bestFit="1" customWidth="1"/>
    <col min="8965" max="8965" width="10" style="192" bestFit="1" customWidth="1"/>
    <col min="8966" max="8966" width="8.81640625" style="192" bestFit="1" customWidth="1"/>
    <col min="8967" max="8967" width="22.81640625" style="192" customWidth="1"/>
    <col min="8968" max="8968" width="59.7265625" style="192" bestFit="1" customWidth="1"/>
    <col min="8969" max="8969" width="57.81640625" style="192" bestFit="1" customWidth="1"/>
    <col min="8970" max="8970" width="35.26953125" style="192" bestFit="1" customWidth="1"/>
    <col min="8971" max="8971" width="28.1796875" style="192" bestFit="1" customWidth="1"/>
    <col min="8972" max="8972" width="33.1796875" style="192" bestFit="1" customWidth="1"/>
    <col min="8973" max="8973" width="26" style="192" bestFit="1" customWidth="1"/>
    <col min="8974" max="8974" width="19.1796875" style="192" bestFit="1" customWidth="1"/>
    <col min="8975" max="8975" width="10.453125" style="192" customWidth="1"/>
    <col min="8976" max="8976" width="11.81640625" style="192" customWidth="1"/>
    <col min="8977" max="8977" width="14.7265625" style="192" customWidth="1"/>
    <col min="8978" max="8978" width="9" style="192" bestFit="1" customWidth="1"/>
    <col min="8979" max="9218" width="9.1796875" style="192"/>
    <col min="9219" max="9219" width="4.7265625" style="192" bestFit="1" customWidth="1"/>
    <col min="9220" max="9220" width="9.7265625" style="192" bestFit="1" customWidth="1"/>
    <col min="9221" max="9221" width="10" style="192" bestFit="1" customWidth="1"/>
    <col min="9222" max="9222" width="8.81640625" style="192" bestFit="1" customWidth="1"/>
    <col min="9223" max="9223" width="22.81640625" style="192" customWidth="1"/>
    <col min="9224" max="9224" width="59.7265625" style="192" bestFit="1" customWidth="1"/>
    <col min="9225" max="9225" width="57.81640625" style="192" bestFit="1" customWidth="1"/>
    <col min="9226" max="9226" width="35.26953125" style="192" bestFit="1" customWidth="1"/>
    <col min="9227" max="9227" width="28.1796875" style="192" bestFit="1" customWidth="1"/>
    <col min="9228" max="9228" width="33.1796875" style="192" bestFit="1" customWidth="1"/>
    <col min="9229" max="9229" width="26" style="192" bestFit="1" customWidth="1"/>
    <col min="9230" max="9230" width="19.1796875" style="192" bestFit="1" customWidth="1"/>
    <col min="9231" max="9231" width="10.453125" style="192" customWidth="1"/>
    <col min="9232" max="9232" width="11.81640625" style="192" customWidth="1"/>
    <col min="9233" max="9233" width="14.7265625" style="192" customWidth="1"/>
    <col min="9234" max="9234" width="9" style="192" bestFit="1" customWidth="1"/>
    <col min="9235" max="9474" width="9.1796875" style="192"/>
    <col min="9475" max="9475" width="4.7265625" style="192" bestFit="1" customWidth="1"/>
    <col min="9476" max="9476" width="9.7265625" style="192" bestFit="1" customWidth="1"/>
    <col min="9477" max="9477" width="10" style="192" bestFit="1" customWidth="1"/>
    <col min="9478" max="9478" width="8.81640625" style="192" bestFit="1" customWidth="1"/>
    <col min="9479" max="9479" width="22.81640625" style="192" customWidth="1"/>
    <col min="9480" max="9480" width="59.7265625" style="192" bestFit="1" customWidth="1"/>
    <col min="9481" max="9481" width="57.81640625" style="192" bestFit="1" customWidth="1"/>
    <col min="9482" max="9482" width="35.26953125" style="192" bestFit="1" customWidth="1"/>
    <col min="9483" max="9483" width="28.1796875" style="192" bestFit="1" customWidth="1"/>
    <col min="9484" max="9484" width="33.1796875" style="192" bestFit="1" customWidth="1"/>
    <col min="9485" max="9485" width="26" style="192" bestFit="1" customWidth="1"/>
    <col min="9486" max="9486" width="19.1796875" style="192" bestFit="1" customWidth="1"/>
    <col min="9487" max="9487" width="10.453125" style="192" customWidth="1"/>
    <col min="9488" max="9488" width="11.81640625" style="192" customWidth="1"/>
    <col min="9489" max="9489" width="14.7265625" style="192" customWidth="1"/>
    <col min="9490" max="9490" width="9" style="192" bestFit="1" customWidth="1"/>
    <col min="9491" max="9730" width="9.1796875" style="192"/>
    <col min="9731" max="9731" width="4.7265625" style="192" bestFit="1" customWidth="1"/>
    <col min="9732" max="9732" width="9.7265625" style="192" bestFit="1" customWidth="1"/>
    <col min="9733" max="9733" width="10" style="192" bestFit="1" customWidth="1"/>
    <col min="9734" max="9734" width="8.81640625" style="192" bestFit="1" customWidth="1"/>
    <col min="9735" max="9735" width="22.81640625" style="192" customWidth="1"/>
    <col min="9736" max="9736" width="59.7265625" style="192" bestFit="1" customWidth="1"/>
    <col min="9737" max="9737" width="57.81640625" style="192" bestFit="1" customWidth="1"/>
    <col min="9738" max="9738" width="35.26953125" style="192" bestFit="1" customWidth="1"/>
    <col min="9739" max="9739" width="28.1796875" style="192" bestFit="1" customWidth="1"/>
    <col min="9740" max="9740" width="33.1796875" style="192" bestFit="1" customWidth="1"/>
    <col min="9741" max="9741" width="26" style="192" bestFit="1" customWidth="1"/>
    <col min="9742" max="9742" width="19.1796875" style="192" bestFit="1" customWidth="1"/>
    <col min="9743" max="9743" width="10.453125" style="192" customWidth="1"/>
    <col min="9744" max="9744" width="11.81640625" style="192" customWidth="1"/>
    <col min="9745" max="9745" width="14.7265625" style="192" customWidth="1"/>
    <col min="9746" max="9746" width="9" style="192" bestFit="1" customWidth="1"/>
    <col min="9747" max="9986" width="9.1796875" style="192"/>
    <col min="9987" max="9987" width="4.7265625" style="192" bestFit="1" customWidth="1"/>
    <col min="9988" max="9988" width="9.7265625" style="192" bestFit="1" customWidth="1"/>
    <col min="9989" max="9989" width="10" style="192" bestFit="1" customWidth="1"/>
    <col min="9990" max="9990" width="8.81640625" style="192" bestFit="1" customWidth="1"/>
    <col min="9991" max="9991" width="22.81640625" style="192" customWidth="1"/>
    <col min="9992" max="9992" width="59.7265625" style="192" bestFit="1" customWidth="1"/>
    <col min="9993" max="9993" width="57.81640625" style="192" bestFit="1" customWidth="1"/>
    <col min="9994" max="9994" width="35.26953125" style="192" bestFit="1" customWidth="1"/>
    <col min="9995" max="9995" width="28.1796875" style="192" bestFit="1" customWidth="1"/>
    <col min="9996" max="9996" width="33.1796875" style="192" bestFit="1" customWidth="1"/>
    <col min="9997" max="9997" width="26" style="192" bestFit="1" customWidth="1"/>
    <col min="9998" max="9998" width="19.1796875" style="192" bestFit="1" customWidth="1"/>
    <col min="9999" max="9999" width="10.453125" style="192" customWidth="1"/>
    <col min="10000" max="10000" width="11.81640625" style="192" customWidth="1"/>
    <col min="10001" max="10001" width="14.7265625" style="192" customWidth="1"/>
    <col min="10002" max="10002" width="9" style="192" bestFit="1" customWidth="1"/>
    <col min="10003" max="10242" width="9.1796875" style="192"/>
    <col min="10243" max="10243" width="4.7265625" style="192" bestFit="1" customWidth="1"/>
    <col min="10244" max="10244" width="9.7265625" style="192" bestFit="1" customWidth="1"/>
    <col min="10245" max="10245" width="10" style="192" bestFit="1" customWidth="1"/>
    <col min="10246" max="10246" width="8.81640625" style="192" bestFit="1" customWidth="1"/>
    <col min="10247" max="10247" width="22.81640625" style="192" customWidth="1"/>
    <col min="10248" max="10248" width="59.7265625" style="192" bestFit="1" customWidth="1"/>
    <col min="10249" max="10249" width="57.81640625" style="192" bestFit="1" customWidth="1"/>
    <col min="10250" max="10250" width="35.26953125" style="192" bestFit="1" customWidth="1"/>
    <col min="10251" max="10251" width="28.1796875" style="192" bestFit="1" customWidth="1"/>
    <col min="10252" max="10252" width="33.1796875" style="192" bestFit="1" customWidth="1"/>
    <col min="10253" max="10253" width="26" style="192" bestFit="1" customWidth="1"/>
    <col min="10254" max="10254" width="19.1796875" style="192" bestFit="1" customWidth="1"/>
    <col min="10255" max="10255" width="10.453125" style="192" customWidth="1"/>
    <col min="10256" max="10256" width="11.81640625" style="192" customWidth="1"/>
    <col min="10257" max="10257" width="14.7265625" style="192" customWidth="1"/>
    <col min="10258" max="10258" width="9" style="192" bestFit="1" customWidth="1"/>
    <col min="10259" max="10498" width="9.1796875" style="192"/>
    <col min="10499" max="10499" width="4.7265625" style="192" bestFit="1" customWidth="1"/>
    <col min="10500" max="10500" width="9.7265625" style="192" bestFit="1" customWidth="1"/>
    <col min="10501" max="10501" width="10" style="192" bestFit="1" customWidth="1"/>
    <col min="10502" max="10502" width="8.81640625" style="192" bestFit="1" customWidth="1"/>
    <col min="10503" max="10503" width="22.81640625" style="192" customWidth="1"/>
    <col min="10504" max="10504" width="59.7265625" style="192" bestFit="1" customWidth="1"/>
    <col min="10505" max="10505" width="57.81640625" style="192" bestFit="1" customWidth="1"/>
    <col min="10506" max="10506" width="35.26953125" style="192" bestFit="1" customWidth="1"/>
    <col min="10507" max="10507" width="28.1796875" style="192" bestFit="1" customWidth="1"/>
    <col min="10508" max="10508" width="33.1796875" style="192" bestFit="1" customWidth="1"/>
    <col min="10509" max="10509" width="26" style="192" bestFit="1" customWidth="1"/>
    <col min="10510" max="10510" width="19.1796875" style="192" bestFit="1" customWidth="1"/>
    <col min="10511" max="10511" width="10.453125" style="192" customWidth="1"/>
    <col min="10512" max="10512" width="11.81640625" style="192" customWidth="1"/>
    <col min="10513" max="10513" width="14.7265625" style="192" customWidth="1"/>
    <col min="10514" max="10514" width="9" style="192" bestFit="1" customWidth="1"/>
    <col min="10515" max="10754" width="9.1796875" style="192"/>
    <col min="10755" max="10755" width="4.7265625" style="192" bestFit="1" customWidth="1"/>
    <col min="10756" max="10756" width="9.7265625" style="192" bestFit="1" customWidth="1"/>
    <col min="10757" max="10757" width="10" style="192" bestFit="1" customWidth="1"/>
    <col min="10758" max="10758" width="8.81640625" style="192" bestFit="1" customWidth="1"/>
    <col min="10759" max="10759" width="22.81640625" style="192" customWidth="1"/>
    <col min="10760" max="10760" width="59.7265625" style="192" bestFit="1" customWidth="1"/>
    <col min="10761" max="10761" width="57.81640625" style="192" bestFit="1" customWidth="1"/>
    <col min="10762" max="10762" width="35.26953125" style="192" bestFit="1" customWidth="1"/>
    <col min="10763" max="10763" width="28.1796875" style="192" bestFit="1" customWidth="1"/>
    <col min="10764" max="10764" width="33.1796875" style="192" bestFit="1" customWidth="1"/>
    <col min="10765" max="10765" width="26" style="192" bestFit="1" customWidth="1"/>
    <col min="10766" max="10766" width="19.1796875" style="192" bestFit="1" customWidth="1"/>
    <col min="10767" max="10767" width="10.453125" style="192" customWidth="1"/>
    <col min="10768" max="10768" width="11.81640625" style="192" customWidth="1"/>
    <col min="10769" max="10769" width="14.7265625" style="192" customWidth="1"/>
    <col min="10770" max="10770" width="9" style="192" bestFit="1" customWidth="1"/>
    <col min="10771" max="11010" width="9.1796875" style="192"/>
    <col min="11011" max="11011" width="4.7265625" style="192" bestFit="1" customWidth="1"/>
    <col min="11012" max="11012" width="9.7265625" style="192" bestFit="1" customWidth="1"/>
    <col min="11013" max="11013" width="10" style="192" bestFit="1" customWidth="1"/>
    <col min="11014" max="11014" width="8.81640625" style="192" bestFit="1" customWidth="1"/>
    <col min="11015" max="11015" width="22.81640625" style="192" customWidth="1"/>
    <col min="11016" max="11016" width="59.7265625" style="192" bestFit="1" customWidth="1"/>
    <col min="11017" max="11017" width="57.81640625" style="192" bestFit="1" customWidth="1"/>
    <col min="11018" max="11018" width="35.26953125" style="192" bestFit="1" customWidth="1"/>
    <col min="11019" max="11019" width="28.1796875" style="192" bestFit="1" customWidth="1"/>
    <col min="11020" max="11020" width="33.1796875" style="192" bestFit="1" customWidth="1"/>
    <col min="11021" max="11021" width="26" style="192" bestFit="1" customWidth="1"/>
    <col min="11022" max="11022" width="19.1796875" style="192" bestFit="1" customWidth="1"/>
    <col min="11023" max="11023" width="10.453125" style="192" customWidth="1"/>
    <col min="11024" max="11024" width="11.81640625" style="192" customWidth="1"/>
    <col min="11025" max="11025" width="14.7265625" style="192" customWidth="1"/>
    <col min="11026" max="11026" width="9" style="192" bestFit="1" customWidth="1"/>
    <col min="11027" max="11266" width="9.1796875" style="192"/>
    <col min="11267" max="11267" width="4.7265625" style="192" bestFit="1" customWidth="1"/>
    <col min="11268" max="11268" width="9.7265625" style="192" bestFit="1" customWidth="1"/>
    <col min="11269" max="11269" width="10" style="192" bestFit="1" customWidth="1"/>
    <col min="11270" max="11270" width="8.81640625" style="192" bestFit="1" customWidth="1"/>
    <col min="11271" max="11271" width="22.81640625" style="192" customWidth="1"/>
    <col min="11272" max="11272" width="59.7265625" style="192" bestFit="1" customWidth="1"/>
    <col min="11273" max="11273" width="57.81640625" style="192" bestFit="1" customWidth="1"/>
    <col min="11274" max="11274" width="35.26953125" style="192" bestFit="1" customWidth="1"/>
    <col min="11275" max="11275" width="28.1796875" style="192" bestFit="1" customWidth="1"/>
    <col min="11276" max="11276" width="33.1796875" style="192" bestFit="1" customWidth="1"/>
    <col min="11277" max="11277" width="26" style="192" bestFit="1" customWidth="1"/>
    <col min="11278" max="11278" width="19.1796875" style="192" bestFit="1" customWidth="1"/>
    <col min="11279" max="11279" width="10.453125" style="192" customWidth="1"/>
    <col min="11280" max="11280" width="11.81640625" style="192" customWidth="1"/>
    <col min="11281" max="11281" width="14.7265625" style="192" customWidth="1"/>
    <col min="11282" max="11282" width="9" style="192" bestFit="1" customWidth="1"/>
    <col min="11283" max="11522" width="9.1796875" style="192"/>
    <col min="11523" max="11523" width="4.7265625" style="192" bestFit="1" customWidth="1"/>
    <col min="11524" max="11524" width="9.7265625" style="192" bestFit="1" customWidth="1"/>
    <col min="11525" max="11525" width="10" style="192" bestFit="1" customWidth="1"/>
    <col min="11526" max="11526" width="8.81640625" style="192" bestFit="1" customWidth="1"/>
    <col min="11527" max="11527" width="22.81640625" style="192" customWidth="1"/>
    <col min="11528" max="11528" width="59.7265625" style="192" bestFit="1" customWidth="1"/>
    <col min="11529" max="11529" width="57.81640625" style="192" bestFit="1" customWidth="1"/>
    <col min="11530" max="11530" width="35.26953125" style="192" bestFit="1" customWidth="1"/>
    <col min="11531" max="11531" width="28.1796875" style="192" bestFit="1" customWidth="1"/>
    <col min="11532" max="11532" width="33.1796875" style="192" bestFit="1" customWidth="1"/>
    <col min="11533" max="11533" width="26" style="192" bestFit="1" customWidth="1"/>
    <col min="11534" max="11534" width="19.1796875" style="192" bestFit="1" customWidth="1"/>
    <col min="11535" max="11535" width="10.453125" style="192" customWidth="1"/>
    <col min="11536" max="11536" width="11.81640625" style="192" customWidth="1"/>
    <col min="11537" max="11537" width="14.7265625" style="192" customWidth="1"/>
    <col min="11538" max="11538" width="9" style="192" bestFit="1" customWidth="1"/>
    <col min="11539" max="11778" width="9.1796875" style="192"/>
    <col min="11779" max="11779" width="4.7265625" style="192" bestFit="1" customWidth="1"/>
    <col min="11780" max="11780" width="9.7265625" style="192" bestFit="1" customWidth="1"/>
    <col min="11781" max="11781" width="10" style="192" bestFit="1" customWidth="1"/>
    <col min="11782" max="11782" width="8.81640625" style="192" bestFit="1" customWidth="1"/>
    <col min="11783" max="11783" width="22.81640625" style="192" customWidth="1"/>
    <col min="11784" max="11784" width="59.7265625" style="192" bestFit="1" customWidth="1"/>
    <col min="11785" max="11785" width="57.81640625" style="192" bestFit="1" customWidth="1"/>
    <col min="11786" max="11786" width="35.26953125" style="192" bestFit="1" customWidth="1"/>
    <col min="11787" max="11787" width="28.1796875" style="192" bestFit="1" customWidth="1"/>
    <col min="11788" max="11788" width="33.1796875" style="192" bestFit="1" customWidth="1"/>
    <col min="11789" max="11789" width="26" style="192" bestFit="1" customWidth="1"/>
    <col min="11790" max="11790" width="19.1796875" style="192" bestFit="1" customWidth="1"/>
    <col min="11791" max="11791" width="10.453125" style="192" customWidth="1"/>
    <col min="11792" max="11792" width="11.81640625" style="192" customWidth="1"/>
    <col min="11793" max="11793" width="14.7265625" style="192" customWidth="1"/>
    <col min="11794" max="11794" width="9" style="192" bestFit="1" customWidth="1"/>
    <col min="11795" max="12034" width="9.1796875" style="192"/>
    <col min="12035" max="12035" width="4.7265625" style="192" bestFit="1" customWidth="1"/>
    <col min="12036" max="12036" width="9.7265625" style="192" bestFit="1" customWidth="1"/>
    <col min="12037" max="12037" width="10" style="192" bestFit="1" customWidth="1"/>
    <col min="12038" max="12038" width="8.81640625" style="192" bestFit="1" customWidth="1"/>
    <col min="12039" max="12039" width="22.81640625" style="192" customWidth="1"/>
    <col min="12040" max="12040" width="59.7265625" style="192" bestFit="1" customWidth="1"/>
    <col min="12041" max="12041" width="57.81640625" style="192" bestFit="1" customWidth="1"/>
    <col min="12042" max="12042" width="35.26953125" style="192" bestFit="1" customWidth="1"/>
    <col min="12043" max="12043" width="28.1796875" style="192" bestFit="1" customWidth="1"/>
    <col min="12044" max="12044" width="33.1796875" style="192" bestFit="1" customWidth="1"/>
    <col min="12045" max="12045" width="26" style="192" bestFit="1" customWidth="1"/>
    <col min="12046" max="12046" width="19.1796875" style="192" bestFit="1" customWidth="1"/>
    <col min="12047" max="12047" width="10.453125" style="192" customWidth="1"/>
    <col min="12048" max="12048" width="11.81640625" style="192" customWidth="1"/>
    <col min="12049" max="12049" width="14.7265625" style="192" customWidth="1"/>
    <col min="12050" max="12050" width="9" style="192" bestFit="1" customWidth="1"/>
    <col min="12051" max="12290" width="9.1796875" style="192"/>
    <col min="12291" max="12291" width="4.7265625" style="192" bestFit="1" customWidth="1"/>
    <col min="12292" max="12292" width="9.7265625" style="192" bestFit="1" customWidth="1"/>
    <col min="12293" max="12293" width="10" style="192" bestFit="1" customWidth="1"/>
    <col min="12294" max="12294" width="8.81640625" style="192" bestFit="1" customWidth="1"/>
    <col min="12295" max="12295" width="22.81640625" style="192" customWidth="1"/>
    <col min="12296" max="12296" width="59.7265625" style="192" bestFit="1" customWidth="1"/>
    <col min="12297" max="12297" width="57.81640625" style="192" bestFit="1" customWidth="1"/>
    <col min="12298" max="12298" width="35.26953125" style="192" bestFit="1" customWidth="1"/>
    <col min="12299" max="12299" width="28.1796875" style="192" bestFit="1" customWidth="1"/>
    <col min="12300" max="12300" width="33.1796875" style="192" bestFit="1" customWidth="1"/>
    <col min="12301" max="12301" width="26" style="192" bestFit="1" customWidth="1"/>
    <col min="12302" max="12302" width="19.1796875" style="192" bestFit="1" customWidth="1"/>
    <col min="12303" max="12303" width="10.453125" style="192" customWidth="1"/>
    <col min="12304" max="12304" width="11.81640625" style="192" customWidth="1"/>
    <col min="12305" max="12305" width="14.7265625" style="192" customWidth="1"/>
    <col min="12306" max="12306" width="9" style="192" bestFit="1" customWidth="1"/>
    <col min="12307" max="12546" width="9.1796875" style="192"/>
    <col min="12547" max="12547" width="4.7265625" style="192" bestFit="1" customWidth="1"/>
    <col min="12548" max="12548" width="9.7265625" style="192" bestFit="1" customWidth="1"/>
    <col min="12549" max="12549" width="10" style="192" bestFit="1" customWidth="1"/>
    <col min="12550" max="12550" width="8.81640625" style="192" bestFit="1" customWidth="1"/>
    <col min="12551" max="12551" width="22.81640625" style="192" customWidth="1"/>
    <col min="12552" max="12552" width="59.7265625" style="192" bestFit="1" customWidth="1"/>
    <col min="12553" max="12553" width="57.81640625" style="192" bestFit="1" customWidth="1"/>
    <col min="12554" max="12554" width="35.26953125" style="192" bestFit="1" customWidth="1"/>
    <col min="12555" max="12555" width="28.1796875" style="192" bestFit="1" customWidth="1"/>
    <col min="12556" max="12556" width="33.1796875" style="192" bestFit="1" customWidth="1"/>
    <col min="12557" max="12557" width="26" style="192" bestFit="1" customWidth="1"/>
    <col min="12558" max="12558" width="19.1796875" style="192" bestFit="1" customWidth="1"/>
    <col min="12559" max="12559" width="10.453125" style="192" customWidth="1"/>
    <col min="12560" max="12560" width="11.81640625" style="192" customWidth="1"/>
    <col min="12561" max="12561" width="14.7265625" style="192" customWidth="1"/>
    <col min="12562" max="12562" width="9" style="192" bestFit="1" customWidth="1"/>
    <col min="12563" max="12802" width="9.1796875" style="192"/>
    <col min="12803" max="12803" width="4.7265625" style="192" bestFit="1" customWidth="1"/>
    <col min="12804" max="12804" width="9.7265625" style="192" bestFit="1" customWidth="1"/>
    <col min="12805" max="12805" width="10" style="192" bestFit="1" customWidth="1"/>
    <col min="12806" max="12806" width="8.81640625" style="192" bestFit="1" customWidth="1"/>
    <col min="12807" max="12807" width="22.81640625" style="192" customWidth="1"/>
    <col min="12808" max="12808" width="59.7265625" style="192" bestFit="1" customWidth="1"/>
    <col min="12809" max="12809" width="57.81640625" style="192" bestFit="1" customWidth="1"/>
    <col min="12810" max="12810" width="35.26953125" style="192" bestFit="1" customWidth="1"/>
    <col min="12811" max="12811" width="28.1796875" style="192" bestFit="1" customWidth="1"/>
    <col min="12812" max="12812" width="33.1796875" style="192" bestFit="1" customWidth="1"/>
    <col min="12813" max="12813" width="26" style="192" bestFit="1" customWidth="1"/>
    <col min="12814" max="12814" width="19.1796875" style="192" bestFit="1" customWidth="1"/>
    <col min="12815" max="12815" width="10.453125" style="192" customWidth="1"/>
    <col min="12816" max="12816" width="11.81640625" style="192" customWidth="1"/>
    <col min="12817" max="12817" width="14.7265625" style="192" customWidth="1"/>
    <col min="12818" max="12818" width="9" style="192" bestFit="1" customWidth="1"/>
    <col min="12819" max="13058" width="9.1796875" style="192"/>
    <col min="13059" max="13059" width="4.7265625" style="192" bestFit="1" customWidth="1"/>
    <col min="13060" max="13060" width="9.7265625" style="192" bestFit="1" customWidth="1"/>
    <col min="13061" max="13061" width="10" style="192" bestFit="1" customWidth="1"/>
    <col min="13062" max="13062" width="8.81640625" style="192" bestFit="1" customWidth="1"/>
    <col min="13063" max="13063" width="22.81640625" style="192" customWidth="1"/>
    <col min="13064" max="13064" width="59.7265625" style="192" bestFit="1" customWidth="1"/>
    <col min="13065" max="13065" width="57.81640625" style="192" bestFit="1" customWidth="1"/>
    <col min="13066" max="13066" width="35.26953125" style="192" bestFit="1" customWidth="1"/>
    <col min="13067" max="13067" width="28.1796875" style="192" bestFit="1" customWidth="1"/>
    <col min="13068" max="13068" width="33.1796875" style="192" bestFit="1" customWidth="1"/>
    <col min="13069" max="13069" width="26" style="192" bestFit="1" customWidth="1"/>
    <col min="13070" max="13070" width="19.1796875" style="192" bestFit="1" customWidth="1"/>
    <col min="13071" max="13071" width="10.453125" style="192" customWidth="1"/>
    <col min="13072" max="13072" width="11.81640625" style="192" customWidth="1"/>
    <col min="13073" max="13073" width="14.7265625" style="192" customWidth="1"/>
    <col min="13074" max="13074" width="9" style="192" bestFit="1" customWidth="1"/>
    <col min="13075" max="13314" width="9.1796875" style="192"/>
    <col min="13315" max="13315" width="4.7265625" style="192" bestFit="1" customWidth="1"/>
    <col min="13316" max="13316" width="9.7265625" style="192" bestFit="1" customWidth="1"/>
    <col min="13317" max="13317" width="10" style="192" bestFit="1" customWidth="1"/>
    <col min="13318" max="13318" width="8.81640625" style="192" bestFit="1" customWidth="1"/>
    <col min="13319" max="13319" width="22.81640625" style="192" customWidth="1"/>
    <col min="13320" max="13320" width="59.7265625" style="192" bestFit="1" customWidth="1"/>
    <col min="13321" max="13321" width="57.81640625" style="192" bestFit="1" customWidth="1"/>
    <col min="13322" max="13322" width="35.26953125" style="192" bestFit="1" customWidth="1"/>
    <col min="13323" max="13323" width="28.1796875" style="192" bestFit="1" customWidth="1"/>
    <col min="13324" max="13324" width="33.1796875" style="192" bestFit="1" customWidth="1"/>
    <col min="13325" max="13325" width="26" style="192" bestFit="1" customWidth="1"/>
    <col min="13326" max="13326" width="19.1796875" style="192" bestFit="1" customWidth="1"/>
    <col min="13327" max="13327" width="10.453125" style="192" customWidth="1"/>
    <col min="13328" max="13328" width="11.81640625" style="192" customWidth="1"/>
    <col min="13329" max="13329" width="14.7265625" style="192" customWidth="1"/>
    <col min="13330" max="13330" width="9" style="192" bestFit="1" customWidth="1"/>
    <col min="13331" max="13570" width="9.1796875" style="192"/>
    <col min="13571" max="13571" width="4.7265625" style="192" bestFit="1" customWidth="1"/>
    <col min="13572" max="13572" width="9.7265625" style="192" bestFit="1" customWidth="1"/>
    <col min="13573" max="13573" width="10" style="192" bestFit="1" customWidth="1"/>
    <col min="13574" max="13574" width="8.81640625" style="192" bestFit="1" customWidth="1"/>
    <col min="13575" max="13575" width="22.81640625" style="192" customWidth="1"/>
    <col min="13576" max="13576" width="59.7265625" style="192" bestFit="1" customWidth="1"/>
    <col min="13577" max="13577" width="57.81640625" style="192" bestFit="1" customWidth="1"/>
    <col min="13578" max="13578" width="35.26953125" style="192" bestFit="1" customWidth="1"/>
    <col min="13579" max="13579" width="28.1796875" style="192" bestFit="1" customWidth="1"/>
    <col min="13580" max="13580" width="33.1796875" style="192" bestFit="1" customWidth="1"/>
    <col min="13581" max="13581" width="26" style="192" bestFit="1" customWidth="1"/>
    <col min="13582" max="13582" width="19.1796875" style="192" bestFit="1" customWidth="1"/>
    <col min="13583" max="13583" width="10.453125" style="192" customWidth="1"/>
    <col min="13584" max="13584" width="11.81640625" style="192" customWidth="1"/>
    <col min="13585" max="13585" width="14.7265625" style="192" customWidth="1"/>
    <col min="13586" max="13586" width="9" style="192" bestFit="1" customWidth="1"/>
    <col min="13587" max="13826" width="9.1796875" style="192"/>
    <col min="13827" max="13827" width="4.7265625" style="192" bestFit="1" customWidth="1"/>
    <col min="13828" max="13828" width="9.7265625" style="192" bestFit="1" customWidth="1"/>
    <col min="13829" max="13829" width="10" style="192" bestFit="1" customWidth="1"/>
    <col min="13830" max="13830" width="8.81640625" style="192" bestFit="1" customWidth="1"/>
    <col min="13831" max="13831" width="22.81640625" style="192" customWidth="1"/>
    <col min="13832" max="13832" width="59.7265625" style="192" bestFit="1" customWidth="1"/>
    <col min="13833" max="13833" width="57.81640625" style="192" bestFit="1" customWidth="1"/>
    <col min="13834" max="13834" width="35.26953125" style="192" bestFit="1" customWidth="1"/>
    <col min="13835" max="13835" width="28.1796875" style="192" bestFit="1" customWidth="1"/>
    <col min="13836" max="13836" width="33.1796875" style="192" bestFit="1" customWidth="1"/>
    <col min="13837" max="13837" width="26" style="192" bestFit="1" customWidth="1"/>
    <col min="13838" max="13838" width="19.1796875" style="192" bestFit="1" customWidth="1"/>
    <col min="13839" max="13839" width="10.453125" style="192" customWidth="1"/>
    <col min="13840" max="13840" width="11.81640625" style="192" customWidth="1"/>
    <col min="13841" max="13841" width="14.7265625" style="192" customWidth="1"/>
    <col min="13842" max="13842" width="9" style="192" bestFit="1" customWidth="1"/>
    <col min="13843" max="14082" width="9.1796875" style="192"/>
    <col min="14083" max="14083" width="4.7265625" style="192" bestFit="1" customWidth="1"/>
    <col min="14084" max="14084" width="9.7265625" style="192" bestFit="1" customWidth="1"/>
    <col min="14085" max="14085" width="10" style="192" bestFit="1" customWidth="1"/>
    <col min="14086" max="14086" width="8.81640625" style="192" bestFit="1" customWidth="1"/>
    <col min="14087" max="14087" width="22.81640625" style="192" customWidth="1"/>
    <col min="14088" max="14088" width="59.7265625" style="192" bestFit="1" customWidth="1"/>
    <col min="14089" max="14089" width="57.81640625" style="192" bestFit="1" customWidth="1"/>
    <col min="14090" max="14090" width="35.26953125" style="192" bestFit="1" customWidth="1"/>
    <col min="14091" max="14091" width="28.1796875" style="192" bestFit="1" customWidth="1"/>
    <col min="14092" max="14092" width="33.1796875" style="192" bestFit="1" customWidth="1"/>
    <col min="14093" max="14093" width="26" style="192" bestFit="1" customWidth="1"/>
    <col min="14094" max="14094" width="19.1796875" style="192" bestFit="1" customWidth="1"/>
    <col min="14095" max="14095" width="10.453125" style="192" customWidth="1"/>
    <col min="14096" max="14096" width="11.81640625" style="192" customWidth="1"/>
    <col min="14097" max="14097" width="14.7265625" style="192" customWidth="1"/>
    <col min="14098" max="14098" width="9" style="192" bestFit="1" customWidth="1"/>
    <col min="14099" max="14338" width="9.1796875" style="192"/>
    <col min="14339" max="14339" width="4.7265625" style="192" bestFit="1" customWidth="1"/>
    <col min="14340" max="14340" width="9.7265625" style="192" bestFit="1" customWidth="1"/>
    <col min="14341" max="14341" width="10" style="192" bestFit="1" customWidth="1"/>
    <col min="14342" max="14342" width="8.81640625" style="192" bestFit="1" customWidth="1"/>
    <col min="14343" max="14343" width="22.81640625" style="192" customWidth="1"/>
    <col min="14344" max="14344" width="59.7265625" style="192" bestFit="1" customWidth="1"/>
    <col min="14345" max="14345" width="57.81640625" style="192" bestFit="1" customWidth="1"/>
    <col min="14346" max="14346" width="35.26953125" style="192" bestFit="1" customWidth="1"/>
    <col min="14347" max="14347" width="28.1796875" style="192" bestFit="1" customWidth="1"/>
    <col min="14348" max="14348" width="33.1796875" style="192" bestFit="1" customWidth="1"/>
    <col min="14349" max="14349" width="26" style="192" bestFit="1" customWidth="1"/>
    <col min="14350" max="14350" width="19.1796875" style="192" bestFit="1" customWidth="1"/>
    <col min="14351" max="14351" width="10.453125" style="192" customWidth="1"/>
    <col min="14352" max="14352" width="11.81640625" style="192" customWidth="1"/>
    <col min="14353" max="14353" width="14.7265625" style="192" customWidth="1"/>
    <col min="14354" max="14354" width="9" style="192" bestFit="1" customWidth="1"/>
    <col min="14355" max="14594" width="9.1796875" style="192"/>
    <col min="14595" max="14595" width="4.7265625" style="192" bestFit="1" customWidth="1"/>
    <col min="14596" max="14596" width="9.7265625" style="192" bestFit="1" customWidth="1"/>
    <col min="14597" max="14597" width="10" style="192" bestFit="1" customWidth="1"/>
    <col min="14598" max="14598" width="8.81640625" style="192" bestFit="1" customWidth="1"/>
    <col min="14599" max="14599" width="22.81640625" style="192" customWidth="1"/>
    <col min="14600" max="14600" width="59.7265625" style="192" bestFit="1" customWidth="1"/>
    <col min="14601" max="14601" width="57.81640625" style="192" bestFit="1" customWidth="1"/>
    <col min="14602" max="14602" width="35.26953125" style="192" bestFit="1" customWidth="1"/>
    <col min="14603" max="14603" width="28.1796875" style="192" bestFit="1" customWidth="1"/>
    <col min="14604" max="14604" width="33.1796875" style="192" bestFit="1" customWidth="1"/>
    <col min="14605" max="14605" width="26" style="192" bestFit="1" customWidth="1"/>
    <col min="14606" max="14606" width="19.1796875" style="192" bestFit="1" customWidth="1"/>
    <col min="14607" max="14607" width="10.453125" style="192" customWidth="1"/>
    <col min="14608" max="14608" width="11.81640625" style="192" customWidth="1"/>
    <col min="14609" max="14609" width="14.7265625" style="192" customWidth="1"/>
    <col min="14610" max="14610" width="9" style="192" bestFit="1" customWidth="1"/>
    <col min="14611" max="14850" width="9.1796875" style="192"/>
    <col min="14851" max="14851" width="4.7265625" style="192" bestFit="1" customWidth="1"/>
    <col min="14852" max="14852" width="9.7265625" style="192" bestFit="1" customWidth="1"/>
    <col min="14853" max="14853" width="10" style="192" bestFit="1" customWidth="1"/>
    <col min="14854" max="14854" width="8.81640625" style="192" bestFit="1" customWidth="1"/>
    <col min="14855" max="14855" width="22.81640625" style="192" customWidth="1"/>
    <col min="14856" max="14856" width="59.7265625" style="192" bestFit="1" customWidth="1"/>
    <col min="14857" max="14857" width="57.81640625" style="192" bestFit="1" customWidth="1"/>
    <col min="14858" max="14858" width="35.26953125" style="192" bestFit="1" customWidth="1"/>
    <col min="14859" max="14859" width="28.1796875" style="192" bestFit="1" customWidth="1"/>
    <col min="14860" max="14860" width="33.1796875" style="192" bestFit="1" customWidth="1"/>
    <col min="14861" max="14861" width="26" style="192" bestFit="1" customWidth="1"/>
    <col min="14862" max="14862" width="19.1796875" style="192" bestFit="1" customWidth="1"/>
    <col min="14863" max="14863" width="10.453125" style="192" customWidth="1"/>
    <col min="14864" max="14864" width="11.81640625" style="192" customWidth="1"/>
    <col min="14865" max="14865" width="14.7265625" style="192" customWidth="1"/>
    <col min="14866" max="14866" width="9" style="192" bestFit="1" customWidth="1"/>
    <col min="14867" max="15106" width="9.1796875" style="192"/>
    <col min="15107" max="15107" width="4.7265625" style="192" bestFit="1" customWidth="1"/>
    <col min="15108" max="15108" width="9.7265625" style="192" bestFit="1" customWidth="1"/>
    <col min="15109" max="15109" width="10" style="192" bestFit="1" customWidth="1"/>
    <col min="15110" max="15110" width="8.81640625" style="192" bestFit="1" customWidth="1"/>
    <col min="15111" max="15111" width="22.81640625" style="192" customWidth="1"/>
    <col min="15112" max="15112" width="59.7265625" style="192" bestFit="1" customWidth="1"/>
    <col min="15113" max="15113" width="57.81640625" style="192" bestFit="1" customWidth="1"/>
    <col min="15114" max="15114" width="35.26953125" style="192" bestFit="1" customWidth="1"/>
    <col min="15115" max="15115" width="28.1796875" style="192" bestFit="1" customWidth="1"/>
    <col min="15116" max="15116" width="33.1796875" style="192" bestFit="1" customWidth="1"/>
    <col min="15117" max="15117" width="26" style="192" bestFit="1" customWidth="1"/>
    <col min="15118" max="15118" width="19.1796875" style="192" bestFit="1" customWidth="1"/>
    <col min="15119" max="15119" width="10.453125" style="192" customWidth="1"/>
    <col min="15120" max="15120" width="11.81640625" style="192" customWidth="1"/>
    <col min="15121" max="15121" width="14.7265625" style="192" customWidth="1"/>
    <col min="15122" max="15122" width="9" style="192" bestFit="1" customWidth="1"/>
    <col min="15123" max="15362" width="9.1796875" style="192"/>
    <col min="15363" max="15363" width="4.7265625" style="192" bestFit="1" customWidth="1"/>
    <col min="15364" max="15364" width="9.7265625" style="192" bestFit="1" customWidth="1"/>
    <col min="15365" max="15365" width="10" style="192" bestFit="1" customWidth="1"/>
    <col min="15366" max="15366" width="8.81640625" style="192" bestFit="1" customWidth="1"/>
    <col min="15367" max="15367" width="22.81640625" style="192" customWidth="1"/>
    <col min="15368" max="15368" width="59.7265625" style="192" bestFit="1" customWidth="1"/>
    <col min="15369" max="15369" width="57.81640625" style="192" bestFit="1" customWidth="1"/>
    <col min="15370" max="15370" width="35.26953125" style="192" bestFit="1" customWidth="1"/>
    <col min="15371" max="15371" width="28.1796875" style="192" bestFit="1" customWidth="1"/>
    <col min="15372" max="15372" width="33.1796875" style="192" bestFit="1" customWidth="1"/>
    <col min="15373" max="15373" width="26" style="192" bestFit="1" customWidth="1"/>
    <col min="15374" max="15374" width="19.1796875" style="192" bestFit="1" customWidth="1"/>
    <col min="15375" max="15375" width="10.453125" style="192" customWidth="1"/>
    <col min="15376" max="15376" width="11.81640625" style="192" customWidth="1"/>
    <col min="15377" max="15377" width="14.7265625" style="192" customWidth="1"/>
    <col min="15378" max="15378" width="9" style="192" bestFit="1" customWidth="1"/>
    <col min="15379" max="15618" width="9.1796875" style="192"/>
    <col min="15619" max="15619" width="4.7265625" style="192" bestFit="1" customWidth="1"/>
    <col min="15620" max="15620" width="9.7265625" style="192" bestFit="1" customWidth="1"/>
    <col min="15621" max="15621" width="10" style="192" bestFit="1" customWidth="1"/>
    <col min="15622" max="15622" width="8.81640625" style="192" bestFit="1" customWidth="1"/>
    <col min="15623" max="15623" width="22.81640625" style="192" customWidth="1"/>
    <col min="15624" max="15624" width="59.7265625" style="192" bestFit="1" customWidth="1"/>
    <col min="15625" max="15625" width="57.81640625" style="192" bestFit="1" customWidth="1"/>
    <col min="15626" max="15626" width="35.26953125" style="192" bestFit="1" customWidth="1"/>
    <col min="15627" max="15627" width="28.1796875" style="192" bestFit="1" customWidth="1"/>
    <col min="15628" max="15628" width="33.1796875" style="192" bestFit="1" customWidth="1"/>
    <col min="15629" max="15629" width="26" style="192" bestFit="1" customWidth="1"/>
    <col min="15630" max="15630" width="19.1796875" style="192" bestFit="1" customWidth="1"/>
    <col min="15631" max="15631" width="10.453125" style="192" customWidth="1"/>
    <col min="15632" max="15632" width="11.81640625" style="192" customWidth="1"/>
    <col min="15633" max="15633" width="14.7265625" style="192" customWidth="1"/>
    <col min="15634" max="15634" width="9" style="192" bestFit="1" customWidth="1"/>
    <col min="15635" max="15874" width="9.1796875" style="192"/>
    <col min="15875" max="15875" width="4.7265625" style="192" bestFit="1" customWidth="1"/>
    <col min="15876" max="15876" width="9.7265625" style="192" bestFit="1" customWidth="1"/>
    <col min="15877" max="15877" width="10" style="192" bestFit="1" customWidth="1"/>
    <col min="15878" max="15878" width="8.81640625" style="192" bestFit="1" customWidth="1"/>
    <col min="15879" max="15879" width="22.81640625" style="192" customWidth="1"/>
    <col min="15880" max="15880" width="59.7265625" style="192" bestFit="1" customWidth="1"/>
    <col min="15881" max="15881" width="57.81640625" style="192" bestFit="1" customWidth="1"/>
    <col min="15882" max="15882" width="35.26953125" style="192" bestFit="1" customWidth="1"/>
    <col min="15883" max="15883" width="28.1796875" style="192" bestFit="1" customWidth="1"/>
    <col min="15884" max="15884" width="33.1796875" style="192" bestFit="1" customWidth="1"/>
    <col min="15885" max="15885" width="26" style="192" bestFit="1" customWidth="1"/>
    <col min="15886" max="15886" width="19.1796875" style="192" bestFit="1" customWidth="1"/>
    <col min="15887" max="15887" width="10.453125" style="192" customWidth="1"/>
    <col min="15888" max="15888" width="11.81640625" style="192" customWidth="1"/>
    <col min="15889" max="15889" width="14.7265625" style="192" customWidth="1"/>
    <col min="15890" max="15890" width="9" style="192" bestFit="1" customWidth="1"/>
    <col min="15891" max="16130" width="9.1796875" style="192"/>
    <col min="16131" max="16131" width="4.7265625" style="192" bestFit="1" customWidth="1"/>
    <col min="16132" max="16132" width="9.7265625" style="192" bestFit="1" customWidth="1"/>
    <col min="16133" max="16133" width="10" style="192" bestFit="1" customWidth="1"/>
    <col min="16134" max="16134" width="8.81640625" style="192" bestFit="1" customWidth="1"/>
    <col min="16135" max="16135" width="22.81640625" style="192" customWidth="1"/>
    <col min="16136" max="16136" width="59.7265625" style="192" bestFit="1" customWidth="1"/>
    <col min="16137" max="16137" width="57.81640625" style="192" bestFit="1" customWidth="1"/>
    <col min="16138" max="16138" width="35.26953125" style="192" bestFit="1" customWidth="1"/>
    <col min="16139" max="16139" width="28.1796875" style="192" bestFit="1" customWidth="1"/>
    <col min="16140" max="16140" width="33.1796875" style="192" bestFit="1" customWidth="1"/>
    <col min="16141" max="16141" width="26" style="192" bestFit="1" customWidth="1"/>
    <col min="16142" max="16142" width="19.1796875" style="192" bestFit="1" customWidth="1"/>
    <col min="16143" max="16143" width="10.453125" style="192" customWidth="1"/>
    <col min="16144" max="16144" width="11.81640625" style="192" customWidth="1"/>
    <col min="16145" max="16145" width="14.7265625" style="192" customWidth="1"/>
    <col min="16146" max="16146" width="9" style="192" bestFit="1" customWidth="1"/>
    <col min="16147" max="16384" width="9.1796875" style="192"/>
  </cols>
  <sheetData>
    <row r="2" spans="1:19" x14ac:dyDescent="0.35">
      <c r="A2" s="19" t="s">
        <v>1251</v>
      </c>
    </row>
    <row r="3" spans="1:19" x14ac:dyDescent="0.35">
      <c r="M3" s="2"/>
      <c r="N3" s="2"/>
      <c r="O3" s="2"/>
      <c r="P3" s="2"/>
    </row>
    <row r="4" spans="1:19" s="3" customFormat="1" ht="51" customHeight="1" x14ac:dyDescent="0.35">
      <c r="A4" s="750" t="s">
        <v>0</v>
      </c>
      <c r="B4" s="752" t="s">
        <v>1</v>
      </c>
      <c r="C4" s="752" t="s">
        <v>2</v>
      </c>
      <c r="D4" s="752" t="s">
        <v>3</v>
      </c>
      <c r="E4" s="750" t="s">
        <v>4</v>
      </c>
      <c r="F4" s="750" t="s">
        <v>5</v>
      </c>
      <c r="G4" s="750" t="s">
        <v>6</v>
      </c>
      <c r="H4" s="755" t="s">
        <v>7</v>
      </c>
      <c r="I4" s="755"/>
      <c r="J4" s="750" t="s">
        <v>8</v>
      </c>
      <c r="K4" s="756" t="s">
        <v>214</v>
      </c>
      <c r="L4" s="757"/>
      <c r="M4" s="754" t="s">
        <v>215</v>
      </c>
      <c r="N4" s="754"/>
      <c r="O4" s="754" t="s">
        <v>9</v>
      </c>
      <c r="P4" s="754"/>
      <c r="Q4" s="750" t="s">
        <v>216</v>
      </c>
      <c r="R4" s="752" t="s">
        <v>10</v>
      </c>
      <c r="S4" s="20"/>
    </row>
    <row r="5" spans="1:19" s="3" customFormat="1" x14ac:dyDescent="0.25">
      <c r="A5" s="751"/>
      <c r="B5" s="753"/>
      <c r="C5" s="753"/>
      <c r="D5" s="753"/>
      <c r="E5" s="751"/>
      <c r="F5" s="751"/>
      <c r="G5" s="751"/>
      <c r="H5" s="143" t="s">
        <v>11</v>
      </c>
      <c r="I5" s="143" t="s">
        <v>12</v>
      </c>
      <c r="J5" s="751"/>
      <c r="K5" s="145">
        <v>2020</v>
      </c>
      <c r="L5" s="145">
        <v>2021</v>
      </c>
      <c r="M5" s="21">
        <v>2020</v>
      </c>
      <c r="N5" s="21">
        <v>2021</v>
      </c>
      <c r="O5" s="21">
        <v>2020</v>
      </c>
      <c r="P5" s="21">
        <v>2021</v>
      </c>
      <c r="Q5" s="751"/>
      <c r="R5" s="753"/>
      <c r="S5" s="20"/>
    </row>
    <row r="6" spans="1:19" s="3" customFormat="1" x14ac:dyDescent="0.25">
      <c r="A6" s="142" t="s">
        <v>13</v>
      </c>
      <c r="B6" s="143" t="s">
        <v>14</v>
      </c>
      <c r="C6" s="143" t="s">
        <v>15</v>
      </c>
      <c r="D6" s="143" t="s">
        <v>16</v>
      </c>
      <c r="E6" s="142" t="s">
        <v>17</v>
      </c>
      <c r="F6" s="142" t="s">
        <v>18</v>
      </c>
      <c r="G6" s="142" t="s">
        <v>19</v>
      </c>
      <c r="H6" s="143" t="s">
        <v>20</v>
      </c>
      <c r="I6" s="143" t="s">
        <v>21</v>
      </c>
      <c r="J6" s="142" t="s">
        <v>22</v>
      </c>
      <c r="K6" s="145" t="s">
        <v>23</v>
      </c>
      <c r="L6" s="145" t="s">
        <v>24</v>
      </c>
      <c r="M6" s="144" t="s">
        <v>25</v>
      </c>
      <c r="N6" s="144" t="s">
        <v>26</v>
      </c>
      <c r="O6" s="144" t="s">
        <v>27</v>
      </c>
      <c r="P6" s="144" t="s">
        <v>28</v>
      </c>
      <c r="Q6" s="142" t="s">
        <v>29</v>
      </c>
      <c r="R6" s="143" t="s">
        <v>30</v>
      </c>
      <c r="S6" s="20"/>
    </row>
    <row r="7" spans="1:19" s="6" customFormat="1" ht="116" x14ac:dyDescent="0.35">
      <c r="A7" s="297">
        <v>1</v>
      </c>
      <c r="B7" s="210">
        <v>1</v>
      </c>
      <c r="C7" s="297">
        <v>4</v>
      </c>
      <c r="D7" s="210">
        <v>2</v>
      </c>
      <c r="E7" s="210" t="s">
        <v>467</v>
      </c>
      <c r="F7" s="210" t="s">
        <v>468</v>
      </c>
      <c r="G7" s="210" t="s">
        <v>469</v>
      </c>
      <c r="H7" s="196" t="s">
        <v>51</v>
      </c>
      <c r="I7" s="197" t="s">
        <v>470</v>
      </c>
      <c r="J7" s="210" t="s">
        <v>463</v>
      </c>
      <c r="K7" s="212" t="s">
        <v>35</v>
      </c>
      <c r="L7" s="212"/>
      <c r="M7" s="211">
        <v>60000</v>
      </c>
      <c r="N7" s="211"/>
      <c r="O7" s="338">
        <v>60000</v>
      </c>
      <c r="P7" s="211"/>
      <c r="Q7" s="339" t="s">
        <v>464</v>
      </c>
      <c r="R7" s="339" t="s">
        <v>465</v>
      </c>
      <c r="S7" s="22"/>
    </row>
    <row r="8" spans="1:19" s="6" customFormat="1" ht="133.5" customHeight="1" x14ac:dyDescent="0.35">
      <c r="A8" s="154">
        <v>1</v>
      </c>
      <c r="B8" s="156">
        <v>1</v>
      </c>
      <c r="C8" s="154">
        <v>4</v>
      </c>
      <c r="D8" s="156">
        <v>2</v>
      </c>
      <c r="E8" s="156" t="s">
        <v>467</v>
      </c>
      <c r="F8" s="163" t="s">
        <v>1231</v>
      </c>
      <c r="G8" s="156" t="s">
        <v>469</v>
      </c>
      <c r="H8" s="153" t="s">
        <v>51</v>
      </c>
      <c r="I8" s="50" t="s">
        <v>470</v>
      </c>
      <c r="J8" s="163" t="s">
        <v>1232</v>
      </c>
      <c r="K8" s="207" t="s">
        <v>35</v>
      </c>
      <c r="L8" s="207"/>
      <c r="M8" s="208">
        <v>60000</v>
      </c>
      <c r="N8" s="208"/>
      <c r="O8" s="185">
        <v>60000</v>
      </c>
      <c r="P8" s="208"/>
      <c r="Q8" s="178" t="s">
        <v>464</v>
      </c>
      <c r="R8" s="178" t="s">
        <v>465</v>
      </c>
      <c r="S8" s="22"/>
    </row>
    <row r="9" spans="1:19" s="6" customFormat="1" ht="24.75" customHeight="1" x14ac:dyDescent="0.35">
      <c r="A9" s="628" t="s">
        <v>1233</v>
      </c>
      <c r="B9" s="629"/>
      <c r="C9" s="629"/>
      <c r="D9" s="629"/>
      <c r="E9" s="629"/>
      <c r="F9" s="629"/>
      <c r="G9" s="629"/>
      <c r="H9" s="629"/>
      <c r="I9" s="629"/>
      <c r="J9" s="629"/>
      <c r="K9" s="629"/>
      <c r="L9" s="629"/>
      <c r="M9" s="629"/>
      <c r="N9" s="629"/>
      <c r="O9" s="629"/>
      <c r="P9" s="629"/>
      <c r="Q9" s="629"/>
      <c r="R9" s="630"/>
      <c r="S9" s="22"/>
    </row>
    <row r="10" spans="1:19" s="6" customFormat="1" ht="29" x14ac:dyDescent="0.35">
      <c r="A10" s="600">
        <v>2</v>
      </c>
      <c r="B10" s="580">
        <v>1</v>
      </c>
      <c r="C10" s="600">
        <v>4</v>
      </c>
      <c r="D10" s="600">
        <v>2</v>
      </c>
      <c r="E10" s="580" t="s">
        <v>474</v>
      </c>
      <c r="F10" s="580" t="s">
        <v>475</v>
      </c>
      <c r="G10" s="580" t="s">
        <v>42</v>
      </c>
      <c r="H10" s="226" t="s">
        <v>476</v>
      </c>
      <c r="I10" s="196">
        <v>1</v>
      </c>
      <c r="J10" s="580" t="s">
        <v>477</v>
      </c>
      <c r="K10" s="887" t="s">
        <v>43</v>
      </c>
      <c r="L10" s="580"/>
      <c r="M10" s="865">
        <v>25000</v>
      </c>
      <c r="N10" s="580"/>
      <c r="O10" s="677">
        <v>25000</v>
      </c>
      <c r="P10" s="580"/>
      <c r="Q10" s="963" t="s">
        <v>464</v>
      </c>
      <c r="R10" s="963" t="s">
        <v>465</v>
      </c>
    </row>
    <row r="11" spans="1:19" s="6" customFormat="1" ht="45" customHeight="1" x14ac:dyDescent="0.35">
      <c r="A11" s="603"/>
      <c r="B11" s="584"/>
      <c r="C11" s="603"/>
      <c r="D11" s="603"/>
      <c r="E11" s="584"/>
      <c r="F11" s="584"/>
      <c r="G11" s="584"/>
      <c r="H11" s="196" t="s">
        <v>478</v>
      </c>
      <c r="I11" s="197" t="s">
        <v>296</v>
      </c>
      <c r="J11" s="584"/>
      <c r="K11" s="888"/>
      <c r="L11" s="584"/>
      <c r="M11" s="867"/>
      <c r="N11" s="584"/>
      <c r="O11" s="967"/>
      <c r="P11" s="584"/>
      <c r="Q11" s="964"/>
      <c r="R11" s="964"/>
    </row>
    <row r="12" spans="1:19" ht="159.5" x14ac:dyDescent="0.35">
      <c r="A12" s="198">
        <v>3</v>
      </c>
      <c r="B12" s="196">
        <v>1</v>
      </c>
      <c r="C12" s="198">
        <v>4</v>
      </c>
      <c r="D12" s="196">
        <v>5</v>
      </c>
      <c r="E12" s="196" t="s">
        <v>479</v>
      </c>
      <c r="F12" s="196" t="s">
        <v>480</v>
      </c>
      <c r="G12" s="196" t="s">
        <v>481</v>
      </c>
      <c r="H12" s="196" t="s">
        <v>482</v>
      </c>
      <c r="I12" s="197" t="s">
        <v>470</v>
      </c>
      <c r="J12" s="196" t="s">
        <v>483</v>
      </c>
      <c r="K12" s="229" t="s">
        <v>43</v>
      </c>
      <c r="L12" s="229"/>
      <c r="M12" s="107">
        <v>75000</v>
      </c>
      <c r="N12" s="198"/>
      <c r="O12" s="107">
        <v>75000</v>
      </c>
      <c r="P12" s="107"/>
      <c r="Q12" s="340" t="s">
        <v>464</v>
      </c>
      <c r="R12" s="340" t="s">
        <v>465</v>
      </c>
    </row>
    <row r="13" spans="1:19" ht="69.75" customHeight="1" x14ac:dyDescent="0.35">
      <c r="A13" s="871">
        <v>4</v>
      </c>
      <c r="B13" s="879">
        <v>1</v>
      </c>
      <c r="C13" s="871">
        <v>4</v>
      </c>
      <c r="D13" s="879">
        <v>5</v>
      </c>
      <c r="E13" s="879" t="s">
        <v>484</v>
      </c>
      <c r="F13" s="879" t="s">
        <v>485</v>
      </c>
      <c r="G13" s="879" t="s">
        <v>32</v>
      </c>
      <c r="H13" s="166" t="s">
        <v>45</v>
      </c>
      <c r="I13" s="166">
        <v>1</v>
      </c>
      <c r="J13" s="879" t="s">
        <v>486</v>
      </c>
      <c r="K13" s="879" t="s">
        <v>35</v>
      </c>
      <c r="L13" s="879"/>
      <c r="M13" s="875">
        <v>16500</v>
      </c>
      <c r="N13" s="879"/>
      <c r="O13" s="875">
        <v>16500</v>
      </c>
      <c r="P13" s="879"/>
      <c r="Q13" s="951" t="s">
        <v>464</v>
      </c>
      <c r="R13" s="951" t="s">
        <v>465</v>
      </c>
    </row>
    <row r="14" spans="1:19" ht="76.5" customHeight="1" x14ac:dyDescent="0.35">
      <c r="A14" s="872"/>
      <c r="B14" s="880"/>
      <c r="C14" s="872"/>
      <c r="D14" s="880"/>
      <c r="E14" s="880"/>
      <c r="F14" s="880"/>
      <c r="G14" s="880"/>
      <c r="H14" s="166" t="s">
        <v>149</v>
      </c>
      <c r="I14" s="103" t="s">
        <v>319</v>
      </c>
      <c r="J14" s="880"/>
      <c r="K14" s="880"/>
      <c r="L14" s="880"/>
      <c r="M14" s="876"/>
      <c r="N14" s="880"/>
      <c r="O14" s="876"/>
      <c r="P14" s="880"/>
      <c r="Q14" s="952"/>
      <c r="R14" s="952"/>
    </row>
    <row r="15" spans="1:19" ht="32.25" customHeight="1" x14ac:dyDescent="0.35">
      <c r="A15" s="953" t="s">
        <v>1234</v>
      </c>
      <c r="B15" s="954"/>
      <c r="C15" s="954"/>
      <c r="D15" s="954"/>
      <c r="E15" s="954"/>
      <c r="F15" s="954"/>
      <c r="G15" s="954"/>
      <c r="H15" s="954"/>
      <c r="I15" s="954"/>
      <c r="J15" s="954"/>
      <c r="K15" s="954"/>
      <c r="L15" s="954"/>
      <c r="M15" s="954"/>
      <c r="N15" s="954"/>
      <c r="O15" s="954"/>
      <c r="P15" s="954"/>
      <c r="Q15" s="954"/>
      <c r="R15" s="955"/>
    </row>
    <row r="16" spans="1:19" ht="89.25" customHeight="1" x14ac:dyDescent="0.35">
      <c r="A16" s="580">
        <v>5</v>
      </c>
      <c r="B16" s="580">
        <v>1</v>
      </c>
      <c r="C16" s="600">
        <v>4</v>
      </c>
      <c r="D16" s="580">
        <v>2</v>
      </c>
      <c r="E16" s="580" t="s">
        <v>487</v>
      </c>
      <c r="F16" s="580" t="s">
        <v>488</v>
      </c>
      <c r="G16" s="580" t="s">
        <v>489</v>
      </c>
      <c r="H16" s="193" t="s">
        <v>53</v>
      </c>
      <c r="I16" s="193">
        <v>10</v>
      </c>
      <c r="J16" s="582" t="s">
        <v>490</v>
      </c>
      <c r="K16" s="582" t="s">
        <v>35</v>
      </c>
      <c r="L16" s="582"/>
      <c r="M16" s="665">
        <v>50000</v>
      </c>
      <c r="N16" s="665"/>
      <c r="O16" s="665">
        <v>50000</v>
      </c>
      <c r="P16" s="665"/>
      <c r="Q16" s="582" t="s">
        <v>464</v>
      </c>
      <c r="R16" s="582" t="s">
        <v>465</v>
      </c>
    </row>
    <row r="17" spans="1:18" ht="56.25" customHeight="1" x14ac:dyDescent="0.35">
      <c r="A17" s="581"/>
      <c r="B17" s="581"/>
      <c r="C17" s="601"/>
      <c r="D17" s="581"/>
      <c r="E17" s="581"/>
      <c r="F17" s="581"/>
      <c r="G17" s="581"/>
      <c r="H17" s="193" t="s">
        <v>491</v>
      </c>
      <c r="I17" s="193">
        <v>150</v>
      </c>
      <c r="J17" s="583"/>
      <c r="K17" s="583"/>
      <c r="L17" s="583"/>
      <c r="M17" s="666"/>
      <c r="N17" s="666"/>
      <c r="O17" s="666"/>
      <c r="P17" s="666"/>
      <c r="Q17" s="583"/>
      <c r="R17" s="583"/>
    </row>
    <row r="18" spans="1:18" ht="57.75" customHeight="1" x14ac:dyDescent="0.35">
      <c r="A18" s="581"/>
      <c r="B18" s="581"/>
      <c r="C18" s="601"/>
      <c r="D18" s="581"/>
      <c r="E18" s="581"/>
      <c r="F18" s="581"/>
      <c r="G18" s="581"/>
      <c r="H18" s="198" t="s">
        <v>492</v>
      </c>
      <c r="I18" s="198">
        <v>2</v>
      </c>
      <c r="J18" s="583"/>
      <c r="K18" s="583"/>
      <c r="L18" s="583"/>
      <c r="M18" s="666"/>
      <c r="N18" s="666"/>
      <c r="O18" s="666"/>
      <c r="P18" s="666"/>
      <c r="Q18" s="583"/>
      <c r="R18" s="583"/>
    </row>
    <row r="19" spans="1:18" ht="75.75" customHeight="1" x14ac:dyDescent="0.35">
      <c r="A19" s="584"/>
      <c r="B19" s="584"/>
      <c r="C19" s="603"/>
      <c r="D19" s="584"/>
      <c r="E19" s="584"/>
      <c r="F19" s="584"/>
      <c r="G19" s="584"/>
      <c r="H19" s="198" t="s">
        <v>51</v>
      </c>
      <c r="I19" s="198">
        <v>2</v>
      </c>
      <c r="J19" s="664"/>
      <c r="K19" s="664"/>
      <c r="L19" s="664"/>
      <c r="M19" s="667"/>
      <c r="N19" s="667"/>
      <c r="O19" s="667"/>
      <c r="P19" s="667"/>
      <c r="Q19" s="664"/>
      <c r="R19" s="664"/>
    </row>
    <row r="20" spans="1:18" ht="128.25" customHeight="1" x14ac:dyDescent="0.35">
      <c r="A20" s="956">
        <v>5</v>
      </c>
      <c r="B20" s="956">
        <v>1</v>
      </c>
      <c r="C20" s="968">
        <v>4</v>
      </c>
      <c r="D20" s="956">
        <v>2</v>
      </c>
      <c r="E20" s="956" t="s">
        <v>487</v>
      </c>
      <c r="F20" s="622" t="s">
        <v>1235</v>
      </c>
      <c r="G20" s="720" t="s">
        <v>1236</v>
      </c>
      <c r="H20" s="195" t="s">
        <v>1237</v>
      </c>
      <c r="I20" s="195">
        <v>6</v>
      </c>
      <c r="J20" s="959" t="s">
        <v>1238</v>
      </c>
      <c r="K20" s="961" t="s">
        <v>35</v>
      </c>
      <c r="L20" s="961"/>
      <c r="M20" s="692">
        <v>85000</v>
      </c>
      <c r="N20" s="965"/>
      <c r="O20" s="692">
        <v>85000</v>
      </c>
      <c r="P20" s="965"/>
      <c r="Q20" s="961" t="s">
        <v>464</v>
      </c>
      <c r="R20" s="961" t="s">
        <v>465</v>
      </c>
    </row>
    <row r="21" spans="1:18" ht="101.25" customHeight="1" x14ac:dyDescent="0.35">
      <c r="A21" s="957"/>
      <c r="B21" s="957"/>
      <c r="C21" s="969"/>
      <c r="D21" s="957"/>
      <c r="E21" s="957"/>
      <c r="F21" s="623"/>
      <c r="G21" s="958"/>
      <c r="H21" s="195" t="s">
        <v>1239</v>
      </c>
      <c r="I21" s="195">
        <v>100</v>
      </c>
      <c r="J21" s="960"/>
      <c r="K21" s="962"/>
      <c r="L21" s="962"/>
      <c r="M21" s="693"/>
      <c r="N21" s="966"/>
      <c r="O21" s="693"/>
      <c r="P21" s="966"/>
      <c r="Q21" s="962"/>
      <c r="R21" s="962"/>
    </row>
    <row r="22" spans="1:18" ht="58" x14ac:dyDescent="0.35">
      <c r="A22" s="957"/>
      <c r="B22" s="957"/>
      <c r="C22" s="969"/>
      <c r="D22" s="957"/>
      <c r="E22" s="957"/>
      <c r="F22" s="623"/>
      <c r="G22" s="958"/>
      <c r="H22" s="168" t="s">
        <v>1240</v>
      </c>
      <c r="I22" s="51" t="s">
        <v>1241</v>
      </c>
      <c r="J22" s="960"/>
      <c r="K22" s="962"/>
      <c r="L22" s="962"/>
      <c r="M22" s="693"/>
      <c r="N22" s="966"/>
      <c r="O22" s="693"/>
      <c r="P22" s="966"/>
      <c r="Q22" s="962"/>
      <c r="R22" s="962"/>
    </row>
    <row r="23" spans="1:18" ht="57.75" customHeight="1" x14ac:dyDescent="0.35">
      <c r="A23" s="957"/>
      <c r="B23" s="957"/>
      <c r="C23" s="969"/>
      <c r="D23" s="957"/>
      <c r="E23" s="957"/>
      <c r="F23" s="623"/>
      <c r="G23" s="958"/>
      <c r="H23" s="341" t="s">
        <v>51</v>
      </c>
      <c r="I23" s="341">
        <v>2</v>
      </c>
      <c r="J23" s="960"/>
      <c r="K23" s="962"/>
      <c r="L23" s="962"/>
      <c r="M23" s="693"/>
      <c r="N23" s="966"/>
      <c r="O23" s="693"/>
      <c r="P23" s="966"/>
      <c r="Q23" s="962"/>
      <c r="R23" s="962"/>
    </row>
    <row r="24" spans="1:18" ht="29" x14ac:dyDescent="0.35">
      <c r="A24" s="957"/>
      <c r="B24" s="957"/>
      <c r="C24" s="969"/>
      <c r="D24" s="957"/>
      <c r="E24" s="957"/>
      <c r="F24" s="623"/>
      <c r="G24" s="958"/>
      <c r="H24" s="168" t="s">
        <v>1242</v>
      </c>
      <c r="I24" s="51" t="s">
        <v>1243</v>
      </c>
      <c r="J24" s="960"/>
      <c r="K24" s="962"/>
      <c r="L24" s="962"/>
      <c r="M24" s="693"/>
      <c r="N24" s="966"/>
      <c r="O24" s="693"/>
      <c r="P24" s="966"/>
      <c r="Q24" s="962"/>
      <c r="R24" s="962"/>
    </row>
    <row r="25" spans="1:18" ht="42" customHeight="1" x14ac:dyDescent="0.35">
      <c r="A25" s="604" t="s">
        <v>1244</v>
      </c>
      <c r="B25" s="605"/>
      <c r="C25" s="605"/>
      <c r="D25" s="605"/>
      <c r="E25" s="605"/>
      <c r="F25" s="605"/>
      <c r="G25" s="605"/>
      <c r="H25" s="605"/>
      <c r="I25" s="605"/>
      <c r="J25" s="605"/>
      <c r="K25" s="605"/>
      <c r="L25" s="605"/>
      <c r="M25" s="605"/>
      <c r="N25" s="605"/>
      <c r="O25" s="605"/>
      <c r="P25" s="605"/>
      <c r="Q25" s="605"/>
      <c r="R25" s="606"/>
    </row>
    <row r="26" spans="1:18" s="6" customFormat="1" ht="69" customHeight="1" x14ac:dyDescent="0.35">
      <c r="A26" s="871">
        <v>6</v>
      </c>
      <c r="B26" s="879">
        <v>1</v>
      </c>
      <c r="C26" s="871">
        <v>4</v>
      </c>
      <c r="D26" s="879">
        <v>2</v>
      </c>
      <c r="E26" s="879" t="s">
        <v>493</v>
      </c>
      <c r="F26" s="879" t="s">
        <v>494</v>
      </c>
      <c r="G26" s="879" t="s">
        <v>42</v>
      </c>
      <c r="H26" s="166" t="s">
        <v>471</v>
      </c>
      <c r="I26" s="165">
        <v>1</v>
      </c>
      <c r="J26" s="879" t="s">
        <v>463</v>
      </c>
      <c r="K26" s="881" t="s">
        <v>35</v>
      </c>
      <c r="L26" s="871"/>
      <c r="M26" s="877">
        <v>80000</v>
      </c>
      <c r="N26" s="871"/>
      <c r="O26" s="877">
        <v>80000</v>
      </c>
      <c r="P26" s="871"/>
      <c r="Q26" s="951" t="s">
        <v>464</v>
      </c>
      <c r="R26" s="951" t="s">
        <v>465</v>
      </c>
    </row>
    <row r="27" spans="1:18" s="6" customFormat="1" ht="61.5" customHeight="1" x14ac:dyDescent="0.35">
      <c r="A27" s="872"/>
      <c r="B27" s="880"/>
      <c r="C27" s="872"/>
      <c r="D27" s="880"/>
      <c r="E27" s="880"/>
      <c r="F27" s="880"/>
      <c r="G27" s="880"/>
      <c r="H27" s="166" t="s">
        <v>472</v>
      </c>
      <c r="I27" s="166">
        <v>25</v>
      </c>
      <c r="J27" s="880"/>
      <c r="K27" s="882"/>
      <c r="L27" s="872"/>
      <c r="M27" s="878"/>
      <c r="N27" s="872"/>
      <c r="O27" s="878"/>
      <c r="P27" s="872"/>
      <c r="Q27" s="952"/>
      <c r="R27" s="952"/>
    </row>
    <row r="28" spans="1:18" s="6" customFormat="1" ht="30" customHeight="1" x14ac:dyDescent="0.35">
      <c r="A28" s="725" t="s">
        <v>1245</v>
      </c>
      <c r="B28" s="726"/>
      <c r="C28" s="726"/>
      <c r="D28" s="726"/>
      <c r="E28" s="726"/>
      <c r="F28" s="726"/>
      <c r="G28" s="726"/>
      <c r="H28" s="726"/>
      <c r="I28" s="726"/>
      <c r="J28" s="726"/>
      <c r="K28" s="726"/>
      <c r="L28" s="726"/>
      <c r="M28" s="726"/>
      <c r="N28" s="726"/>
      <c r="O28" s="726"/>
      <c r="P28" s="726"/>
      <c r="Q28" s="726"/>
      <c r="R28" s="727"/>
    </row>
    <row r="29" spans="1:18" s="6" customFormat="1" ht="48.75" customHeight="1" x14ac:dyDescent="0.35">
      <c r="A29" s="600">
        <v>7</v>
      </c>
      <c r="B29" s="580">
        <v>1</v>
      </c>
      <c r="C29" s="600">
        <v>4</v>
      </c>
      <c r="D29" s="580">
        <v>2</v>
      </c>
      <c r="E29" s="580" t="s">
        <v>495</v>
      </c>
      <c r="F29" s="580" t="s">
        <v>496</v>
      </c>
      <c r="G29" s="580" t="s">
        <v>32</v>
      </c>
      <c r="H29" s="196" t="s">
        <v>45</v>
      </c>
      <c r="I29" s="198">
        <v>1</v>
      </c>
      <c r="J29" s="580" t="s">
        <v>497</v>
      </c>
      <c r="K29" s="887" t="s">
        <v>35</v>
      </c>
      <c r="L29" s="600"/>
      <c r="M29" s="677">
        <v>15000</v>
      </c>
      <c r="N29" s="600"/>
      <c r="O29" s="677">
        <v>15000</v>
      </c>
      <c r="P29" s="600"/>
      <c r="Q29" s="963" t="s">
        <v>464</v>
      </c>
      <c r="R29" s="963" t="s">
        <v>465</v>
      </c>
    </row>
    <row r="30" spans="1:18" s="6" customFormat="1" ht="48.75" customHeight="1" x14ac:dyDescent="0.35">
      <c r="A30" s="603"/>
      <c r="B30" s="584"/>
      <c r="C30" s="603"/>
      <c r="D30" s="584"/>
      <c r="E30" s="584"/>
      <c r="F30" s="584"/>
      <c r="G30" s="584"/>
      <c r="H30" s="196" t="s">
        <v>149</v>
      </c>
      <c r="I30" s="196">
        <v>60</v>
      </c>
      <c r="J30" s="584"/>
      <c r="K30" s="888"/>
      <c r="L30" s="603"/>
      <c r="M30" s="967"/>
      <c r="N30" s="603"/>
      <c r="O30" s="967"/>
      <c r="P30" s="603"/>
      <c r="Q30" s="964"/>
      <c r="R30" s="964"/>
    </row>
    <row r="31" spans="1:18" s="6" customFormat="1" ht="45" customHeight="1" x14ac:dyDescent="0.35">
      <c r="A31" s="701">
        <v>7</v>
      </c>
      <c r="B31" s="595">
        <v>1</v>
      </c>
      <c r="C31" s="701">
        <v>4</v>
      </c>
      <c r="D31" s="595">
        <v>2</v>
      </c>
      <c r="E31" s="595" t="s">
        <v>495</v>
      </c>
      <c r="F31" s="622" t="s">
        <v>1589</v>
      </c>
      <c r="G31" s="595" t="s">
        <v>32</v>
      </c>
      <c r="H31" s="168" t="s">
        <v>1246</v>
      </c>
      <c r="I31" s="155">
        <v>1</v>
      </c>
      <c r="J31" s="595" t="s">
        <v>497</v>
      </c>
      <c r="K31" s="869" t="s">
        <v>35</v>
      </c>
      <c r="L31" s="701"/>
      <c r="M31" s="947">
        <v>15000</v>
      </c>
      <c r="N31" s="701"/>
      <c r="O31" s="947">
        <v>15000</v>
      </c>
      <c r="P31" s="701"/>
      <c r="Q31" s="970" t="s">
        <v>464</v>
      </c>
      <c r="R31" s="970" t="s">
        <v>465</v>
      </c>
    </row>
    <row r="32" spans="1:18" s="6" customFormat="1" ht="47.25" customHeight="1" x14ac:dyDescent="0.35">
      <c r="A32" s="703"/>
      <c r="B32" s="597"/>
      <c r="C32" s="703"/>
      <c r="D32" s="597"/>
      <c r="E32" s="597"/>
      <c r="F32" s="636"/>
      <c r="G32" s="597"/>
      <c r="H32" s="168" t="s">
        <v>149</v>
      </c>
      <c r="I32" s="168">
        <v>45</v>
      </c>
      <c r="J32" s="597"/>
      <c r="K32" s="870"/>
      <c r="L32" s="703"/>
      <c r="M32" s="949"/>
      <c r="N32" s="703"/>
      <c r="O32" s="949"/>
      <c r="P32" s="703"/>
      <c r="Q32" s="971"/>
      <c r="R32" s="971"/>
    </row>
    <row r="33" spans="1:18" s="6" customFormat="1" ht="32.25" customHeight="1" x14ac:dyDescent="0.35">
      <c r="A33" s="628" t="s">
        <v>1247</v>
      </c>
      <c r="B33" s="629"/>
      <c r="C33" s="629"/>
      <c r="D33" s="629"/>
      <c r="E33" s="629"/>
      <c r="F33" s="629"/>
      <c r="G33" s="629"/>
      <c r="H33" s="629"/>
      <c r="I33" s="629"/>
      <c r="J33" s="629"/>
      <c r="K33" s="629"/>
      <c r="L33" s="629"/>
      <c r="M33" s="629"/>
      <c r="N33" s="629"/>
      <c r="O33" s="629"/>
      <c r="P33" s="629"/>
      <c r="Q33" s="629"/>
      <c r="R33" s="630"/>
    </row>
    <row r="34" spans="1:18" s="6" customFormat="1" ht="33.75" customHeight="1" x14ac:dyDescent="0.35">
      <c r="A34" s="600">
        <v>8</v>
      </c>
      <c r="B34" s="580">
        <v>1</v>
      </c>
      <c r="C34" s="600">
        <v>4</v>
      </c>
      <c r="D34" s="580">
        <v>2</v>
      </c>
      <c r="E34" s="580" t="s">
        <v>498</v>
      </c>
      <c r="F34" s="580" t="s">
        <v>499</v>
      </c>
      <c r="G34" s="580" t="s">
        <v>500</v>
      </c>
      <c r="H34" s="196" t="s">
        <v>123</v>
      </c>
      <c r="I34" s="198">
        <v>2</v>
      </c>
      <c r="J34" s="580" t="s">
        <v>501</v>
      </c>
      <c r="K34" s="887" t="s">
        <v>35</v>
      </c>
      <c r="L34" s="600"/>
      <c r="M34" s="677">
        <v>69500</v>
      </c>
      <c r="N34" s="600"/>
      <c r="O34" s="677">
        <v>69500</v>
      </c>
      <c r="P34" s="600"/>
      <c r="Q34" s="963" t="s">
        <v>464</v>
      </c>
      <c r="R34" s="963" t="s">
        <v>465</v>
      </c>
    </row>
    <row r="35" spans="1:18" s="6" customFormat="1" ht="28.5" customHeight="1" x14ac:dyDescent="0.35">
      <c r="A35" s="601"/>
      <c r="B35" s="581"/>
      <c r="C35" s="601"/>
      <c r="D35" s="581"/>
      <c r="E35" s="581"/>
      <c r="F35" s="581"/>
      <c r="G35" s="581"/>
      <c r="H35" s="196" t="s">
        <v>46</v>
      </c>
      <c r="I35" s="198">
        <v>6</v>
      </c>
      <c r="J35" s="581"/>
      <c r="K35" s="973"/>
      <c r="L35" s="601"/>
      <c r="M35" s="678"/>
      <c r="N35" s="601"/>
      <c r="O35" s="678"/>
      <c r="P35" s="601"/>
      <c r="Q35" s="974"/>
      <c r="R35" s="974"/>
    </row>
    <row r="36" spans="1:18" s="6" customFormat="1" ht="29" x14ac:dyDescent="0.35">
      <c r="A36" s="601"/>
      <c r="B36" s="581"/>
      <c r="C36" s="601"/>
      <c r="D36" s="581"/>
      <c r="E36" s="581"/>
      <c r="F36" s="581"/>
      <c r="G36" s="581"/>
      <c r="H36" s="196" t="s">
        <v>502</v>
      </c>
      <c r="I36" s="198">
        <v>150</v>
      </c>
      <c r="J36" s="581"/>
      <c r="K36" s="973"/>
      <c r="L36" s="601"/>
      <c r="M36" s="678"/>
      <c r="N36" s="601"/>
      <c r="O36" s="678"/>
      <c r="P36" s="601"/>
      <c r="Q36" s="974"/>
      <c r="R36" s="974"/>
    </row>
    <row r="37" spans="1:18" s="6" customFormat="1" ht="29" x14ac:dyDescent="0.35">
      <c r="A37" s="603"/>
      <c r="B37" s="584"/>
      <c r="C37" s="603"/>
      <c r="D37" s="584"/>
      <c r="E37" s="584"/>
      <c r="F37" s="584"/>
      <c r="G37" s="584"/>
      <c r="H37" s="196" t="s">
        <v>466</v>
      </c>
      <c r="I37" s="196">
        <v>2000</v>
      </c>
      <c r="J37" s="584"/>
      <c r="K37" s="888"/>
      <c r="L37" s="603"/>
      <c r="M37" s="967"/>
      <c r="N37" s="603"/>
      <c r="O37" s="967"/>
      <c r="P37" s="603"/>
      <c r="Q37" s="964"/>
      <c r="R37" s="964"/>
    </row>
    <row r="38" spans="1:18" s="6" customFormat="1" ht="30" customHeight="1" x14ac:dyDescent="0.35">
      <c r="A38" s="701">
        <v>8</v>
      </c>
      <c r="B38" s="595">
        <v>1</v>
      </c>
      <c r="C38" s="701">
        <v>4</v>
      </c>
      <c r="D38" s="595">
        <v>2</v>
      </c>
      <c r="E38" s="595" t="s">
        <v>498</v>
      </c>
      <c r="F38" s="622" t="s">
        <v>1248</v>
      </c>
      <c r="G38" s="595" t="s">
        <v>500</v>
      </c>
      <c r="H38" s="153" t="s">
        <v>123</v>
      </c>
      <c r="I38" s="155">
        <v>2</v>
      </c>
      <c r="J38" s="595" t="s">
        <v>501</v>
      </c>
      <c r="K38" s="869" t="s">
        <v>35</v>
      </c>
      <c r="L38" s="701"/>
      <c r="M38" s="947">
        <v>69500</v>
      </c>
      <c r="N38" s="701"/>
      <c r="O38" s="947">
        <v>69500</v>
      </c>
      <c r="P38" s="701"/>
      <c r="Q38" s="970" t="s">
        <v>464</v>
      </c>
      <c r="R38" s="970" t="s">
        <v>465</v>
      </c>
    </row>
    <row r="39" spans="1:18" s="6" customFormat="1" ht="29" x14ac:dyDescent="0.35">
      <c r="A39" s="702"/>
      <c r="B39" s="596"/>
      <c r="C39" s="702"/>
      <c r="D39" s="596"/>
      <c r="E39" s="596"/>
      <c r="F39" s="623"/>
      <c r="G39" s="596"/>
      <c r="H39" s="168" t="s">
        <v>1249</v>
      </c>
      <c r="I39" s="155">
        <v>6</v>
      </c>
      <c r="J39" s="596"/>
      <c r="K39" s="950"/>
      <c r="L39" s="702"/>
      <c r="M39" s="948"/>
      <c r="N39" s="702"/>
      <c r="O39" s="948"/>
      <c r="P39" s="702"/>
      <c r="Q39" s="972"/>
      <c r="R39" s="972"/>
    </row>
    <row r="40" spans="1:18" s="6" customFormat="1" ht="29" x14ac:dyDescent="0.35">
      <c r="A40" s="702"/>
      <c r="B40" s="596"/>
      <c r="C40" s="702"/>
      <c r="D40" s="596"/>
      <c r="E40" s="596"/>
      <c r="F40" s="623"/>
      <c r="G40" s="596"/>
      <c r="H40" s="153" t="s">
        <v>502</v>
      </c>
      <c r="I40" s="155">
        <v>150</v>
      </c>
      <c r="J40" s="596"/>
      <c r="K40" s="950"/>
      <c r="L40" s="702"/>
      <c r="M40" s="948"/>
      <c r="N40" s="702"/>
      <c r="O40" s="948"/>
      <c r="P40" s="702"/>
      <c r="Q40" s="972"/>
      <c r="R40" s="972"/>
    </row>
    <row r="41" spans="1:18" s="6" customFormat="1" ht="29" x14ac:dyDescent="0.35">
      <c r="A41" s="703"/>
      <c r="B41" s="597"/>
      <c r="C41" s="703"/>
      <c r="D41" s="597"/>
      <c r="E41" s="597"/>
      <c r="F41" s="636"/>
      <c r="G41" s="597"/>
      <c r="H41" s="153" t="s">
        <v>466</v>
      </c>
      <c r="I41" s="153">
        <v>2000</v>
      </c>
      <c r="J41" s="597"/>
      <c r="K41" s="870"/>
      <c r="L41" s="703"/>
      <c r="M41" s="949"/>
      <c r="N41" s="703"/>
      <c r="O41" s="949"/>
      <c r="P41" s="703"/>
      <c r="Q41" s="971"/>
      <c r="R41" s="971"/>
    </row>
    <row r="42" spans="1:18" s="6" customFormat="1" ht="21" customHeight="1" x14ac:dyDescent="0.35">
      <c r="A42" s="628" t="s">
        <v>1250</v>
      </c>
      <c r="B42" s="629"/>
      <c r="C42" s="629"/>
      <c r="D42" s="629"/>
      <c r="E42" s="629"/>
      <c r="F42" s="629"/>
      <c r="G42" s="629"/>
      <c r="H42" s="629"/>
      <c r="I42" s="629"/>
      <c r="J42" s="629"/>
      <c r="K42" s="629"/>
      <c r="L42" s="629"/>
      <c r="M42" s="629"/>
      <c r="N42" s="629"/>
      <c r="O42" s="629"/>
      <c r="P42" s="629"/>
      <c r="Q42" s="629"/>
      <c r="R42" s="630"/>
    </row>
    <row r="43" spans="1:18" x14ac:dyDescent="0.35">
      <c r="A43" s="75"/>
      <c r="B43" s="75"/>
      <c r="C43" s="75"/>
      <c r="D43" s="75"/>
      <c r="E43" s="75"/>
      <c r="F43" s="75"/>
      <c r="G43" s="75"/>
      <c r="H43" s="75"/>
      <c r="I43" s="75"/>
      <c r="J43" s="75"/>
      <c r="K43" s="75"/>
      <c r="L43" s="75"/>
      <c r="M43" s="342"/>
      <c r="N43" s="342"/>
      <c r="O43" s="342"/>
      <c r="P43" s="342"/>
      <c r="Q43" s="75"/>
      <c r="R43" s="75"/>
    </row>
    <row r="44" spans="1:18" ht="15.5" x14ac:dyDescent="0.35">
      <c r="M44" s="761"/>
      <c r="N44" s="744" t="s">
        <v>202</v>
      </c>
      <c r="O44" s="744"/>
      <c r="P44" s="744"/>
    </row>
    <row r="45" spans="1:18" x14ac:dyDescent="0.35">
      <c r="M45" s="761"/>
      <c r="N45" s="141" t="s">
        <v>33</v>
      </c>
      <c r="O45" s="761" t="s">
        <v>34</v>
      </c>
      <c r="P45" s="761"/>
    </row>
    <row r="46" spans="1:18" x14ac:dyDescent="0.35">
      <c r="M46" s="761"/>
      <c r="N46" s="141"/>
      <c r="O46" s="141">
        <v>2020</v>
      </c>
      <c r="P46" s="141">
        <v>2021</v>
      </c>
    </row>
    <row r="47" spans="1:18" x14ac:dyDescent="0.35">
      <c r="M47" s="141" t="s">
        <v>316</v>
      </c>
      <c r="N47" s="108">
        <v>8</v>
      </c>
      <c r="O47" s="109">
        <f>O7+O10+O12+O13+O16+O26+O29+O34</f>
        <v>391000</v>
      </c>
      <c r="P47" s="109">
        <v>0</v>
      </c>
    </row>
    <row r="48" spans="1:18" x14ac:dyDescent="0.35">
      <c r="M48" s="343" t="s">
        <v>317</v>
      </c>
      <c r="N48" s="172">
        <v>6</v>
      </c>
      <c r="O48" s="305">
        <f>O38+O31+O20+O12+O10+O8</f>
        <v>329500</v>
      </c>
      <c r="P48" s="109">
        <v>0</v>
      </c>
    </row>
    <row r="50" spans="15:15" x14ac:dyDescent="0.35">
      <c r="O50" s="2"/>
    </row>
  </sheetData>
  <mergeCells count="167">
    <mergeCell ref="Q38:Q41"/>
    <mergeCell ref="R38:R41"/>
    <mergeCell ref="A42:R42"/>
    <mergeCell ref="M44:M46"/>
    <mergeCell ref="N44:P44"/>
    <mergeCell ref="O45:P45"/>
    <mergeCell ref="A33:R33"/>
    <mergeCell ref="A34:A37"/>
    <mergeCell ref="B34:B37"/>
    <mergeCell ref="C34:C37"/>
    <mergeCell ref="D34:D37"/>
    <mergeCell ref="E34:E37"/>
    <mergeCell ref="F34:F37"/>
    <mergeCell ref="G34:G37"/>
    <mergeCell ref="J34:J37"/>
    <mergeCell ref="K34:K37"/>
    <mergeCell ref="L34:L37"/>
    <mergeCell ref="M34:M37"/>
    <mergeCell ref="N34:N37"/>
    <mergeCell ref="O34:O37"/>
    <mergeCell ref="P34:P37"/>
    <mergeCell ref="Q34:Q37"/>
    <mergeCell ref="R34:R37"/>
    <mergeCell ref="A38:A41"/>
    <mergeCell ref="L31:L32"/>
    <mergeCell ref="M31:M32"/>
    <mergeCell ref="N31:N32"/>
    <mergeCell ref="O31:O32"/>
    <mergeCell ref="P31:P32"/>
    <mergeCell ref="Q31:Q32"/>
    <mergeCell ref="R31:R32"/>
    <mergeCell ref="D29:D30"/>
    <mergeCell ref="E29:E30"/>
    <mergeCell ref="F29:F30"/>
    <mergeCell ref="G29:G30"/>
    <mergeCell ref="J29:J30"/>
    <mergeCell ref="K29:K30"/>
    <mergeCell ref="L29:L30"/>
    <mergeCell ref="M29:M30"/>
    <mergeCell ref="N29:N30"/>
    <mergeCell ref="A28:R28"/>
    <mergeCell ref="A29:A30"/>
    <mergeCell ref="B29:B30"/>
    <mergeCell ref="C29:C30"/>
    <mergeCell ref="O29:O30"/>
    <mergeCell ref="P29:P30"/>
    <mergeCell ref="Q29:Q30"/>
    <mergeCell ref="R29:R30"/>
    <mergeCell ref="R20:R24"/>
    <mergeCell ref="A25:R25"/>
    <mergeCell ref="A26:A27"/>
    <mergeCell ref="B26:B27"/>
    <mergeCell ref="C26:C27"/>
    <mergeCell ref="D26:D27"/>
    <mergeCell ref="E26:E27"/>
    <mergeCell ref="F26:F27"/>
    <mergeCell ref="G26:G27"/>
    <mergeCell ref="J26:J27"/>
    <mergeCell ref="K26:K27"/>
    <mergeCell ref="L26:L27"/>
    <mergeCell ref="M26:M27"/>
    <mergeCell ref="N26:N27"/>
    <mergeCell ref="O26:O27"/>
    <mergeCell ref="P26:P27"/>
    <mergeCell ref="Q26:Q27"/>
    <mergeCell ref="R26:R27"/>
    <mergeCell ref="A20:A24"/>
    <mergeCell ref="B20:B24"/>
    <mergeCell ref="C20:C24"/>
    <mergeCell ref="D20:D24"/>
    <mergeCell ref="L20:L24"/>
    <mergeCell ref="M20:M24"/>
    <mergeCell ref="N20:N24"/>
    <mergeCell ref="O20:O24"/>
    <mergeCell ref="R10:R11"/>
    <mergeCell ref="A16:A19"/>
    <mergeCell ref="B16:B19"/>
    <mergeCell ref="C16:C19"/>
    <mergeCell ref="D16:D19"/>
    <mergeCell ref="E16:E19"/>
    <mergeCell ref="F16:F19"/>
    <mergeCell ref="G16:G19"/>
    <mergeCell ref="J16:J19"/>
    <mergeCell ref="K16:K19"/>
    <mergeCell ref="L16:L19"/>
    <mergeCell ref="M16:M19"/>
    <mergeCell ref="N16:N19"/>
    <mergeCell ref="O16:O19"/>
    <mergeCell ref="P16:P19"/>
    <mergeCell ref="Q16:Q19"/>
    <mergeCell ref="R16:R19"/>
    <mergeCell ref="F10:F11"/>
    <mergeCell ref="J10:J11"/>
    <mergeCell ref="K10:K11"/>
    <mergeCell ref="L10:L11"/>
    <mergeCell ref="M10:M11"/>
    <mergeCell ref="N10:N11"/>
    <mergeCell ref="O10:O11"/>
    <mergeCell ref="P10:P11"/>
    <mergeCell ref="Q4:Q5"/>
    <mergeCell ref="E20:E24"/>
    <mergeCell ref="F20:F24"/>
    <mergeCell ref="G20:G24"/>
    <mergeCell ref="J20:J24"/>
    <mergeCell ref="K20:K24"/>
    <mergeCell ref="Q10:Q11"/>
    <mergeCell ref="P20:P24"/>
    <mergeCell ref="Q20:Q24"/>
    <mergeCell ref="R4:R5"/>
    <mergeCell ref="G4:G5"/>
    <mergeCell ref="H4:I4"/>
    <mergeCell ref="J4:J5"/>
    <mergeCell ref="K4:L4"/>
    <mergeCell ref="M4:N4"/>
    <mergeCell ref="O4:P4"/>
    <mergeCell ref="A4:A5"/>
    <mergeCell ref="B4:B5"/>
    <mergeCell ref="C4:C5"/>
    <mergeCell ref="D4:D5"/>
    <mergeCell ref="E4:E5"/>
    <mergeCell ref="F4:F5"/>
    <mergeCell ref="R13:R14"/>
    <mergeCell ref="A9:R9"/>
    <mergeCell ref="A10:A11"/>
    <mergeCell ref="B10:B11"/>
    <mergeCell ref="C10:C11"/>
    <mergeCell ref="D10:D11"/>
    <mergeCell ref="E10:E11"/>
    <mergeCell ref="A15:R15"/>
    <mergeCell ref="G13:G14"/>
    <mergeCell ref="J13:J14"/>
    <mergeCell ref="K13:K14"/>
    <mergeCell ref="L13:L14"/>
    <mergeCell ref="M13:M14"/>
    <mergeCell ref="N13:N14"/>
    <mergeCell ref="A13:A14"/>
    <mergeCell ref="B13:B14"/>
    <mergeCell ref="C13:C14"/>
    <mergeCell ref="D13:D14"/>
    <mergeCell ref="E13:E14"/>
    <mergeCell ref="F13:F14"/>
    <mergeCell ref="O13:O14"/>
    <mergeCell ref="P13:P14"/>
    <mergeCell ref="Q13:Q14"/>
    <mergeCell ref="G10:G11"/>
    <mergeCell ref="M38:M41"/>
    <mergeCell ref="N38:N41"/>
    <mergeCell ref="O38:O41"/>
    <mergeCell ref="P38:P41"/>
    <mergeCell ref="B38:B41"/>
    <mergeCell ref="C38:C41"/>
    <mergeCell ref="D38:D41"/>
    <mergeCell ref="E38:E41"/>
    <mergeCell ref="F38:F41"/>
    <mergeCell ref="G38:G41"/>
    <mergeCell ref="J38:J41"/>
    <mergeCell ref="K38:K41"/>
    <mergeCell ref="L38:L41"/>
    <mergeCell ref="A31:A32"/>
    <mergeCell ref="B31:B32"/>
    <mergeCell ref="C31:C32"/>
    <mergeCell ref="D31:D32"/>
    <mergeCell ref="E31:E32"/>
    <mergeCell ref="F31:F32"/>
    <mergeCell ref="G31:G32"/>
    <mergeCell ref="J31:J32"/>
    <mergeCell ref="K31:K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97"/>
  <sheetViews>
    <sheetView topLeftCell="A80" zoomScale="60" zoomScaleNormal="60" workbookViewId="0">
      <selection activeCell="A78" sqref="A78:R78"/>
    </sheetView>
  </sheetViews>
  <sheetFormatPr defaultColWidth="9.1796875" defaultRowHeight="14.5" x14ac:dyDescent="0.35"/>
  <cols>
    <col min="1" max="1" width="5" style="192" customWidth="1"/>
    <col min="2" max="2" width="9.453125" style="192" customWidth="1"/>
    <col min="3" max="3" width="12.1796875" style="192" customWidth="1"/>
    <col min="4" max="4" width="10.26953125" style="192" customWidth="1"/>
    <col min="5" max="5" width="48.54296875" style="192" customWidth="1"/>
    <col min="6" max="6" width="65.26953125" style="192" customWidth="1"/>
    <col min="7" max="7" width="38" style="192" customWidth="1"/>
    <col min="8" max="8" width="21.7265625" style="192" customWidth="1"/>
    <col min="9" max="9" width="12.81640625" style="192" customWidth="1"/>
    <col min="10" max="10" width="34.1796875" style="192" customWidth="1"/>
    <col min="11" max="11" width="12.81640625" style="192" customWidth="1"/>
    <col min="12" max="12" width="13.54296875" style="192" customWidth="1"/>
    <col min="13" max="13" width="19" style="77" customWidth="1"/>
    <col min="14" max="14" width="18.453125" style="192" customWidth="1"/>
    <col min="15" max="15" width="19.1796875" style="77" customWidth="1"/>
    <col min="16" max="16" width="19.1796875" style="192" customWidth="1"/>
    <col min="17" max="17" width="22.54296875" style="192" customWidth="1"/>
    <col min="18" max="18" width="25" style="192" customWidth="1"/>
    <col min="19" max="19" width="20.81640625" style="192" customWidth="1"/>
    <col min="20" max="258" width="9.7265625" style="192" customWidth="1"/>
    <col min="259" max="259" width="5" style="192" customWidth="1"/>
    <col min="260" max="260" width="10.26953125" style="192" customWidth="1"/>
    <col min="261" max="261" width="10.54296875" style="192" customWidth="1"/>
    <col min="262" max="262" width="9.453125" style="192" customWidth="1"/>
    <col min="263" max="263" width="24.26953125" style="192" customWidth="1"/>
    <col min="264" max="264" width="63.54296875" style="192" customWidth="1"/>
    <col min="265" max="265" width="61.54296875" style="192" customWidth="1"/>
    <col min="266" max="266" width="37.54296875" style="192" customWidth="1"/>
    <col min="267" max="267" width="30" style="192" customWidth="1"/>
    <col min="268" max="268" width="35.26953125" style="192" customWidth="1"/>
    <col min="269" max="269" width="27.7265625" style="192" customWidth="1"/>
    <col min="270" max="270" width="20.453125" style="192" customWidth="1"/>
    <col min="271" max="271" width="11.1796875" style="192" customWidth="1"/>
    <col min="272" max="272" width="12.54296875" style="192" customWidth="1"/>
    <col min="273" max="273" width="15.7265625" style="192" customWidth="1"/>
    <col min="274" max="274" width="9.54296875" style="192" customWidth="1"/>
    <col min="275" max="514" width="9.7265625" style="192" customWidth="1"/>
    <col min="515" max="515" width="5" style="192" customWidth="1"/>
    <col min="516" max="516" width="10.26953125" style="192" customWidth="1"/>
    <col min="517" max="517" width="10.54296875" style="192" customWidth="1"/>
    <col min="518" max="518" width="9.453125" style="192" customWidth="1"/>
    <col min="519" max="519" width="24.26953125" style="192" customWidth="1"/>
    <col min="520" max="520" width="63.54296875" style="192" customWidth="1"/>
    <col min="521" max="521" width="61.54296875" style="192" customWidth="1"/>
    <col min="522" max="522" width="37.54296875" style="192" customWidth="1"/>
    <col min="523" max="523" width="30" style="192" customWidth="1"/>
    <col min="524" max="524" width="35.26953125" style="192" customWidth="1"/>
    <col min="525" max="525" width="27.7265625" style="192" customWidth="1"/>
    <col min="526" max="526" width="20.453125" style="192" customWidth="1"/>
    <col min="527" max="527" width="11.1796875" style="192" customWidth="1"/>
    <col min="528" max="528" width="12.54296875" style="192" customWidth="1"/>
    <col min="529" max="529" width="15.7265625" style="192" customWidth="1"/>
    <col min="530" max="530" width="9.54296875" style="192" customWidth="1"/>
    <col min="531" max="770" width="9.7265625" style="192" customWidth="1"/>
    <col min="771" max="771" width="5" style="192" customWidth="1"/>
    <col min="772" max="772" width="10.26953125" style="192" customWidth="1"/>
    <col min="773" max="773" width="10.54296875" style="192" customWidth="1"/>
    <col min="774" max="774" width="9.453125" style="192" customWidth="1"/>
    <col min="775" max="775" width="24.26953125" style="192" customWidth="1"/>
    <col min="776" max="776" width="63.54296875" style="192" customWidth="1"/>
    <col min="777" max="777" width="61.54296875" style="192" customWidth="1"/>
    <col min="778" max="778" width="37.54296875" style="192" customWidth="1"/>
    <col min="779" max="779" width="30" style="192" customWidth="1"/>
    <col min="780" max="780" width="35.26953125" style="192" customWidth="1"/>
    <col min="781" max="781" width="27.7265625" style="192" customWidth="1"/>
    <col min="782" max="782" width="20.453125" style="192" customWidth="1"/>
    <col min="783" max="783" width="11.1796875" style="192" customWidth="1"/>
    <col min="784" max="784" width="12.54296875" style="192" customWidth="1"/>
    <col min="785" max="785" width="15.7265625" style="192" customWidth="1"/>
    <col min="786" max="786" width="9.54296875" style="192" customWidth="1"/>
    <col min="787" max="1024" width="9.7265625" style="192" customWidth="1"/>
    <col min="1025" max="16384" width="9.1796875" style="192"/>
  </cols>
  <sheetData>
    <row r="2" spans="1:19" x14ac:dyDescent="0.35">
      <c r="A2" s="76" t="s">
        <v>1276</v>
      </c>
    </row>
    <row r="3" spans="1:19" x14ac:dyDescent="0.35">
      <c r="N3" s="77"/>
      <c r="P3" s="77"/>
    </row>
    <row r="4" spans="1:19" ht="60" customHeight="1" x14ac:dyDescent="0.35">
      <c r="A4" s="1005" t="s">
        <v>0</v>
      </c>
      <c r="B4" s="1006" t="s">
        <v>1</v>
      </c>
      <c r="C4" s="1006" t="s">
        <v>2</v>
      </c>
      <c r="D4" s="1006" t="s">
        <v>3</v>
      </c>
      <c r="E4" s="1005" t="s">
        <v>4</v>
      </c>
      <c r="F4" s="1005" t="s">
        <v>5</v>
      </c>
      <c r="G4" s="1005" t="s">
        <v>6</v>
      </c>
      <c r="H4" s="1006" t="s">
        <v>7</v>
      </c>
      <c r="I4" s="1006"/>
      <c r="J4" s="1005" t="s">
        <v>8</v>
      </c>
      <c r="K4" s="1006" t="s">
        <v>954</v>
      </c>
      <c r="L4" s="1006"/>
      <c r="M4" s="1008" t="s">
        <v>955</v>
      </c>
      <c r="N4" s="1008"/>
      <c r="O4" s="1008" t="s">
        <v>9</v>
      </c>
      <c r="P4" s="1008"/>
      <c r="Q4" s="1005" t="s">
        <v>216</v>
      </c>
      <c r="R4" s="1006" t="s">
        <v>10</v>
      </c>
      <c r="S4" s="78"/>
    </row>
    <row r="5" spans="1:19" ht="26.25" customHeight="1" x14ac:dyDescent="0.35">
      <c r="A5" s="1005"/>
      <c r="B5" s="1006"/>
      <c r="C5" s="1006"/>
      <c r="D5" s="1006"/>
      <c r="E5" s="1005"/>
      <c r="F5" s="1005"/>
      <c r="G5" s="1005"/>
      <c r="H5" s="79" t="s">
        <v>11</v>
      </c>
      <c r="I5" s="79" t="s">
        <v>503</v>
      </c>
      <c r="J5" s="1005"/>
      <c r="K5" s="180">
        <v>2020</v>
      </c>
      <c r="L5" s="180">
        <v>2021</v>
      </c>
      <c r="M5" s="80">
        <v>2020</v>
      </c>
      <c r="N5" s="80">
        <v>2021</v>
      </c>
      <c r="O5" s="80">
        <v>2020</v>
      </c>
      <c r="P5" s="80">
        <v>2021</v>
      </c>
      <c r="Q5" s="1005"/>
      <c r="R5" s="1006"/>
      <c r="S5" s="78"/>
    </row>
    <row r="6" spans="1:19" ht="15.75" customHeight="1" x14ac:dyDescent="0.35">
      <c r="A6" s="81" t="s">
        <v>13</v>
      </c>
      <c r="B6" s="79" t="s">
        <v>14</v>
      </c>
      <c r="C6" s="79" t="s">
        <v>15</v>
      </c>
      <c r="D6" s="79" t="s">
        <v>16</v>
      </c>
      <c r="E6" s="81" t="s">
        <v>17</v>
      </c>
      <c r="F6" s="81" t="s">
        <v>18</v>
      </c>
      <c r="G6" s="81" t="s">
        <v>19</v>
      </c>
      <c r="H6" s="79" t="s">
        <v>20</v>
      </c>
      <c r="I6" s="79" t="s">
        <v>21</v>
      </c>
      <c r="J6" s="81" t="s">
        <v>22</v>
      </c>
      <c r="K6" s="180" t="s">
        <v>23</v>
      </c>
      <c r="L6" s="180" t="s">
        <v>24</v>
      </c>
      <c r="M6" s="181" t="s">
        <v>25</v>
      </c>
      <c r="N6" s="181" t="s">
        <v>26</v>
      </c>
      <c r="O6" s="181" t="s">
        <v>27</v>
      </c>
      <c r="P6" s="181" t="s">
        <v>28</v>
      </c>
      <c r="Q6" s="81" t="s">
        <v>29</v>
      </c>
      <c r="R6" s="79" t="s">
        <v>30</v>
      </c>
      <c r="S6" s="78"/>
    </row>
    <row r="7" spans="1:19" s="83" customFormat="1" ht="71.25" customHeight="1" x14ac:dyDescent="0.35">
      <c r="A7" s="1007">
        <v>1</v>
      </c>
      <c r="B7" s="975">
        <v>1</v>
      </c>
      <c r="C7" s="1007">
        <v>4</v>
      </c>
      <c r="D7" s="975">
        <v>2</v>
      </c>
      <c r="E7" s="975" t="s">
        <v>504</v>
      </c>
      <c r="F7" s="975" t="s">
        <v>505</v>
      </c>
      <c r="G7" s="975" t="s">
        <v>44</v>
      </c>
      <c r="H7" s="344" t="s">
        <v>46</v>
      </c>
      <c r="I7" s="345" t="s">
        <v>470</v>
      </c>
      <c r="J7" s="975" t="s">
        <v>506</v>
      </c>
      <c r="K7" s="995" t="s">
        <v>43</v>
      </c>
      <c r="L7" s="990"/>
      <c r="M7" s="996">
        <v>11998.89</v>
      </c>
      <c r="N7" s="990"/>
      <c r="O7" s="996">
        <f>M7</f>
        <v>11998.89</v>
      </c>
      <c r="P7" s="990"/>
      <c r="Q7" s="975" t="s">
        <v>507</v>
      </c>
      <c r="R7" s="975" t="s">
        <v>508</v>
      </c>
      <c r="S7" s="82"/>
    </row>
    <row r="8" spans="1:19" s="83" customFormat="1" ht="82.5" customHeight="1" x14ac:dyDescent="0.35">
      <c r="A8" s="1007"/>
      <c r="B8" s="975"/>
      <c r="C8" s="1007"/>
      <c r="D8" s="975"/>
      <c r="E8" s="975"/>
      <c r="F8" s="975"/>
      <c r="G8" s="975"/>
      <c r="H8" s="346" t="s">
        <v>509</v>
      </c>
      <c r="I8" s="347" t="s">
        <v>326</v>
      </c>
      <c r="J8" s="975"/>
      <c r="K8" s="995"/>
      <c r="L8" s="990"/>
      <c r="M8" s="996"/>
      <c r="N8" s="990"/>
      <c r="O8" s="996"/>
      <c r="P8" s="990"/>
      <c r="Q8" s="975"/>
      <c r="R8" s="975"/>
      <c r="S8" s="82"/>
    </row>
    <row r="9" spans="1:19" s="83" customFormat="1" ht="159.75" customHeight="1" x14ac:dyDescent="0.35">
      <c r="A9" s="348">
        <v>2</v>
      </c>
      <c r="B9" s="348">
        <v>1</v>
      </c>
      <c r="C9" s="348">
        <v>4</v>
      </c>
      <c r="D9" s="346">
        <v>2</v>
      </c>
      <c r="E9" s="346" t="s">
        <v>510</v>
      </c>
      <c r="F9" s="346" t="s">
        <v>511</v>
      </c>
      <c r="G9" s="346" t="s">
        <v>32</v>
      </c>
      <c r="H9" s="346" t="s">
        <v>512</v>
      </c>
      <c r="I9" s="347" t="s">
        <v>326</v>
      </c>
      <c r="J9" s="346" t="s">
        <v>513</v>
      </c>
      <c r="K9" s="349" t="s">
        <v>43</v>
      </c>
      <c r="L9" s="349"/>
      <c r="M9" s="350">
        <v>7086.42</v>
      </c>
      <c r="N9" s="348"/>
      <c r="O9" s="350">
        <f t="shared" ref="O9:O36" si="0">M9</f>
        <v>7086.42</v>
      </c>
      <c r="P9" s="350"/>
      <c r="Q9" s="346" t="s">
        <v>507</v>
      </c>
      <c r="R9" s="346" t="s">
        <v>508</v>
      </c>
      <c r="S9" s="82"/>
    </row>
    <row r="10" spans="1:19" ht="176.25" customHeight="1" x14ac:dyDescent="0.35">
      <c r="A10" s="346">
        <v>3</v>
      </c>
      <c r="B10" s="346">
        <v>1</v>
      </c>
      <c r="C10" s="346">
        <v>4</v>
      </c>
      <c r="D10" s="346">
        <v>2</v>
      </c>
      <c r="E10" s="346" t="s">
        <v>514</v>
      </c>
      <c r="F10" s="346" t="s">
        <v>515</v>
      </c>
      <c r="G10" s="346" t="s">
        <v>32</v>
      </c>
      <c r="H10" s="346" t="s">
        <v>512</v>
      </c>
      <c r="I10" s="348">
        <v>70</v>
      </c>
      <c r="J10" s="346" t="s">
        <v>525</v>
      </c>
      <c r="K10" s="348" t="s">
        <v>35</v>
      </c>
      <c r="L10" s="349"/>
      <c r="M10" s="351">
        <v>11325.53</v>
      </c>
      <c r="N10" s="352"/>
      <c r="O10" s="351">
        <f t="shared" si="0"/>
        <v>11325.53</v>
      </c>
      <c r="P10" s="353"/>
      <c r="Q10" s="346" t="s">
        <v>507</v>
      </c>
      <c r="R10" s="346" t="s">
        <v>508</v>
      </c>
      <c r="S10" s="84"/>
    </row>
    <row r="11" spans="1:19" ht="63.75" customHeight="1" x14ac:dyDescent="0.35">
      <c r="A11" s="799">
        <v>3</v>
      </c>
      <c r="B11" s="799">
        <v>1</v>
      </c>
      <c r="C11" s="799">
        <v>4</v>
      </c>
      <c r="D11" s="799">
        <v>2</v>
      </c>
      <c r="E11" s="799" t="s">
        <v>514</v>
      </c>
      <c r="F11" s="799" t="s">
        <v>515</v>
      </c>
      <c r="G11" s="354" t="s">
        <v>1252</v>
      </c>
      <c r="H11" s="354" t="s">
        <v>512</v>
      </c>
      <c r="I11" s="355">
        <v>70</v>
      </c>
      <c r="J11" s="799" t="s">
        <v>525</v>
      </c>
      <c r="K11" s="997" t="s">
        <v>35</v>
      </c>
      <c r="L11" s="999"/>
      <c r="M11" s="984">
        <v>11325.53</v>
      </c>
      <c r="N11" s="1001"/>
      <c r="O11" s="984">
        <f t="shared" si="0"/>
        <v>11325.53</v>
      </c>
      <c r="P11" s="1003"/>
      <c r="Q11" s="799" t="s">
        <v>507</v>
      </c>
      <c r="R11" s="799" t="s">
        <v>508</v>
      </c>
      <c r="S11" s="84"/>
    </row>
    <row r="12" spans="1:19" ht="75.75" customHeight="1" x14ac:dyDescent="0.35">
      <c r="A12" s="978"/>
      <c r="B12" s="978"/>
      <c r="C12" s="978"/>
      <c r="D12" s="978"/>
      <c r="E12" s="978"/>
      <c r="F12" s="978"/>
      <c r="G12" s="356" t="s">
        <v>1253</v>
      </c>
      <c r="H12" s="168" t="s">
        <v>1254</v>
      </c>
      <c r="I12" s="168">
        <v>1</v>
      </c>
      <c r="J12" s="978"/>
      <c r="K12" s="998"/>
      <c r="L12" s="1000"/>
      <c r="M12" s="985"/>
      <c r="N12" s="1002"/>
      <c r="O12" s="985"/>
      <c r="P12" s="1004"/>
      <c r="Q12" s="978"/>
      <c r="R12" s="978"/>
      <c r="S12" s="84"/>
    </row>
    <row r="13" spans="1:19" ht="36.75" customHeight="1" x14ac:dyDescent="0.35">
      <c r="A13" s="979" t="s">
        <v>1255</v>
      </c>
      <c r="B13" s="980"/>
      <c r="C13" s="980"/>
      <c r="D13" s="980"/>
      <c r="E13" s="980"/>
      <c r="F13" s="980"/>
      <c r="G13" s="980"/>
      <c r="H13" s="980"/>
      <c r="I13" s="980"/>
      <c r="J13" s="980"/>
      <c r="K13" s="980"/>
      <c r="L13" s="980"/>
      <c r="M13" s="980"/>
      <c r="N13" s="980"/>
      <c r="O13" s="980"/>
      <c r="P13" s="980"/>
      <c r="Q13" s="980"/>
      <c r="R13" s="981"/>
      <c r="S13" s="84"/>
    </row>
    <row r="14" spans="1:19" ht="154.5" customHeight="1" x14ac:dyDescent="0.35">
      <c r="A14" s="346">
        <v>4</v>
      </c>
      <c r="B14" s="346">
        <v>1</v>
      </c>
      <c r="C14" s="346">
        <v>4</v>
      </c>
      <c r="D14" s="346">
        <v>2</v>
      </c>
      <c r="E14" s="346" t="s">
        <v>516</v>
      </c>
      <c r="F14" s="346" t="s">
        <v>517</v>
      </c>
      <c r="G14" s="346" t="s">
        <v>32</v>
      </c>
      <c r="H14" s="346" t="s">
        <v>512</v>
      </c>
      <c r="I14" s="346">
        <v>70</v>
      </c>
      <c r="J14" s="346" t="s">
        <v>47</v>
      </c>
      <c r="K14" s="346" t="s">
        <v>35</v>
      </c>
      <c r="L14" s="346"/>
      <c r="M14" s="351">
        <v>11237.19</v>
      </c>
      <c r="N14" s="357"/>
      <c r="O14" s="351">
        <f t="shared" si="0"/>
        <v>11237.19</v>
      </c>
      <c r="P14" s="346"/>
      <c r="Q14" s="346" t="s">
        <v>507</v>
      </c>
      <c r="R14" s="346" t="s">
        <v>508</v>
      </c>
    </row>
    <row r="15" spans="1:19" ht="50.25" customHeight="1" x14ac:dyDescent="0.35">
      <c r="A15" s="799">
        <v>4</v>
      </c>
      <c r="B15" s="799">
        <v>1</v>
      </c>
      <c r="C15" s="799">
        <v>4</v>
      </c>
      <c r="D15" s="799">
        <v>2</v>
      </c>
      <c r="E15" s="799" t="s">
        <v>516</v>
      </c>
      <c r="F15" s="799" t="s">
        <v>517</v>
      </c>
      <c r="G15" s="354" t="s">
        <v>1252</v>
      </c>
      <c r="H15" s="354" t="s">
        <v>512</v>
      </c>
      <c r="I15" s="354">
        <v>70</v>
      </c>
      <c r="J15" s="799" t="s">
        <v>47</v>
      </c>
      <c r="K15" s="799" t="s">
        <v>35</v>
      </c>
      <c r="L15" s="799"/>
      <c r="M15" s="984">
        <v>11237.19</v>
      </c>
      <c r="N15" s="982"/>
      <c r="O15" s="984">
        <f t="shared" si="0"/>
        <v>11237.19</v>
      </c>
      <c r="P15" s="799"/>
      <c r="Q15" s="799" t="s">
        <v>507</v>
      </c>
      <c r="R15" s="799" t="s">
        <v>508</v>
      </c>
    </row>
    <row r="16" spans="1:19" ht="86.25" customHeight="1" x14ac:dyDescent="0.35">
      <c r="A16" s="978"/>
      <c r="B16" s="978"/>
      <c r="C16" s="978"/>
      <c r="D16" s="978"/>
      <c r="E16" s="978"/>
      <c r="F16" s="978"/>
      <c r="G16" s="356" t="s">
        <v>1253</v>
      </c>
      <c r="H16" s="168" t="s">
        <v>1254</v>
      </c>
      <c r="I16" s="168">
        <v>1</v>
      </c>
      <c r="J16" s="978"/>
      <c r="K16" s="978"/>
      <c r="L16" s="978"/>
      <c r="M16" s="985"/>
      <c r="N16" s="983"/>
      <c r="O16" s="985"/>
      <c r="P16" s="978"/>
      <c r="Q16" s="978"/>
      <c r="R16" s="978"/>
    </row>
    <row r="17" spans="1:19" ht="36.75" customHeight="1" x14ac:dyDescent="0.35">
      <c r="A17" s="979" t="s">
        <v>1255</v>
      </c>
      <c r="B17" s="980"/>
      <c r="C17" s="980"/>
      <c r="D17" s="980"/>
      <c r="E17" s="980"/>
      <c r="F17" s="980"/>
      <c r="G17" s="980"/>
      <c r="H17" s="980"/>
      <c r="I17" s="980"/>
      <c r="J17" s="980"/>
      <c r="K17" s="980"/>
      <c r="L17" s="980"/>
      <c r="M17" s="980"/>
      <c r="N17" s="980"/>
      <c r="O17" s="980"/>
      <c r="P17" s="980"/>
      <c r="Q17" s="980"/>
      <c r="R17" s="981"/>
    </row>
    <row r="18" spans="1:19" ht="181.5" customHeight="1" x14ac:dyDescent="0.35">
      <c r="A18" s="346">
        <v>5</v>
      </c>
      <c r="B18" s="346">
        <v>1</v>
      </c>
      <c r="C18" s="346">
        <v>4</v>
      </c>
      <c r="D18" s="346">
        <v>2</v>
      </c>
      <c r="E18" s="346" t="s">
        <v>518</v>
      </c>
      <c r="F18" s="346" t="s">
        <v>519</v>
      </c>
      <c r="G18" s="346" t="s">
        <v>32</v>
      </c>
      <c r="H18" s="346" t="s">
        <v>512</v>
      </c>
      <c r="I18" s="346">
        <v>50</v>
      </c>
      <c r="J18" s="346" t="s">
        <v>1042</v>
      </c>
      <c r="K18" s="346" t="s">
        <v>35</v>
      </c>
      <c r="L18" s="346"/>
      <c r="M18" s="351">
        <v>9260.49</v>
      </c>
      <c r="N18" s="357"/>
      <c r="O18" s="351">
        <f t="shared" si="0"/>
        <v>9260.49</v>
      </c>
      <c r="P18" s="346"/>
      <c r="Q18" s="346" t="s">
        <v>507</v>
      </c>
      <c r="R18" s="346" t="s">
        <v>508</v>
      </c>
      <c r="S18" s="85"/>
    </row>
    <row r="19" spans="1:19" ht="84" customHeight="1" x14ac:dyDescent="0.35">
      <c r="A19" s="799">
        <v>5</v>
      </c>
      <c r="B19" s="799">
        <v>1</v>
      </c>
      <c r="C19" s="799">
        <v>4</v>
      </c>
      <c r="D19" s="799">
        <v>2</v>
      </c>
      <c r="E19" s="799" t="s">
        <v>518</v>
      </c>
      <c r="F19" s="799" t="s">
        <v>519</v>
      </c>
      <c r="G19" s="354" t="s">
        <v>1256</v>
      </c>
      <c r="H19" s="354" t="s">
        <v>512</v>
      </c>
      <c r="I19" s="354">
        <v>50</v>
      </c>
      <c r="J19" s="799" t="s">
        <v>1042</v>
      </c>
      <c r="K19" s="799" t="s">
        <v>35</v>
      </c>
      <c r="L19" s="799"/>
      <c r="M19" s="984">
        <v>9260.49</v>
      </c>
      <c r="N19" s="982"/>
      <c r="O19" s="984">
        <f t="shared" si="0"/>
        <v>9260.49</v>
      </c>
      <c r="P19" s="799"/>
      <c r="Q19" s="799" t="s">
        <v>507</v>
      </c>
      <c r="R19" s="799" t="s">
        <v>508</v>
      </c>
      <c r="S19" s="85"/>
    </row>
    <row r="20" spans="1:19" ht="73.5" customHeight="1" x14ac:dyDescent="0.35">
      <c r="A20" s="978"/>
      <c r="B20" s="978"/>
      <c r="C20" s="978"/>
      <c r="D20" s="978"/>
      <c r="E20" s="978"/>
      <c r="F20" s="978"/>
      <c r="G20" s="356" t="s">
        <v>1253</v>
      </c>
      <c r="H20" s="168" t="s">
        <v>1254</v>
      </c>
      <c r="I20" s="168">
        <v>1</v>
      </c>
      <c r="J20" s="978"/>
      <c r="K20" s="978"/>
      <c r="L20" s="978"/>
      <c r="M20" s="985"/>
      <c r="N20" s="983"/>
      <c r="O20" s="985"/>
      <c r="P20" s="978"/>
      <c r="Q20" s="978"/>
      <c r="R20" s="978"/>
      <c r="S20" s="85"/>
    </row>
    <row r="21" spans="1:19" ht="36" customHeight="1" x14ac:dyDescent="0.35">
      <c r="A21" s="979" t="s">
        <v>1255</v>
      </c>
      <c r="B21" s="980"/>
      <c r="C21" s="980"/>
      <c r="D21" s="980"/>
      <c r="E21" s="980"/>
      <c r="F21" s="980"/>
      <c r="G21" s="980"/>
      <c r="H21" s="980"/>
      <c r="I21" s="980"/>
      <c r="J21" s="980"/>
      <c r="K21" s="980"/>
      <c r="L21" s="980"/>
      <c r="M21" s="980"/>
      <c r="N21" s="980"/>
      <c r="O21" s="980"/>
      <c r="P21" s="980"/>
      <c r="Q21" s="980"/>
      <c r="R21" s="981"/>
      <c r="S21" s="85"/>
    </row>
    <row r="22" spans="1:19" ht="144" customHeight="1" x14ac:dyDescent="0.35">
      <c r="A22" s="346">
        <v>6</v>
      </c>
      <c r="B22" s="346">
        <v>1</v>
      </c>
      <c r="C22" s="346">
        <v>4</v>
      </c>
      <c r="D22" s="346">
        <v>2</v>
      </c>
      <c r="E22" s="346" t="s">
        <v>520</v>
      </c>
      <c r="F22" s="346" t="s">
        <v>521</v>
      </c>
      <c r="G22" s="346" t="s">
        <v>32</v>
      </c>
      <c r="H22" s="346" t="s">
        <v>512</v>
      </c>
      <c r="I22" s="346">
        <v>50</v>
      </c>
      <c r="J22" s="346" t="s">
        <v>522</v>
      </c>
      <c r="K22" s="346" t="s">
        <v>35</v>
      </c>
      <c r="L22" s="346"/>
      <c r="M22" s="358">
        <v>10006.06</v>
      </c>
      <c r="N22" s="346"/>
      <c r="O22" s="358">
        <f t="shared" si="0"/>
        <v>10006.06</v>
      </c>
      <c r="P22" s="346"/>
      <c r="Q22" s="346" t="s">
        <v>507</v>
      </c>
      <c r="R22" s="346" t="s">
        <v>508</v>
      </c>
      <c r="S22" s="85"/>
    </row>
    <row r="23" spans="1:19" ht="56.25" customHeight="1" x14ac:dyDescent="0.35">
      <c r="A23" s="799">
        <v>6</v>
      </c>
      <c r="B23" s="799">
        <v>1</v>
      </c>
      <c r="C23" s="799">
        <v>4</v>
      </c>
      <c r="D23" s="799">
        <v>2</v>
      </c>
      <c r="E23" s="799" t="s">
        <v>520</v>
      </c>
      <c r="F23" s="799" t="s">
        <v>521</v>
      </c>
      <c r="G23" s="354" t="s">
        <v>1252</v>
      </c>
      <c r="H23" s="354" t="s">
        <v>512</v>
      </c>
      <c r="I23" s="354">
        <v>50</v>
      </c>
      <c r="J23" s="799" t="s">
        <v>522</v>
      </c>
      <c r="K23" s="799" t="s">
        <v>35</v>
      </c>
      <c r="L23" s="799"/>
      <c r="M23" s="976">
        <v>10006.06</v>
      </c>
      <c r="N23" s="799"/>
      <c r="O23" s="976">
        <f t="shared" si="0"/>
        <v>10006.06</v>
      </c>
      <c r="P23" s="799"/>
      <c r="Q23" s="799" t="s">
        <v>507</v>
      </c>
      <c r="R23" s="799" t="s">
        <v>508</v>
      </c>
      <c r="S23" s="85"/>
    </row>
    <row r="24" spans="1:19" ht="66.75" customHeight="1" x14ac:dyDescent="0.35">
      <c r="A24" s="978"/>
      <c r="B24" s="978"/>
      <c r="C24" s="978"/>
      <c r="D24" s="978"/>
      <c r="E24" s="978"/>
      <c r="F24" s="978"/>
      <c r="G24" s="356" t="s">
        <v>1253</v>
      </c>
      <c r="H24" s="168" t="s">
        <v>1254</v>
      </c>
      <c r="I24" s="168">
        <v>1</v>
      </c>
      <c r="J24" s="978"/>
      <c r="K24" s="978"/>
      <c r="L24" s="978"/>
      <c r="M24" s="977"/>
      <c r="N24" s="978"/>
      <c r="O24" s="977"/>
      <c r="P24" s="978"/>
      <c r="Q24" s="978"/>
      <c r="R24" s="978"/>
      <c r="S24" s="85"/>
    </row>
    <row r="25" spans="1:19" ht="34.5" customHeight="1" x14ac:dyDescent="0.35">
      <c r="A25" s="979" t="s">
        <v>1255</v>
      </c>
      <c r="B25" s="980"/>
      <c r="C25" s="980"/>
      <c r="D25" s="980"/>
      <c r="E25" s="980"/>
      <c r="F25" s="980"/>
      <c r="G25" s="980"/>
      <c r="H25" s="980"/>
      <c r="I25" s="980"/>
      <c r="J25" s="980"/>
      <c r="K25" s="980"/>
      <c r="L25" s="980"/>
      <c r="M25" s="980"/>
      <c r="N25" s="980"/>
      <c r="O25" s="980"/>
      <c r="P25" s="980"/>
      <c r="Q25" s="980"/>
      <c r="R25" s="981"/>
      <c r="S25" s="85"/>
    </row>
    <row r="26" spans="1:19" ht="95.25" customHeight="1" x14ac:dyDescent="0.35">
      <c r="A26" s="346">
        <v>7</v>
      </c>
      <c r="B26" s="346">
        <v>1</v>
      </c>
      <c r="C26" s="346">
        <v>4</v>
      </c>
      <c r="D26" s="346">
        <v>2</v>
      </c>
      <c r="E26" s="346" t="s">
        <v>523</v>
      </c>
      <c r="F26" s="346" t="s">
        <v>524</v>
      </c>
      <c r="G26" s="346" t="s">
        <v>32</v>
      </c>
      <c r="H26" s="346" t="s">
        <v>512</v>
      </c>
      <c r="I26" s="346">
        <v>50</v>
      </c>
      <c r="J26" s="346" t="s">
        <v>525</v>
      </c>
      <c r="K26" s="346" t="s">
        <v>35</v>
      </c>
      <c r="L26" s="346"/>
      <c r="M26" s="351">
        <v>9596.86</v>
      </c>
      <c r="N26" s="346"/>
      <c r="O26" s="351">
        <f t="shared" si="0"/>
        <v>9596.86</v>
      </c>
      <c r="P26" s="346"/>
      <c r="Q26" s="346" t="s">
        <v>507</v>
      </c>
      <c r="R26" s="346" t="s">
        <v>508</v>
      </c>
      <c r="S26" s="85"/>
    </row>
    <row r="27" spans="1:19" ht="42.75" customHeight="1" x14ac:dyDescent="0.35">
      <c r="A27" s="799">
        <v>7</v>
      </c>
      <c r="B27" s="799">
        <v>1</v>
      </c>
      <c r="C27" s="799">
        <v>4</v>
      </c>
      <c r="D27" s="799">
        <v>2</v>
      </c>
      <c r="E27" s="799" t="s">
        <v>523</v>
      </c>
      <c r="F27" s="799" t="s">
        <v>524</v>
      </c>
      <c r="G27" s="354" t="s">
        <v>1252</v>
      </c>
      <c r="H27" s="354" t="s">
        <v>512</v>
      </c>
      <c r="I27" s="354">
        <v>50</v>
      </c>
      <c r="J27" s="799" t="s">
        <v>525</v>
      </c>
      <c r="K27" s="799" t="s">
        <v>35</v>
      </c>
      <c r="L27" s="799"/>
      <c r="M27" s="984">
        <v>9596.86</v>
      </c>
      <c r="N27" s="799"/>
      <c r="O27" s="984">
        <f t="shared" si="0"/>
        <v>9596.86</v>
      </c>
      <c r="P27" s="799"/>
      <c r="Q27" s="799" t="s">
        <v>507</v>
      </c>
      <c r="R27" s="799" t="s">
        <v>508</v>
      </c>
      <c r="S27" s="85"/>
    </row>
    <row r="28" spans="1:19" ht="43.5" customHeight="1" x14ac:dyDescent="0.35">
      <c r="A28" s="978"/>
      <c r="B28" s="978"/>
      <c r="C28" s="978"/>
      <c r="D28" s="978"/>
      <c r="E28" s="978"/>
      <c r="F28" s="978"/>
      <c r="G28" s="356" t="s">
        <v>1253</v>
      </c>
      <c r="H28" s="168" t="s">
        <v>1254</v>
      </c>
      <c r="I28" s="168">
        <v>1</v>
      </c>
      <c r="J28" s="978"/>
      <c r="K28" s="978"/>
      <c r="L28" s="978"/>
      <c r="M28" s="985"/>
      <c r="N28" s="978"/>
      <c r="O28" s="985"/>
      <c r="P28" s="978"/>
      <c r="Q28" s="978"/>
      <c r="R28" s="978"/>
      <c r="S28" s="85"/>
    </row>
    <row r="29" spans="1:19" ht="38.25" customHeight="1" x14ac:dyDescent="0.35">
      <c r="A29" s="979" t="s">
        <v>1255</v>
      </c>
      <c r="B29" s="980"/>
      <c r="C29" s="980"/>
      <c r="D29" s="980"/>
      <c r="E29" s="980"/>
      <c r="F29" s="980"/>
      <c r="G29" s="980"/>
      <c r="H29" s="980"/>
      <c r="I29" s="980"/>
      <c r="J29" s="980"/>
      <c r="K29" s="980"/>
      <c r="L29" s="980"/>
      <c r="M29" s="980"/>
      <c r="N29" s="980"/>
      <c r="O29" s="980"/>
      <c r="P29" s="980"/>
      <c r="Q29" s="980"/>
      <c r="R29" s="981"/>
      <c r="S29" s="85"/>
    </row>
    <row r="30" spans="1:19" ht="75.75" customHeight="1" x14ac:dyDescent="0.35">
      <c r="A30" s="346">
        <v>8</v>
      </c>
      <c r="B30" s="346">
        <v>1</v>
      </c>
      <c r="C30" s="346">
        <v>4</v>
      </c>
      <c r="D30" s="346">
        <v>2</v>
      </c>
      <c r="E30" s="346" t="s">
        <v>526</v>
      </c>
      <c r="F30" s="346" t="s">
        <v>1043</v>
      </c>
      <c r="G30" s="346" t="s">
        <v>32</v>
      </c>
      <c r="H30" s="346" t="s">
        <v>512</v>
      </c>
      <c r="I30" s="346">
        <v>60</v>
      </c>
      <c r="J30" s="346" t="s">
        <v>527</v>
      </c>
      <c r="K30" s="346" t="s">
        <v>35</v>
      </c>
      <c r="L30" s="346"/>
      <c r="M30" s="358">
        <v>9780</v>
      </c>
      <c r="N30" s="346"/>
      <c r="O30" s="358">
        <f t="shared" si="0"/>
        <v>9780</v>
      </c>
      <c r="P30" s="346"/>
      <c r="Q30" s="346" t="s">
        <v>507</v>
      </c>
      <c r="R30" s="346" t="s">
        <v>508</v>
      </c>
      <c r="S30" s="85"/>
    </row>
    <row r="31" spans="1:19" ht="46.5" customHeight="1" x14ac:dyDescent="0.35">
      <c r="A31" s="799">
        <v>8</v>
      </c>
      <c r="B31" s="799">
        <v>1</v>
      </c>
      <c r="C31" s="799">
        <v>4</v>
      </c>
      <c r="D31" s="799">
        <v>2</v>
      </c>
      <c r="E31" s="799" t="s">
        <v>526</v>
      </c>
      <c r="F31" s="799" t="s">
        <v>1043</v>
      </c>
      <c r="G31" s="354" t="s">
        <v>1252</v>
      </c>
      <c r="H31" s="354" t="s">
        <v>512</v>
      </c>
      <c r="I31" s="354">
        <v>60</v>
      </c>
      <c r="J31" s="799" t="s">
        <v>527</v>
      </c>
      <c r="K31" s="799" t="s">
        <v>35</v>
      </c>
      <c r="L31" s="799"/>
      <c r="M31" s="976">
        <v>9780</v>
      </c>
      <c r="N31" s="799"/>
      <c r="O31" s="976">
        <f t="shared" si="0"/>
        <v>9780</v>
      </c>
      <c r="P31" s="799"/>
      <c r="Q31" s="799" t="s">
        <v>507</v>
      </c>
      <c r="R31" s="799" t="s">
        <v>508</v>
      </c>
      <c r="S31" s="85"/>
    </row>
    <row r="32" spans="1:19" ht="53.25" customHeight="1" x14ac:dyDescent="0.35">
      <c r="A32" s="978"/>
      <c r="B32" s="978"/>
      <c r="C32" s="978"/>
      <c r="D32" s="978"/>
      <c r="E32" s="978"/>
      <c r="F32" s="978"/>
      <c r="G32" s="356" t="s">
        <v>1253</v>
      </c>
      <c r="H32" s="168" t="s">
        <v>1254</v>
      </c>
      <c r="I32" s="168">
        <v>1</v>
      </c>
      <c r="J32" s="978"/>
      <c r="K32" s="978"/>
      <c r="L32" s="978"/>
      <c r="M32" s="977"/>
      <c r="N32" s="978"/>
      <c r="O32" s="977"/>
      <c r="P32" s="978"/>
      <c r="Q32" s="978"/>
      <c r="R32" s="978"/>
      <c r="S32" s="85"/>
    </row>
    <row r="33" spans="1:19" ht="33" customHeight="1" x14ac:dyDescent="0.35">
      <c r="A33" s="979" t="s">
        <v>1255</v>
      </c>
      <c r="B33" s="980"/>
      <c r="C33" s="980"/>
      <c r="D33" s="980"/>
      <c r="E33" s="980"/>
      <c r="F33" s="980"/>
      <c r="G33" s="980"/>
      <c r="H33" s="980"/>
      <c r="I33" s="980"/>
      <c r="J33" s="980"/>
      <c r="K33" s="980"/>
      <c r="L33" s="980"/>
      <c r="M33" s="980"/>
      <c r="N33" s="980"/>
      <c r="O33" s="980"/>
      <c r="P33" s="980"/>
      <c r="Q33" s="980"/>
      <c r="R33" s="981"/>
      <c r="S33" s="85"/>
    </row>
    <row r="34" spans="1:19" ht="75.75" customHeight="1" x14ac:dyDescent="0.35">
      <c r="A34" s="346">
        <v>9</v>
      </c>
      <c r="B34" s="346">
        <v>1</v>
      </c>
      <c r="C34" s="346">
        <v>4</v>
      </c>
      <c r="D34" s="346">
        <v>2</v>
      </c>
      <c r="E34" s="346" t="s">
        <v>528</v>
      </c>
      <c r="F34" s="346" t="s">
        <v>529</v>
      </c>
      <c r="G34" s="346" t="s">
        <v>32</v>
      </c>
      <c r="H34" s="346" t="s">
        <v>512</v>
      </c>
      <c r="I34" s="346">
        <v>50</v>
      </c>
      <c r="J34" s="346" t="s">
        <v>530</v>
      </c>
      <c r="K34" s="346" t="s">
        <v>35</v>
      </c>
      <c r="L34" s="346"/>
      <c r="M34" s="358">
        <v>7217.74</v>
      </c>
      <c r="N34" s="346"/>
      <c r="O34" s="358">
        <f t="shared" si="0"/>
        <v>7217.74</v>
      </c>
      <c r="P34" s="346"/>
      <c r="Q34" s="346" t="s">
        <v>507</v>
      </c>
      <c r="R34" s="346" t="s">
        <v>508</v>
      </c>
      <c r="S34" s="85"/>
    </row>
    <row r="35" spans="1:19" ht="74.25" customHeight="1" x14ac:dyDescent="0.35">
      <c r="A35" s="346">
        <v>10</v>
      </c>
      <c r="B35" s="346">
        <v>1</v>
      </c>
      <c r="C35" s="346">
        <v>4</v>
      </c>
      <c r="D35" s="346">
        <v>2</v>
      </c>
      <c r="E35" s="346" t="s">
        <v>531</v>
      </c>
      <c r="F35" s="346" t="s">
        <v>532</v>
      </c>
      <c r="G35" s="346" t="s">
        <v>32</v>
      </c>
      <c r="H35" s="346" t="s">
        <v>512</v>
      </c>
      <c r="I35" s="346">
        <v>50</v>
      </c>
      <c r="J35" s="346" t="s">
        <v>533</v>
      </c>
      <c r="K35" s="346" t="s">
        <v>43</v>
      </c>
      <c r="L35" s="346"/>
      <c r="M35" s="358">
        <v>6940</v>
      </c>
      <c r="N35" s="346"/>
      <c r="O35" s="358">
        <f t="shared" si="0"/>
        <v>6940</v>
      </c>
      <c r="P35" s="346"/>
      <c r="Q35" s="346" t="s">
        <v>507</v>
      </c>
      <c r="R35" s="346" t="s">
        <v>508</v>
      </c>
      <c r="S35" s="85"/>
    </row>
    <row r="36" spans="1:19" ht="67.5" customHeight="1" x14ac:dyDescent="0.35">
      <c r="A36" s="1007">
        <v>11</v>
      </c>
      <c r="B36" s="1007">
        <v>1</v>
      </c>
      <c r="C36" s="1007">
        <v>4</v>
      </c>
      <c r="D36" s="1007">
        <v>2</v>
      </c>
      <c r="E36" s="975" t="s">
        <v>535</v>
      </c>
      <c r="F36" s="975" t="s">
        <v>536</v>
      </c>
      <c r="G36" s="975" t="s">
        <v>44</v>
      </c>
      <c r="H36" s="346" t="s">
        <v>537</v>
      </c>
      <c r="I36" s="346">
        <v>4</v>
      </c>
      <c r="J36" s="975" t="s">
        <v>301</v>
      </c>
      <c r="K36" s="1007" t="s">
        <v>43</v>
      </c>
      <c r="L36" s="990"/>
      <c r="M36" s="996">
        <v>34430.6</v>
      </c>
      <c r="N36" s="990"/>
      <c r="O36" s="996">
        <f t="shared" si="0"/>
        <v>34430.6</v>
      </c>
      <c r="P36" s="990"/>
      <c r="Q36" s="975" t="s">
        <v>507</v>
      </c>
      <c r="R36" s="975" t="s">
        <v>508</v>
      </c>
      <c r="S36" s="85"/>
    </row>
    <row r="37" spans="1:19" ht="79.5" customHeight="1" x14ac:dyDescent="0.35">
      <c r="A37" s="1007"/>
      <c r="B37" s="1007"/>
      <c r="C37" s="1007"/>
      <c r="D37" s="1007"/>
      <c r="E37" s="975"/>
      <c r="F37" s="975"/>
      <c r="G37" s="975"/>
      <c r="H37" s="346" t="s">
        <v>512</v>
      </c>
      <c r="I37" s="346">
        <v>120</v>
      </c>
      <c r="J37" s="975"/>
      <c r="K37" s="1007"/>
      <c r="L37" s="990"/>
      <c r="M37" s="996"/>
      <c r="N37" s="990"/>
      <c r="O37" s="996"/>
      <c r="P37" s="990"/>
      <c r="Q37" s="975"/>
      <c r="R37" s="975"/>
      <c r="S37" s="85"/>
    </row>
    <row r="38" spans="1:19" ht="69.75" customHeight="1" x14ac:dyDescent="0.35">
      <c r="A38" s="1007"/>
      <c r="B38" s="1007"/>
      <c r="C38" s="1007"/>
      <c r="D38" s="1007"/>
      <c r="E38" s="975"/>
      <c r="F38" s="975"/>
      <c r="G38" s="346" t="s">
        <v>354</v>
      </c>
      <c r="H38" s="346" t="s">
        <v>41</v>
      </c>
      <c r="I38" s="346">
        <v>1</v>
      </c>
      <c r="J38" s="975"/>
      <c r="K38" s="1007"/>
      <c r="L38" s="990"/>
      <c r="M38" s="996"/>
      <c r="N38" s="990"/>
      <c r="O38" s="996"/>
      <c r="P38" s="990"/>
      <c r="Q38" s="975"/>
      <c r="R38" s="975"/>
      <c r="S38" s="85"/>
    </row>
    <row r="39" spans="1:19" ht="57" customHeight="1" x14ac:dyDescent="0.35">
      <c r="A39" s="992">
        <v>11</v>
      </c>
      <c r="B39" s="992">
        <v>1</v>
      </c>
      <c r="C39" s="992">
        <v>4</v>
      </c>
      <c r="D39" s="992">
        <v>2</v>
      </c>
      <c r="E39" s="993" t="s">
        <v>535</v>
      </c>
      <c r="F39" s="993" t="s">
        <v>536</v>
      </c>
      <c r="G39" s="994" t="s">
        <v>44</v>
      </c>
      <c r="H39" s="356" t="s">
        <v>537</v>
      </c>
      <c r="I39" s="356">
        <v>94</v>
      </c>
      <c r="J39" s="993" t="s">
        <v>301</v>
      </c>
      <c r="K39" s="992" t="s">
        <v>43</v>
      </c>
      <c r="L39" s="987" t="s">
        <v>31</v>
      </c>
      <c r="M39" s="988">
        <v>34430.6</v>
      </c>
      <c r="N39" s="989">
        <v>550000</v>
      </c>
      <c r="O39" s="988">
        <f t="shared" ref="O39" si="1">M39</f>
        <v>34430.6</v>
      </c>
      <c r="P39" s="989">
        <v>550000</v>
      </c>
      <c r="Q39" s="993" t="s">
        <v>507</v>
      </c>
      <c r="R39" s="993" t="s">
        <v>508</v>
      </c>
      <c r="S39" s="85"/>
    </row>
    <row r="40" spans="1:19" ht="54.75" customHeight="1" x14ac:dyDescent="0.35">
      <c r="A40" s="992"/>
      <c r="B40" s="992"/>
      <c r="C40" s="992"/>
      <c r="D40" s="992"/>
      <c r="E40" s="993"/>
      <c r="F40" s="993"/>
      <c r="G40" s="994"/>
      <c r="H40" s="356" t="s">
        <v>512</v>
      </c>
      <c r="I40" s="356">
        <v>1920</v>
      </c>
      <c r="J40" s="993"/>
      <c r="K40" s="992"/>
      <c r="L40" s="987"/>
      <c r="M40" s="988"/>
      <c r="N40" s="989"/>
      <c r="O40" s="988"/>
      <c r="P40" s="989"/>
      <c r="Q40" s="993"/>
      <c r="R40" s="993"/>
      <c r="S40" s="85"/>
    </row>
    <row r="41" spans="1:19" ht="54.75" customHeight="1" x14ac:dyDescent="0.35">
      <c r="A41" s="992"/>
      <c r="B41" s="992"/>
      <c r="C41" s="992"/>
      <c r="D41" s="992"/>
      <c r="E41" s="993"/>
      <c r="F41" s="993"/>
      <c r="G41" s="356" t="s">
        <v>32</v>
      </c>
      <c r="H41" s="356" t="s">
        <v>512</v>
      </c>
      <c r="I41" s="356">
        <v>100</v>
      </c>
      <c r="J41" s="993"/>
      <c r="K41" s="992"/>
      <c r="L41" s="987"/>
      <c r="M41" s="988"/>
      <c r="N41" s="989"/>
      <c r="O41" s="988"/>
      <c r="P41" s="989"/>
      <c r="Q41" s="993"/>
      <c r="R41" s="993"/>
      <c r="S41" s="85"/>
    </row>
    <row r="42" spans="1:19" ht="58.5" customHeight="1" x14ac:dyDescent="0.35">
      <c r="A42" s="992"/>
      <c r="B42" s="992"/>
      <c r="C42" s="992"/>
      <c r="D42" s="992"/>
      <c r="E42" s="993"/>
      <c r="F42" s="993"/>
      <c r="G42" s="354" t="s">
        <v>354</v>
      </c>
      <c r="H42" s="354" t="s">
        <v>41</v>
      </c>
      <c r="I42" s="354">
        <v>1</v>
      </c>
      <c r="J42" s="993"/>
      <c r="K42" s="992"/>
      <c r="L42" s="987"/>
      <c r="M42" s="988"/>
      <c r="N42" s="989"/>
      <c r="O42" s="988"/>
      <c r="P42" s="989"/>
      <c r="Q42" s="993"/>
      <c r="R42" s="993"/>
      <c r="S42" s="85"/>
    </row>
    <row r="43" spans="1:19" ht="74.25" customHeight="1" x14ac:dyDescent="0.35">
      <c r="A43" s="979" t="s">
        <v>1257</v>
      </c>
      <c r="B43" s="980"/>
      <c r="C43" s="980"/>
      <c r="D43" s="980"/>
      <c r="E43" s="980"/>
      <c r="F43" s="980"/>
      <c r="G43" s="980"/>
      <c r="H43" s="980"/>
      <c r="I43" s="980"/>
      <c r="J43" s="980"/>
      <c r="K43" s="980"/>
      <c r="L43" s="980"/>
      <c r="M43" s="980"/>
      <c r="N43" s="980"/>
      <c r="O43" s="980"/>
      <c r="P43" s="980"/>
      <c r="Q43" s="980"/>
      <c r="R43" s="981"/>
      <c r="S43" s="85"/>
    </row>
    <row r="44" spans="1:19" ht="111.75" customHeight="1" x14ac:dyDescent="0.35">
      <c r="A44" s="975">
        <v>12</v>
      </c>
      <c r="B44" s="975">
        <v>1</v>
      </c>
      <c r="C44" s="975">
        <v>4</v>
      </c>
      <c r="D44" s="975">
        <v>2</v>
      </c>
      <c r="E44" s="975" t="s">
        <v>538</v>
      </c>
      <c r="F44" s="975" t="s">
        <v>1044</v>
      </c>
      <c r="G44" s="359" t="s">
        <v>32</v>
      </c>
      <c r="H44" s="360" t="s">
        <v>512</v>
      </c>
      <c r="I44" s="361">
        <v>60</v>
      </c>
      <c r="J44" s="975" t="s">
        <v>539</v>
      </c>
      <c r="K44" s="975" t="s">
        <v>43</v>
      </c>
      <c r="L44" s="990"/>
      <c r="M44" s="991">
        <v>13200</v>
      </c>
      <c r="N44" s="990"/>
      <c r="O44" s="991">
        <f>M44</f>
        <v>13200</v>
      </c>
      <c r="P44" s="990"/>
      <c r="Q44" s="975" t="s">
        <v>507</v>
      </c>
      <c r="R44" s="975" t="s">
        <v>508</v>
      </c>
      <c r="S44" s="85"/>
    </row>
    <row r="45" spans="1:19" ht="87" customHeight="1" x14ac:dyDescent="0.35">
      <c r="A45" s="975"/>
      <c r="B45" s="975"/>
      <c r="C45" s="975"/>
      <c r="D45" s="975"/>
      <c r="E45" s="975"/>
      <c r="F45" s="975"/>
      <c r="G45" s="362" t="s">
        <v>453</v>
      </c>
      <c r="H45" s="346" t="s">
        <v>453</v>
      </c>
      <c r="I45" s="363">
        <v>1</v>
      </c>
      <c r="J45" s="975"/>
      <c r="K45" s="975"/>
      <c r="L45" s="990"/>
      <c r="M45" s="991"/>
      <c r="N45" s="990"/>
      <c r="O45" s="991"/>
      <c r="P45" s="990"/>
      <c r="Q45" s="975"/>
      <c r="R45" s="975"/>
      <c r="S45" s="85"/>
    </row>
    <row r="46" spans="1:19" ht="78" customHeight="1" x14ac:dyDescent="0.35">
      <c r="A46" s="346">
        <v>13</v>
      </c>
      <c r="B46" s="346">
        <v>1</v>
      </c>
      <c r="C46" s="346">
        <v>4</v>
      </c>
      <c r="D46" s="346">
        <v>2</v>
      </c>
      <c r="E46" s="346" t="s">
        <v>540</v>
      </c>
      <c r="F46" s="346" t="s">
        <v>541</v>
      </c>
      <c r="G46" s="346" t="s">
        <v>32</v>
      </c>
      <c r="H46" s="346" t="s">
        <v>512</v>
      </c>
      <c r="I46" s="346">
        <v>50</v>
      </c>
      <c r="J46" s="346" t="s">
        <v>542</v>
      </c>
      <c r="K46" s="346" t="s">
        <v>35</v>
      </c>
      <c r="L46" s="346"/>
      <c r="M46" s="358">
        <v>5662.5</v>
      </c>
      <c r="N46" s="346"/>
      <c r="O46" s="358">
        <f t="shared" ref="O46:O64" si="2">M46</f>
        <v>5662.5</v>
      </c>
      <c r="P46" s="346"/>
      <c r="Q46" s="346" t="s">
        <v>507</v>
      </c>
      <c r="R46" s="346" t="s">
        <v>508</v>
      </c>
      <c r="S46" s="85"/>
    </row>
    <row r="47" spans="1:19" ht="43.5" customHeight="1" x14ac:dyDescent="0.35">
      <c r="A47" s="799">
        <v>13</v>
      </c>
      <c r="B47" s="799">
        <v>1</v>
      </c>
      <c r="C47" s="799">
        <v>4</v>
      </c>
      <c r="D47" s="799">
        <v>2</v>
      </c>
      <c r="E47" s="799" t="s">
        <v>540</v>
      </c>
      <c r="F47" s="799" t="s">
        <v>541</v>
      </c>
      <c r="G47" s="354" t="s">
        <v>1256</v>
      </c>
      <c r="H47" s="354" t="s">
        <v>512</v>
      </c>
      <c r="I47" s="354">
        <v>50</v>
      </c>
      <c r="J47" s="799" t="s">
        <v>1258</v>
      </c>
      <c r="K47" s="799" t="s">
        <v>35</v>
      </c>
      <c r="L47" s="799"/>
      <c r="M47" s="976">
        <v>5662.5</v>
      </c>
      <c r="N47" s="799"/>
      <c r="O47" s="976">
        <f t="shared" si="2"/>
        <v>5662.5</v>
      </c>
      <c r="P47" s="799"/>
      <c r="Q47" s="799" t="s">
        <v>507</v>
      </c>
      <c r="R47" s="799" t="s">
        <v>508</v>
      </c>
      <c r="S47" s="85"/>
    </row>
    <row r="48" spans="1:19" ht="37.5" customHeight="1" x14ac:dyDescent="0.35">
      <c r="A48" s="978"/>
      <c r="B48" s="978"/>
      <c r="C48" s="978"/>
      <c r="D48" s="978"/>
      <c r="E48" s="978"/>
      <c r="F48" s="978"/>
      <c r="G48" s="364" t="s">
        <v>566</v>
      </c>
      <c r="H48" s="364" t="s">
        <v>723</v>
      </c>
      <c r="I48" s="364">
        <v>1</v>
      </c>
      <c r="J48" s="978"/>
      <c r="K48" s="978"/>
      <c r="L48" s="978"/>
      <c r="M48" s="977"/>
      <c r="N48" s="978"/>
      <c r="O48" s="977"/>
      <c r="P48" s="978"/>
      <c r="Q48" s="978"/>
      <c r="R48" s="978"/>
      <c r="S48" s="85"/>
    </row>
    <row r="49" spans="1:19" ht="27" customHeight="1" x14ac:dyDescent="0.35">
      <c r="A49" s="979" t="s">
        <v>1259</v>
      </c>
      <c r="B49" s="980"/>
      <c r="C49" s="980"/>
      <c r="D49" s="980"/>
      <c r="E49" s="980"/>
      <c r="F49" s="980"/>
      <c r="G49" s="980"/>
      <c r="H49" s="980"/>
      <c r="I49" s="980"/>
      <c r="J49" s="980"/>
      <c r="K49" s="980"/>
      <c r="L49" s="980"/>
      <c r="M49" s="980"/>
      <c r="N49" s="980"/>
      <c r="O49" s="980"/>
      <c r="P49" s="980"/>
      <c r="Q49" s="980"/>
      <c r="R49" s="981"/>
      <c r="S49" s="85"/>
    </row>
    <row r="50" spans="1:19" ht="108.75" customHeight="1" x14ac:dyDescent="0.35">
      <c r="A50" s="346">
        <v>14</v>
      </c>
      <c r="B50" s="346">
        <v>1</v>
      </c>
      <c r="C50" s="346">
        <v>4</v>
      </c>
      <c r="D50" s="346">
        <v>2</v>
      </c>
      <c r="E50" s="346" t="s">
        <v>543</v>
      </c>
      <c r="F50" s="346" t="s">
        <v>544</v>
      </c>
      <c r="G50" s="346" t="s">
        <v>32</v>
      </c>
      <c r="H50" s="346" t="s">
        <v>512</v>
      </c>
      <c r="I50" s="346">
        <v>55</v>
      </c>
      <c r="J50" s="346" t="s">
        <v>527</v>
      </c>
      <c r="K50" s="346" t="s">
        <v>35</v>
      </c>
      <c r="L50" s="346"/>
      <c r="M50" s="358">
        <v>7170.9</v>
      </c>
      <c r="N50" s="346"/>
      <c r="O50" s="358">
        <f t="shared" si="2"/>
        <v>7170.9</v>
      </c>
      <c r="P50" s="346"/>
      <c r="Q50" s="346" t="s">
        <v>507</v>
      </c>
      <c r="R50" s="346" t="s">
        <v>508</v>
      </c>
      <c r="S50" s="85"/>
    </row>
    <row r="51" spans="1:19" ht="51.75" customHeight="1" x14ac:dyDescent="0.35">
      <c r="A51" s="799">
        <v>14</v>
      </c>
      <c r="B51" s="799">
        <v>1</v>
      </c>
      <c r="C51" s="799">
        <v>4</v>
      </c>
      <c r="D51" s="799">
        <v>2</v>
      </c>
      <c r="E51" s="799" t="s">
        <v>543</v>
      </c>
      <c r="F51" s="799" t="s">
        <v>544</v>
      </c>
      <c r="G51" s="354" t="s">
        <v>1252</v>
      </c>
      <c r="H51" s="354" t="s">
        <v>512</v>
      </c>
      <c r="I51" s="354">
        <v>55</v>
      </c>
      <c r="J51" s="799" t="s">
        <v>527</v>
      </c>
      <c r="K51" s="799" t="s">
        <v>35</v>
      </c>
      <c r="L51" s="799"/>
      <c r="M51" s="976">
        <v>7170.9</v>
      </c>
      <c r="N51" s="799"/>
      <c r="O51" s="976">
        <f t="shared" si="2"/>
        <v>7170.9</v>
      </c>
      <c r="P51" s="799"/>
      <c r="Q51" s="799" t="s">
        <v>507</v>
      </c>
      <c r="R51" s="799" t="s">
        <v>508</v>
      </c>
      <c r="S51" s="85"/>
    </row>
    <row r="52" spans="1:19" ht="43.5" customHeight="1" x14ac:dyDescent="0.35">
      <c r="A52" s="978"/>
      <c r="B52" s="978"/>
      <c r="C52" s="978"/>
      <c r="D52" s="978"/>
      <c r="E52" s="978"/>
      <c r="F52" s="978"/>
      <c r="G52" s="356" t="s">
        <v>1253</v>
      </c>
      <c r="H52" s="168" t="s">
        <v>1254</v>
      </c>
      <c r="I52" s="168">
        <v>1</v>
      </c>
      <c r="J52" s="978"/>
      <c r="K52" s="978"/>
      <c r="L52" s="978"/>
      <c r="M52" s="977"/>
      <c r="N52" s="978"/>
      <c r="O52" s="977"/>
      <c r="P52" s="978"/>
      <c r="Q52" s="978"/>
      <c r="R52" s="978"/>
      <c r="S52" s="85"/>
    </row>
    <row r="53" spans="1:19" ht="34.5" customHeight="1" x14ac:dyDescent="0.35">
      <c r="A53" s="979" t="s">
        <v>1255</v>
      </c>
      <c r="B53" s="980"/>
      <c r="C53" s="980"/>
      <c r="D53" s="980"/>
      <c r="E53" s="980"/>
      <c r="F53" s="980"/>
      <c r="G53" s="980"/>
      <c r="H53" s="980"/>
      <c r="I53" s="980"/>
      <c r="J53" s="980"/>
      <c r="K53" s="980"/>
      <c r="L53" s="980"/>
      <c r="M53" s="980"/>
      <c r="N53" s="980"/>
      <c r="O53" s="980"/>
      <c r="P53" s="980"/>
      <c r="Q53" s="980"/>
      <c r="R53" s="981"/>
      <c r="S53" s="85"/>
    </row>
    <row r="54" spans="1:19" ht="125.25" customHeight="1" x14ac:dyDescent="0.35">
      <c r="A54" s="346">
        <v>15</v>
      </c>
      <c r="B54" s="346">
        <v>1</v>
      </c>
      <c r="C54" s="346">
        <v>4</v>
      </c>
      <c r="D54" s="346">
        <v>2</v>
      </c>
      <c r="E54" s="346" t="s">
        <v>545</v>
      </c>
      <c r="F54" s="346" t="s">
        <v>546</v>
      </c>
      <c r="G54" s="346" t="s">
        <v>32</v>
      </c>
      <c r="H54" s="346" t="s">
        <v>512</v>
      </c>
      <c r="I54" s="346">
        <v>50</v>
      </c>
      <c r="J54" s="346" t="s">
        <v>547</v>
      </c>
      <c r="K54" s="346" t="s">
        <v>43</v>
      </c>
      <c r="L54" s="346"/>
      <c r="M54" s="351">
        <v>14978.09</v>
      </c>
      <c r="N54" s="357"/>
      <c r="O54" s="351">
        <f t="shared" si="2"/>
        <v>14978.09</v>
      </c>
      <c r="P54" s="346"/>
      <c r="Q54" s="346" t="s">
        <v>507</v>
      </c>
      <c r="R54" s="346" t="s">
        <v>508</v>
      </c>
      <c r="S54" s="85"/>
    </row>
    <row r="55" spans="1:19" ht="43.5" customHeight="1" x14ac:dyDescent="0.35">
      <c r="A55" s="799">
        <v>15</v>
      </c>
      <c r="B55" s="799">
        <v>1</v>
      </c>
      <c r="C55" s="799">
        <v>4</v>
      </c>
      <c r="D55" s="799">
        <v>2</v>
      </c>
      <c r="E55" s="799" t="s">
        <v>545</v>
      </c>
      <c r="F55" s="799" t="s">
        <v>546</v>
      </c>
      <c r="G55" s="354" t="s">
        <v>1252</v>
      </c>
      <c r="H55" s="354" t="s">
        <v>512</v>
      </c>
      <c r="I55" s="354">
        <v>50</v>
      </c>
      <c r="J55" s="799" t="s">
        <v>547</v>
      </c>
      <c r="K55" s="799" t="s">
        <v>43</v>
      </c>
      <c r="L55" s="799"/>
      <c r="M55" s="984">
        <v>14978.09</v>
      </c>
      <c r="N55" s="982"/>
      <c r="O55" s="984">
        <f t="shared" si="2"/>
        <v>14978.09</v>
      </c>
      <c r="P55" s="799"/>
      <c r="Q55" s="799" t="s">
        <v>507</v>
      </c>
      <c r="R55" s="799" t="s">
        <v>508</v>
      </c>
      <c r="S55" s="85"/>
    </row>
    <row r="56" spans="1:19" ht="79.5" customHeight="1" x14ac:dyDescent="0.35">
      <c r="A56" s="978"/>
      <c r="B56" s="978"/>
      <c r="C56" s="978"/>
      <c r="D56" s="978"/>
      <c r="E56" s="978"/>
      <c r="F56" s="978"/>
      <c r="G56" s="356" t="s">
        <v>1253</v>
      </c>
      <c r="H56" s="168" t="s">
        <v>1254</v>
      </c>
      <c r="I56" s="168">
        <v>1</v>
      </c>
      <c r="J56" s="978"/>
      <c r="K56" s="978"/>
      <c r="L56" s="978"/>
      <c r="M56" s="985"/>
      <c r="N56" s="983"/>
      <c r="O56" s="985"/>
      <c r="P56" s="978"/>
      <c r="Q56" s="978"/>
      <c r="R56" s="978"/>
      <c r="S56" s="85"/>
    </row>
    <row r="57" spans="1:19" ht="35.25" customHeight="1" x14ac:dyDescent="0.35">
      <c r="A57" s="979" t="s">
        <v>1255</v>
      </c>
      <c r="B57" s="980"/>
      <c r="C57" s="980"/>
      <c r="D57" s="980"/>
      <c r="E57" s="980"/>
      <c r="F57" s="980"/>
      <c r="G57" s="980"/>
      <c r="H57" s="980"/>
      <c r="I57" s="980"/>
      <c r="J57" s="980"/>
      <c r="K57" s="980"/>
      <c r="L57" s="980"/>
      <c r="M57" s="980"/>
      <c r="N57" s="980"/>
      <c r="O57" s="980"/>
      <c r="P57" s="980"/>
      <c r="Q57" s="980"/>
      <c r="R57" s="981"/>
      <c r="S57" s="85"/>
    </row>
    <row r="58" spans="1:19" ht="208.5" customHeight="1" x14ac:dyDescent="0.35">
      <c r="A58" s="346">
        <v>16</v>
      </c>
      <c r="B58" s="346">
        <v>1</v>
      </c>
      <c r="C58" s="346">
        <v>4</v>
      </c>
      <c r="D58" s="346">
        <v>2</v>
      </c>
      <c r="E58" s="346" t="s">
        <v>548</v>
      </c>
      <c r="F58" s="346" t="s">
        <v>549</v>
      </c>
      <c r="G58" s="346" t="s">
        <v>32</v>
      </c>
      <c r="H58" s="346" t="s">
        <v>512</v>
      </c>
      <c r="I58" s="357">
        <v>60</v>
      </c>
      <c r="J58" s="346" t="s">
        <v>550</v>
      </c>
      <c r="K58" s="346" t="s">
        <v>35</v>
      </c>
      <c r="L58" s="346"/>
      <c r="M58" s="351">
        <v>7497.6</v>
      </c>
      <c r="N58" s="357"/>
      <c r="O58" s="351">
        <f t="shared" si="2"/>
        <v>7497.6</v>
      </c>
      <c r="P58" s="346"/>
      <c r="Q58" s="346" t="s">
        <v>507</v>
      </c>
      <c r="R58" s="346" t="s">
        <v>508</v>
      </c>
      <c r="S58" s="85"/>
    </row>
    <row r="59" spans="1:19" ht="163.5" customHeight="1" x14ac:dyDescent="0.35">
      <c r="A59" s="360">
        <v>17</v>
      </c>
      <c r="B59" s="360">
        <v>1</v>
      </c>
      <c r="C59" s="360">
        <v>4</v>
      </c>
      <c r="D59" s="360">
        <v>2</v>
      </c>
      <c r="E59" s="360" t="s">
        <v>551</v>
      </c>
      <c r="F59" s="360" t="s">
        <v>552</v>
      </c>
      <c r="G59" s="360" t="s">
        <v>32</v>
      </c>
      <c r="H59" s="360" t="s">
        <v>512</v>
      </c>
      <c r="I59" s="360">
        <v>60</v>
      </c>
      <c r="J59" s="360" t="s">
        <v>553</v>
      </c>
      <c r="K59" s="360" t="s">
        <v>35</v>
      </c>
      <c r="L59" s="360"/>
      <c r="M59" s="365">
        <v>6986.42</v>
      </c>
      <c r="N59" s="360"/>
      <c r="O59" s="365">
        <f t="shared" si="2"/>
        <v>6986.42</v>
      </c>
      <c r="P59" s="360"/>
      <c r="Q59" s="360" t="s">
        <v>507</v>
      </c>
      <c r="R59" s="360" t="s">
        <v>508</v>
      </c>
      <c r="S59" s="85"/>
    </row>
    <row r="60" spans="1:19" ht="81" customHeight="1" x14ac:dyDescent="0.35">
      <c r="A60" s="588">
        <v>17</v>
      </c>
      <c r="B60" s="588">
        <v>1</v>
      </c>
      <c r="C60" s="588">
        <v>4</v>
      </c>
      <c r="D60" s="588">
        <v>2</v>
      </c>
      <c r="E60" s="588" t="s">
        <v>551</v>
      </c>
      <c r="F60" s="588" t="s">
        <v>552</v>
      </c>
      <c r="G60" s="153" t="s">
        <v>1252</v>
      </c>
      <c r="H60" s="153" t="s">
        <v>512</v>
      </c>
      <c r="I60" s="153">
        <v>60</v>
      </c>
      <c r="J60" s="588" t="s">
        <v>1260</v>
      </c>
      <c r="K60" s="588" t="s">
        <v>35</v>
      </c>
      <c r="L60" s="588"/>
      <c r="M60" s="986">
        <v>6986.42</v>
      </c>
      <c r="N60" s="588"/>
      <c r="O60" s="986">
        <f t="shared" si="2"/>
        <v>6986.42</v>
      </c>
      <c r="P60" s="588"/>
      <c r="Q60" s="588" t="s">
        <v>507</v>
      </c>
      <c r="R60" s="588" t="s">
        <v>508</v>
      </c>
      <c r="S60" s="85"/>
    </row>
    <row r="61" spans="1:19" ht="55.5" customHeight="1" x14ac:dyDescent="0.35">
      <c r="A61" s="588"/>
      <c r="B61" s="588"/>
      <c r="C61" s="588"/>
      <c r="D61" s="588"/>
      <c r="E61" s="588"/>
      <c r="F61" s="588"/>
      <c r="G61" s="168" t="s">
        <v>566</v>
      </c>
      <c r="H61" s="168" t="s">
        <v>723</v>
      </c>
      <c r="I61" s="168">
        <v>1</v>
      </c>
      <c r="J61" s="588"/>
      <c r="K61" s="588"/>
      <c r="L61" s="588"/>
      <c r="M61" s="986"/>
      <c r="N61" s="588"/>
      <c r="O61" s="986"/>
      <c r="P61" s="588"/>
      <c r="Q61" s="588"/>
      <c r="R61" s="588"/>
      <c r="S61" s="85"/>
    </row>
    <row r="62" spans="1:19" ht="55.5" customHeight="1" x14ac:dyDescent="0.35">
      <c r="A62" s="588"/>
      <c r="B62" s="588"/>
      <c r="C62" s="588"/>
      <c r="D62" s="588"/>
      <c r="E62" s="588"/>
      <c r="F62" s="588"/>
      <c r="G62" s="168" t="s">
        <v>49</v>
      </c>
      <c r="H62" s="168" t="s">
        <v>1254</v>
      </c>
      <c r="I62" s="168">
        <v>1</v>
      </c>
      <c r="J62" s="588"/>
      <c r="K62" s="588"/>
      <c r="L62" s="588"/>
      <c r="M62" s="986"/>
      <c r="N62" s="588"/>
      <c r="O62" s="986"/>
      <c r="P62" s="588"/>
      <c r="Q62" s="588"/>
      <c r="R62" s="588"/>
      <c r="S62" s="85"/>
    </row>
    <row r="63" spans="1:19" ht="30" customHeight="1" x14ac:dyDescent="0.35">
      <c r="A63" s="1013" t="s">
        <v>1261</v>
      </c>
      <c r="B63" s="1014"/>
      <c r="C63" s="1014"/>
      <c r="D63" s="1014"/>
      <c r="E63" s="1014"/>
      <c r="F63" s="1014"/>
      <c r="G63" s="1014"/>
      <c r="H63" s="1014"/>
      <c r="I63" s="1014"/>
      <c r="J63" s="1014"/>
      <c r="K63" s="1014"/>
      <c r="L63" s="1014"/>
      <c r="M63" s="1014"/>
      <c r="N63" s="1014"/>
      <c r="O63" s="1014"/>
      <c r="P63" s="1014"/>
      <c r="Q63" s="1014"/>
      <c r="R63" s="1015"/>
      <c r="S63" s="85"/>
    </row>
    <row r="64" spans="1:19" ht="129" customHeight="1" x14ac:dyDescent="0.35">
      <c r="A64" s="346">
        <v>18</v>
      </c>
      <c r="B64" s="346">
        <v>1</v>
      </c>
      <c r="C64" s="346">
        <v>4</v>
      </c>
      <c r="D64" s="346">
        <v>2</v>
      </c>
      <c r="E64" s="346" t="s">
        <v>554</v>
      </c>
      <c r="F64" s="346" t="s">
        <v>555</v>
      </c>
      <c r="G64" s="346" t="s">
        <v>32</v>
      </c>
      <c r="H64" s="346" t="s">
        <v>512</v>
      </c>
      <c r="I64" s="346">
        <v>60</v>
      </c>
      <c r="J64" s="346" t="s">
        <v>556</v>
      </c>
      <c r="K64" s="346" t="s">
        <v>35</v>
      </c>
      <c r="L64" s="346"/>
      <c r="M64" s="358">
        <v>11978.96</v>
      </c>
      <c r="N64" s="346"/>
      <c r="O64" s="358">
        <f t="shared" si="2"/>
        <v>11978.96</v>
      </c>
      <c r="P64" s="346"/>
      <c r="Q64" s="346" t="s">
        <v>507</v>
      </c>
      <c r="R64" s="346" t="s">
        <v>508</v>
      </c>
      <c r="S64" s="85"/>
    </row>
    <row r="65" spans="1:19" s="83" customFormat="1" ht="315" customHeight="1" x14ac:dyDescent="0.35">
      <c r="A65" s="346">
        <v>19</v>
      </c>
      <c r="B65" s="346">
        <v>1</v>
      </c>
      <c r="C65" s="346">
        <v>4</v>
      </c>
      <c r="D65" s="346">
        <v>5</v>
      </c>
      <c r="E65" s="346" t="s">
        <v>557</v>
      </c>
      <c r="F65" s="346" t="s">
        <v>1045</v>
      </c>
      <c r="G65" s="346" t="s">
        <v>32</v>
      </c>
      <c r="H65" s="346" t="s">
        <v>512</v>
      </c>
      <c r="I65" s="346">
        <v>160</v>
      </c>
      <c r="J65" s="346" t="s">
        <v>558</v>
      </c>
      <c r="K65" s="346"/>
      <c r="L65" s="346" t="s">
        <v>43</v>
      </c>
      <c r="M65" s="358"/>
      <c r="N65" s="378">
        <v>90000</v>
      </c>
      <c r="O65" s="358"/>
      <c r="P65" s="378">
        <v>90000</v>
      </c>
      <c r="Q65" s="346" t="s">
        <v>507</v>
      </c>
      <c r="R65" s="346" t="s">
        <v>508</v>
      </c>
      <c r="S65" s="86"/>
    </row>
    <row r="66" spans="1:19" s="83" customFormat="1" ht="315" customHeight="1" x14ac:dyDescent="0.35">
      <c r="A66" s="354">
        <v>19</v>
      </c>
      <c r="B66" s="354">
        <v>1</v>
      </c>
      <c r="C66" s="354">
        <v>4</v>
      </c>
      <c r="D66" s="354">
        <v>5</v>
      </c>
      <c r="E66" s="354" t="s">
        <v>557</v>
      </c>
      <c r="F66" s="354" t="s">
        <v>1045</v>
      </c>
      <c r="G66" s="354" t="s">
        <v>32</v>
      </c>
      <c r="H66" s="354" t="s">
        <v>512</v>
      </c>
      <c r="I66" s="356">
        <v>60</v>
      </c>
      <c r="J66" s="354" t="s">
        <v>558</v>
      </c>
      <c r="K66" s="354"/>
      <c r="L66" s="354" t="s">
        <v>43</v>
      </c>
      <c r="M66" s="379"/>
      <c r="N66" s="380">
        <v>30000</v>
      </c>
      <c r="O66" s="379"/>
      <c r="P66" s="380">
        <f>N66</f>
        <v>30000</v>
      </c>
      <c r="Q66" s="354" t="s">
        <v>507</v>
      </c>
      <c r="R66" s="354" t="s">
        <v>508</v>
      </c>
      <c r="S66" s="86"/>
    </row>
    <row r="67" spans="1:19" s="83" customFormat="1" ht="37.5" customHeight="1" x14ac:dyDescent="0.35">
      <c r="A67" s="1009" t="s">
        <v>1262</v>
      </c>
      <c r="B67" s="1010"/>
      <c r="C67" s="1010"/>
      <c r="D67" s="1010"/>
      <c r="E67" s="1010"/>
      <c r="F67" s="1010"/>
      <c r="G67" s="1010"/>
      <c r="H67" s="1010"/>
      <c r="I67" s="1010"/>
      <c r="J67" s="1010"/>
      <c r="K67" s="1010"/>
      <c r="L67" s="1010"/>
      <c r="M67" s="1010"/>
      <c r="N67" s="1010"/>
      <c r="O67" s="1010"/>
      <c r="P67" s="1010"/>
      <c r="Q67" s="1010"/>
      <c r="R67" s="1011"/>
      <c r="S67" s="86"/>
    </row>
    <row r="68" spans="1:19" ht="47.25" customHeight="1" x14ac:dyDescent="0.35">
      <c r="A68" s="1007">
        <v>20</v>
      </c>
      <c r="B68" s="1007">
        <v>1</v>
      </c>
      <c r="C68" s="1007">
        <v>4</v>
      </c>
      <c r="D68" s="1007">
        <v>2</v>
      </c>
      <c r="E68" s="1007" t="s">
        <v>559</v>
      </c>
      <c r="F68" s="975" t="s">
        <v>1046</v>
      </c>
      <c r="G68" s="1007" t="s">
        <v>453</v>
      </c>
      <c r="H68" s="348" t="s">
        <v>560</v>
      </c>
      <c r="I68" s="348">
        <v>3</v>
      </c>
      <c r="J68" s="975" t="s">
        <v>561</v>
      </c>
      <c r="K68" s="1007" t="s">
        <v>43</v>
      </c>
      <c r="L68" s="990"/>
      <c r="M68" s="1012">
        <v>14785.9</v>
      </c>
      <c r="N68" s="990"/>
      <c r="O68" s="1012">
        <f>M68</f>
        <v>14785.9</v>
      </c>
      <c r="P68" s="990"/>
      <c r="Q68" s="975" t="s">
        <v>507</v>
      </c>
      <c r="R68" s="975" t="s">
        <v>508</v>
      </c>
    </row>
    <row r="69" spans="1:19" ht="58.5" customHeight="1" x14ac:dyDescent="0.35">
      <c r="A69" s="1007"/>
      <c r="B69" s="1007"/>
      <c r="C69" s="1007"/>
      <c r="D69" s="1007"/>
      <c r="E69" s="1007"/>
      <c r="F69" s="975"/>
      <c r="G69" s="1007"/>
      <c r="H69" s="348" t="s">
        <v>562</v>
      </c>
      <c r="I69" s="348">
        <v>2</v>
      </c>
      <c r="J69" s="975"/>
      <c r="K69" s="1007"/>
      <c r="L69" s="990"/>
      <c r="M69" s="1012"/>
      <c r="N69" s="990"/>
      <c r="O69" s="1012"/>
      <c r="P69" s="990"/>
      <c r="Q69" s="975"/>
      <c r="R69" s="975"/>
      <c r="S69" s="85"/>
    </row>
    <row r="70" spans="1:19" ht="76.5" customHeight="1" x14ac:dyDescent="0.35">
      <c r="A70" s="1007"/>
      <c r="B70" s="1007"/>
      <c r="C70" s="1007"/>
      <c r="D70" s="1007"/>
      <c r="E70" s="1007"/>
      <c r="F70" s="975"/>
      <c r="G70" s="366" t="s">
        <v>1047</v>
      </c>
      <c r="H70" s="348" t="s">
        <v>50</v>
      </c>
      <c r="I70" s="348">
        <v>3000</v>
      </c>
      <c r="J70" s="975"/>
      <c r="K70" s="1007"/>
      <c r="L70" s="990"/>
      <c r="M70" s="1012"/>
      <c r="N70" s="990"/>
      <c r="O70" s="1012"/>
      <c r="P70" s="990"/>
      <c r="Q70" s="975"/>
      <c r="R70" s="975"/>
    </row>
    <row r="71" spans="1:19" ht="85.5" customHeight="1" x14ac:dyDescent="0.35">
      <c r="A71" s="1007"/>
      <c r="B71" s="1007"/>
      <c r="C71" s="1007"/>
      <c r="D71" s="1007"/>
      <c r="E71" s="1007"/>
      <c r="F71" s="975"/>
      <c r="G71" s="366" t="s">
        <v>563</v>
      </c>
      <c r="H71" s="348" t="s">
        <v>50</v>
      </c>
      <c r="I71" s="348">
        <v>5000</v>
      </c>
      <c r="J71" s="975"/>
      <c r="K71" s="1007"/>
      <c r="L71" s="990"/>
      <c r="M71" s="1012"/>
      <c r="N71" s="990"/>
      <c r="O71" s="1012"/>
      <c r="P71" s="990"/>
      <c r="Q71" s="975"/>
      <c r="R71" s="975"/>
    </row>
    <row r="72" spans="1:19" ht="152.25" customHeight="1" x14ac:dyDescent="0.35">
      <c r="A72" s="367">
        <v>21</v>
      </c>
      <c r="B72" s="367">
        <v>1</v>
      </c>
      <c r="C72" s="367">
        <v>4</v>
      </c>
      <c r="D72" s="367">
        <v>2</v>
      </c>
      <c r="E72" s="367" t="s">
        <v>564</v>
      </c>
      <c r="F72" s="360" t="s">
        <v>565</v>
      </c>
      <c r="G72" s="360" t="s">
        <v>566</v>
      </c>
      <c r="H72" s="360" t="s">
        <v>567</v>
      </c>
      <c r="I72" s="360">
        <v>10</v>
      </c>
      <c r="J72" s="360" t="s">
        <v>556</v>
      </c>
      <c r="K72" s="367" t="s">
        <v>43</v>
      </c>
      <c r="L72" s="367"/>
      <c r="M72" s="368">
        <v>156912.84</v>
      </c>
      <c r="N72" s="367"/>
      <c r="O72" s="368">
        <f>M72</f>
        <v>156912.84</v>
      </c>
      <c r="P72" s="367"/>
      <c r="Q72" s="360" t="s">
        <v>507</v>
      </c>
      <c r="R72" s="360" t="s">
        <v>508</v>
      </c>
    </row>
    <row r="73" spans="1:19" s="316" customFormat="1" ht="57" customHeight="1" x14ac:dyDescent="0.35">
      <c r="A73" s="587">
        <v>21</v>
      </c>
      <c r="B73" s="587">
        <v>1</v>
      </c>
      <c r="C73" s="587">
        <v>4</v>
      </c>
      <c r="D73" s="587">
        <v>2</v>
      </c>
      <c r="E73" s="587" t="s">
        <v>564</v>
      </c>
      <c r="F73" s="588" t="s">
        <v>565</v>
      </c>
      <c r="G73" s="153" t="s">
        <v>566</v>
      </c>
      <c r="H73" s="168" t="s">
        <v>723</v>
      </c>
      <c r="I73" s="168">
        <v>30</v>
      </c>
      <c r="J73" s="588" t="s">
        <v>556</v>
      </c>
      <c r="K73" s="587" t="s">
        <v>43</v>
      </c>
      <c r="L73" s="587"/>
      <c r="M73" s="1016">
        <v>156912.84</v>
      </c>
      <c r="N73" s="587"/>
      <c r="O73" s="1016">
        <f>M73</f>
        <v>156912.84</v>
      </c>
      <c r="P73" s="587"/>
      <c r="Q73" s="588" t="s">
        <v>507</v>
      </c>
      <c r="R73" s="588" t="s">
        <v>508</v>
      </c>
    </row>
    <row r="74" spans="1:19" s="316" customFormat="1" ht="54" customHeight="1" x14ac:dyDescent="0.35">
      <c r="A74" s="587"/>
      <c r="B74" s="587"/>
      <c r="C74" s="587"/>
      <c r="D74" s="587"/>
      <c r="E74" s="587"/>
      <c r="F74" s="588"/>
      <c r="G74" s="168" t="s">
        <v>453</v>
      </c>
      <c r="H74" s="168" t="s">
        <v>453</v>
      </c>
      <c r="I74" s="168">
        <v>1</v>
      </c>
      <c r="J74" s="588"/>
      <c r="K74" s="587"/>
      <c r="L74" s="587"/>
      <c r="M74" s="1016"/>
      <c r="N74" s="587"/>
      <c r="O74" s="1016"/>
      <c r="P74" s="587"/>
      <c r="Q74" s="588"/>
      <c r="R74" s="588"/>
    </row>
    <row r="75" spans="1:19" s="316" customFormat="1" ht="32.25" customHeight="1" x14ac:dyDescent="0.35">
      <c r="A75" s="1020" t="s">
        <v>1522</v>
      </c>
      <c r="B75" s="1020"/>
      <c r="C75" s="1020"/>
      <c r="D75" s="1020"/>
      <c r="E75" s="1020"/>
      <c r="F75" s="1020"/>
      <c r="G75" s="1020"/>
      <c r="H75" s="1020"/>
      <c r="I75" s="1020"/>
      <c r="J75" s="1020"/>
      <c r="K75" s="1020"/>
      <c r="L75" s="1020"/>
      <c r="M75" s="1020"/>
      <c r="N75" s="1020"/>
      <c r="O75" s="1020"/>
      <c r="P75" s="1020"/>
      <c r="Q75" s="1020"/>
      <c r="R75" s="1020"/>
    </row>
    <row r="76" spans="1:19" ht="159" customHeight="1" x14ac:dyDescent="0.35">
      <c r="A76" s="369">
        <v>22</v>
      </c>
      <c r="B76" s="369">
        <v>1</v>
      </c>
      <c r="C76" s="369">
        <v>4</v>
      </c>
      <c r="D76" s="369">
        <v>5</v>
      </c>
      <c r="E76" s="344" t="s">
        <v>1048</v>
      </c>
      <c r="F76" s="344" t="s">
        <v>568</v>
      </c>
      <c r="G76" s="344" t="s">
        <v>44</v>
      </c>
      <c r="H76" s="344" t="s">
        <v>512</v>
      </c>
      <c r="I76" s="344">
        <v>60</v>
      </c>
      <c r="J76" s="344" t="s">
        <v>569</v>
      </c>
      <c r="K76" s="369" t="s">
        <v>43</v>
      </c>
      <c r="L76" s="369"/>
      <c r="M76" s="370">
        <v>40292.06</v>
      </c>
      <c r="N76" s="369"/>
      <c r="O76" s="370">
        <f>M76</f>
        <v>40292.06</v>
      </c>
      <c r="P76" s="369"/>
      <c r="Q76" s="344" t="s">
        <v>507</v>
      </c>
      <c r="R76" s="344" t="s">
        <v>508</v>
      </c>
    </row>
    <row r="77" spans="1:19" ht="159" customHeight="1" x14ac:dyDescent="0.35">
      <c r="A77" s="355">
        <v>22</v>
      </c>
      <c r="B77" s="355">
        <v>1</v>
      </c>
      <c r="C77" s="355">
        <v>4</v>
      </c>
      <c r="D77" s="355">
        <v>5</v>
      </c>
      <c r="E77" s="354" t="s">
        <v>1048</v>
      </c>
      <c r="F77" s="354" t="s">
        <v>568</v>
      </c>
      <c r="G77" s="354" t="s">
        <v>1263</v>
      </c>
      <c r="H77" s="354" t="s">
        <v>512</v>
      </c>
      <c r="I77" s="356">
        <v>80</v>
      </c>
      <c r="J77" s="354" t="s">
        <v>569</v>
      </c>
      <c r="K77" s="355" t="s">
        <v>43</v>
      </c>
      <c r="L77" s="355"/>
      <c r="M77" s="371">
        <v>40292.06</v>
      </c>
      <c r="N77" s="355"/>
      <c r="O77" s="371">
        <f>M77</f>
        <v>40292.06</v>
      </c>
      <c r="P77" s="355"/>
      <c r="Q77" s="354" t="s">
        <v>507</v>
      </c>
      <c r="R77" s="354" t="s">
        <v>508</v>
      </c>
    </row>
    <row r="78" spans="1:19" ht="30.75" customHeight="1" x14ac:dyDescent="0.35">
      <c r="A78" s="1021" t="s">
        <v>1264</v>
      </c>
      <c r="B78" s="1022"/>
      <c r="C78" s="1022"/>
      <c r="D78" s="1022"/>
      <c r="E78" s="1022"/>
      <c r="F78" s="1022"/>
      <c r="G78" s="1022"/>
      <c r="H78" s="1022"/>
      <c r="I78" s="1022"/>
      <c r="J78" s="1022"/>
      <c r="K78" s="1022"/>
      <c r="L78" s="1022"/>
      <c r="M78" s="1022"/>
      <c r="N78" s="1022"/>
      <c r="O78" s="1022"/>
      <c r="P78" s="1022"/>
      <c r="Q78" s="1022"/>
      <c r="R78" s="1023"/>
    </row>
    <row r="79" spans="1:19" ht="178.5" customHeight="1" x14ac:dyDescent="0.35">
      <c r="A79" s="367">
        <v>23</v>
      </c>
      <c r="B79" s="367">
        <v>1</v>
      </c>
      <c r="C79" s="367">
        <v>4</v>
      </c>
      <c r="D79" s="367">
        <v>2</v>
      </c>
      <c r="E79" s="360" t="s">
        <v>570</v>
      </c>
      <c r="F79" s="360" t="s">
        <v>571</v>
      </c>
      <c r="G79" s="360" t="s">
        <v>32</v>
      </c>
      <c r="H79" s="360" t="s">
        <v>512</v>
      </c>
      <c r="I79" s="360">
        <v>100</v>
      </c>
      <c r="J79" s="360" t="s">
        <v>572</v>
      </c>
      <c r="K79" s="367" t="s">
        <v>35</v>
      </c>
      <c r="L79" s="367"/>
      <c r="M79" s="368">
        <v>11654.95</v>
      </c>
      <c r="N79" s="367"/>
      <c r="O79" s="368">
        <f>M79</f>
        <v>11654.95</v>
      </c>
      <c r="P79" s="367"/>
      <c r="Q79" s="360" t="s">
        <v>507</v>
      </c>
      <c r="R79" s="360" t="s">
        <v>508</v>
      </c>
    </row>
    <row r="80" spans="1:19" ht="132" customHeight="1" x14ac:dyDescent="0.35">
      <c r="A80" s="587">
        <v>23</v>
      </c>
      <c r="B80" s="587">
        <v>1</v>
      </c>
      <c r="C80" s="587">
        <v>4</v>
      </c>
      <c r="D80" s="587">
        <v>2</v>
      </c>
      <c r="E80" s="588" t="s">
        <v>570</v>
      </c>
      <c r="F80" s="588" t="s">
        <v>571</v>
      </c>
      <c r="G80" s="153" t="s">
        <v>1252</v>
      </c>
      <c r="H80" s="153" t="s">
        <v>512</v>
      </c>
      <c r="I80" s="153">
        <v>100</v>
      </c>
      <c r="J80" s="588" t="s">
        <v>572</v>
      </c>
      <c r="K80" s="587" t="s">
        <v>35</v>
      </c>
      <c r="L80" s="587"/>
      <c r="M80" s="1016">
        <v>11654.95</v>
      </c>
      <c r="N80" s="587"/>
      <c r="O80" s="1016">
        <f>M80</f>
        <v>11654.95</v>
      </c>
      <c r="P80" s="587"/>
      <c r="Q80" s="588" t="s">
        <v>507</v>
      </c>
      <c r="R80" s="588" t="s">
        <v>508</v>
      </c>
    </row>
    <row r="81" spans="1:18" ht="63" customHeight="1" x14ac:dyDescent="0.35">
      <c r="A81" s="587"/>
      <c r="B81" s="587"/>
      <c r="C81" s="587"/>
      <c r="D81" s="587"/>
      <c r="E81" s="588"/>
      <c r="F81" s="588"/>
      <c r="G81" s="356" t="s">
        <v>1253</v>
      </c>
      <c r="H81" s="168" t="s">
        <v>1254</v>
      </c>
      <c r="I81" s="168">
        <v>1</v>
      </c>
      <c r="J81" s="588"/>
      <c r="K81" s="587"/>
      <c r="L81" s="587"/>
      <c r="M81" s="1016"/>
      <c r="N81" s="587"/>
      <c r="O81" s="1016"/>
      <c r="P81" s="587"/>
      <c r="Q81" s="588"/>
      <c r="R81" s="588"/>
    </row>
    <row r="82" spans="1:18" ht="27" customHeight="1" x14ac:dyDescent="0.35">
      <c r="A82" s="1017" t="s">
        <v>1255</v>
      </c>
      <c r="B82" s="1018"/>
      <c r="C82" s="1018"/>
      <c r="D82" s="1018"/>
      <c r="E82" s="1018"/>
      <c r="F82" s="1018"/>
      <c r="G82" s="1018"/>
      <c r="H82" s="1018"/>
      <c r="I82" s="1018"/>
      <c r="J82" s="1018"/>
      <c r="K82" s="1018"/>
      <c r="L82" s="1018"/>
      <c r="M82" s="1018"/>
      <c r="N82" s="1018"/>
      <c r="O82" s="1018"/>
      <c r="P82" s="1018"/>
      <c r="Q82" s="1018"/>
      <c r="R82" s="1019"/>
    </row>
    <row r="83" spans="1:18" ht="130.5" x14ac:dyDescent="0.35">
      <c r="A83" s="147">
        <v>24</v>
      </c>
      <c r="B83" s="147">
        <v>1</v>
      </c>
      <c r="C83" s="147">
        <v>4</v>
      </c>
      <c r="D83" s="147">
        <v>2</v>
      </c>
      <c r="E83" s="148" t="s">
        <v>1265</v>
      </c>
      <c r="F83" s="148" t="s">
        <v>1266</v>
      </c>
      <c r="G83" s="148" t="s">
        <v>1267</v>
      </c>
      <c r="H83" s="148" t="s">
        <v>892</v>
      </c>
      <c r="I83" s="148">
        <v>35</v>
      </c>
      <c r="J83" s="148" t="s">
        <v>534</v>
      </c>
      <c r="K83" s="147"/>
      <c r="L83" s="147" t="s">
        <v>31</v>
      </c>
      <c r="M83" s="381"/>
      <c r="N83" s="149">
        <v>400000</v>
      </c>
      <c r="O83" s="149"/>
      <c r="P83" s="149">
        <f>N83</f>
        <v>400000</v>
      </c>
      <c r="Q83" s="148" t="s">
        <v>507</v>
      </c>
      <c r="R83" s="148" t="s">
        <v>508</v>
      </c>
    </row>
    <row r="84" spans="1:18" ht="35.25" customHeight="1" x14ac:dyDescent="0.35">
      <c r="A84" s="758" t="s">
        <v>1268</v>
      </c>
      <c r="B84" s="892"/>
      <c r="C84" s="892"/>
      <c r="D84" s="892"/>
      <c r="E84" s="892"/>
      <c r="F84" s="892"/>
      <c r="G84" s="892"/>
      <c r="H84" s="892"/>
      <c r="I84" s="892"/>
      <c r="J84" s="892"/>
      <c r="K84" s="892"/>
      <c r="L84" s="892"/>
      <c r="M84" s="892"/>
      <c r="N84" s="892"/>
      <c r="O84" s="892"/>
      <c r="P84" s="892"/>
      <c r="Q84" s="892"/>
      <c r="R84" s="893"/>
    </row>
    <row r="85" spans="1:18" ht="110.25" customHeight="1" x14ac:dyDescent="0.35">
      <c r="A85" s="147">
        <v>25</v>
      </c>
      <c r="B85" s="147">
        <v>1</v>
      </c>
      <c r="C85" s="147">
        <v>4</v>
      </c>
      <c r="D85" s="147">
        <v>2</v>
      </c>
      <c r="E85" s="148" t="s">
        <v>1269</v>
      </c>
      <c r="F85" s="148" t="s">
        <v>1270</v>
      </c>
      <c r="G85" s="148" t="s">
        <v>42</v>
      </c>
      <c r="H85" s="148" t="s">
        <v>512</v>
      </c>
      <c r="I85" s="148">
        <v>30</v>
      </c>
      <c r="J85" s="148" t="s">
        <v>1271</v>
      </c>
      <c r="K85" s="147"/>
      <c r="L85" s="147" t="s">
        <v>31</v>
      </c>
      <c r="M85" s="381"/>
      <c r="N85" s="149">
        <v>100000</v>
      </c>
      <c r="O85" s="381"/>
      <c r="P85" s="149">
        <f>N85</f>
        <v>100000</v>
      </c>
      <c r="Q85" s="148" t="s">
        <v>507</v>
      </c>
      <c r="R85" s="148" t="s">
        <v>508</v>
      </c>
    </row>
    <row r="86" spans="1:18" ht="37.5" customHeight="1" x14ac:dyDescent="0.35">
      <c r="A86" s="758" t="s">
        <v>1272</v>
      </c>
      <c r="B86" s="892"/>
      <c r="C86" s="892"/>
      <c r="D86" s="892"/>
      <c r="E86" s="892"/>
      <c r="F86" s="892"/>
      <c r="G86" s="892"/>
      <c r="H86" s="892"/>
      <c r="I86" s="892"/>
      <c r="J86" s="892"/>
      <c r="K86" s="892"/>
      <c r="L86" s="892"/>
      <c r="M86" s="892"/>
      <c r="N86" s="892"/>
      <c r="O86" s="892"/>
      <c r="P86" s="892"/>
      <c r="Q86" s="892"/>
      <c r="R86" s="893"/>
    </row>
    <row r="87" spans="1:18" ht="58" x14ac:dyDescent="0.35">
      <c r="A87" s="147">
        <v>26</v>
      </c>
      <c r="B87" s="147">
        <v>1</v>
      </c>
      <c r="C87" s="147">
        <v>4</v>
      </c>
      <c r="D87" s="147">
        <v>2</v>
      </c>
      <c r="E87" s="148" t="s">
        <v>1273</v>
      </c>
      <c r="F87" s="148" t="s">
        <v>1274</v>
      </c>
      <c r="G87" s="147" t="s">
        <v>32</v>
      </c>
      <c r="H87" s="147" t="s">
        <v>512</v>
      </c>
      <c r="I87" s="147">
        <v>100</v>
      </c>
      <c r="J87" s="148" t="s">
        <v>1275</v>
      </c>
      <c r="K87" s="147"/>
      <c r="L87" s="147" t="s">
        <v>31</v>
      </c>
      <c r="M87" s="147"/>
      <c r="N87" s="149">
        <v>15000</v>
      </c>
      <c r="O87" s="147"/>
      <c r="P87" s="149">
        <f>N87</f>
        <v>15000</v>
      </c>
      <c r="Q87" s="148" t="s">
        <v>507</v>
      </c>
      <c r="R87" s="148" t="s">
        <v>508</v>
      </c>
    </row>
    <row r="88" spans="1:18" ht="27.75" customHeight="1" x14ac:dyDescent="0.35">
      <c r="A88" s="758" t="s">
        <v>1277</v>
      </c>
      <c r="B88" s="759"/>
      <c r="C88" s="759"/>
      <c r="D88" s="759"/>
      <c r="E88" s="759"/>
      <c r="F88" s="759"/>
      <c r="G88" s="759"/>
      <c r="H88" s="759"/>
      <c r="I88" s="759"/>
      <c r="J88" s="759"/>
      <c r="K88" s="759"/>
      <c r="L88" s="759"/>
      <c r="M88" s="759"/>
      <c r="N88" s="759"/>
      <c r="O88" s="759"/>
      <c r="P88" s="759"/>
      <c r="Q88" s="759"/>
      <c r="R88" s="760"/>
    </row>
    <row r="89" spans="1:18" x14ac:dyDescent="0.35">
      <c r="A89" s="372"/>
      <c r="B89" s="372"/>
      <c r="C89" s="372"/>
      <c r="D89" s="372"/>
      <c r="E89" s="320"/>
      <c r="F89" s="310"/>
      <c r="G89" s="310"/>
      <c r="H89" s="310"/>
      <c r="I89" s="310"/>
      <c r="J89" s="310"/>
      <c r="K89" s="372"/>
      <c r="L89" s="372"/>
      <c r="M89" s="373"/>
      <c r="N89" s="372"/>
      <c r="O89" s="373"/>
      <c r="P89" s="372"/>
      <c r="Q89" s="310"/>
      <c r="R89" s="310"/>
    </row>
    <row r="90" spans="1:18" x14ac:dyDescent="0.35">
      <c r="A90" s="372"/>
      <c r="B90" s="372"/>
      <c r="C90" s="372"/>
      <c r="D90" s="372"/>
      <c r="E90" s="320"/>
      <c r="F90" s="310"/>
      <c r="G90" s="310"/>
      <c r="H90" s="310"/>
      <c r="I90" s="310"/>
      <c r="J90" s="310"/>
      <c r="K90" s="372"/>
      <c r="L90" s="372"/>
      <c r="M90" s="373"/>
      <c r="N90" s="372"/>
      <c r="O90" s="373"/>
      <c r="P90" s="372"/>
      <c r="Q90" s="310"/>
      <c r="R90" s="310"/>
    </row>
    <row r="92" spans="1:18" ht="15.5" x14ac:dyDescent="0.35">
      <c r="M92" s="761"/>
      <c r="N92" s="744" t="s">
        <v>202</v>
      </c>
      <c r="O92" s="744"/>
      <c r="P92" s="744"/>
    </row>
    <row r="93" spans="1:18" x14ac:dyDescent="0.35">
      <c r="M93" s="761"/>
      <c r="N93" s="141" t="s">
        <v>33</v>
      </c>
      <c r="O93" s="761" t="s">
        <v>34</v>
      </c>
      <c r="P93" s="761"/>
    </row>
    <row r="94" spans="1:18" x14ac:dyDescent="0.35">
      <c r="M94" s="761"/>
      <c r="N94" s="141"/>
      <c r="O94" s="141">
        <v>2020</v>
      </c>
      <c r="P94" s="141">
        <v>2021</v>
      </c>
    </row>
    <row r="95" spans="1:18" x14ac:dyDescent="0.35">
      <c r="M95" s="141" t="s">
        <v>316</v>
      </c>
      <c r="N95" s="374">
        <v>23</v>
      </c>
      <c r="O95" s="375">
        <f>O7+O9+O10+O14+O18+O22+O26+O30+O34+O35+O36+O44+O46+O50+O54+O58+O59+O64+O68+O72+O76+O79</f>
        <v>420000</v>
      </c>
      <c r="P95" s="375">
        <f>P65</f>
        <v>90000</v>
      </c>
      <c r="Q95" s="2"/>
    </row>
    <row r="96" spans="1:18" x14ac:dyDescent="0.35">
      <c r="M96" s="376" t="s">
        <v>317</v>
      </c>
      <c r="N96" s="172">
        <v>26</v>
      </c>
      <c r="O96" s="377">
        <f>O7+O9+O11+O15+O19+O23+O27+O31+O34+O35+O39+O44+O47+O51+O55+O58+O60+O64+O68+O73+O77+O80</f>
        <v>420000</v>
      </c>
      <c r="P96" s="305">
        <f>P39+P66+P83+P85+P87</f>
        <v>1095000</v>
      </c>
      <c r="Q96" s="2">
        <f>O96+P96</f>
        <v>1515000</v>
      </c>
    </row>
    <row r="97" spans="16:16" x14ac:dyDescent="0.35">
      <c r="P97" s="2"/>
    </row>
  </sheetData>
  <mergeCells count="294">
    <mergeCell ref="A82:R82"/>
    <mergeCell ref="A84:R84"/>
    <mergeCell ref="A86:R86"/>
    <mergeCell ref="A88:R88"/>
    <mergeCell ref="M92:M94"/>
    <mergeCell ref="N92:P92"/>
    <mergeCell ref="O93:P93"/>
    <mergeCell ref="M73:M74"/>
    <mergeCell ref="N73:N74"/>
    <mergeCell ref="O73:O74"/>
    <mergeCell ref="P73:P74"/>
    <mergeCell ref="Q73:Q74"/>
    <mergeCell ref="R73:R74"/>
    <mergeCell ref="A75:R75"/>
    <mergeCell ref="A78:R78"/>
    <mergeCell ref="A80:A81"/>
    <mergeCell ref="B80:B81"/>
    <mergeCell ref="C80:C81"/>
    <mergeCell ref="D80:D81"/>
    <mergeCell ref="E80:E81"/>
    <mergeCell ref="F80:F81"/>
    <mergeCell ref="J80:J81"/>
    <mergeCell ref="K80:K81"/>
    <mergeCell ref="L80:L81"/>
    <mergeCell ref="M80:M81"/>
    <mergeCell ref="N80:N81"/>
    <mergeCell ref="O80:O81"/>
    <mergeCell ref="P80:P81"/>
    <mergeCell ref="Q80:Q81"/>
    <mergeCell ref="R80:R81"/>
    <mergeCell ref="A73:A74"/>
    <mergeCell ref="B73:B74"/>
    <mergeCell ref="C73:C74"/>
    <mergeCell ref="D73:D74"/>
    <mergeCell ref="E73:E74"/>
    <mergeCell ref="F73:F74"/>
    <mergeCell ref="J73:J74"/>
    <mergeCell ref="K73:K74"/>
    <mergeCell ref="L73:L74"/>
    <mergeCell ref="Q60:Q62"/>
    <mergeCell ref="R60:R62"/>
    <mergeCell ref="A67:R67"/>
    <mergeCell ref="A68:A71"/>
    <mergeCell ref="B68:B71"/>
    <mergeCell ref="C68:C71"/>
    <mergeCell ref="D68:D71"/>
    <mergeCell ref="E68:E71"/>
    <mergeCell ref="F68:F71"/>
    <mergeCell ref="G68:G69"/>
    <mergeCell ref="J68:J71"/>
    <mergeCell ref="K68:K71"/>
    <mergeCell ref="L68:L71"/>
    <mergeCell ref="M68:M71"/>
    <mergeCell ref="N68:N71"/>
    <mergeCell ref="O68:O71"/>
    <mergeCell ref="P68:P71"/>
    <mergeCell ref="Q68:Q71"/>
    <mergeCell ref="R68:R71"/>
    <mergeCell ref="A63:R63"/>
    <mergeCell ref="N51:N52"/>
    <mergeCell ref="O51:O52"/>
    <mergeCell ref="P51:P52"/>
    <mergeCell ref="Q51:Q52"/>
    <mergeCell ref="R51:R52"/>
    <mergeCell ref="A47:A48"/>
    <mergeCell ref="B47:B48"/>
    <mergeCell ref="C47:C48"/>
    <mergeCell ref="A49:R49"/>
    <mergeCell ref="L36:L38"/>
    <mergeCell ref="M36:M38"/>
    <mergeCell ref="N36:N38"/>
    <mergeCell ref="O36:O38"/>
    <mergeCell ref="P36:P38"/>
    <mergeCell ref="Q36:Q38"/>
    <mergeCell ref="R36:R38"/>
    <mergeCell ref="D47:D48"/>
    <mergeCell ref="E47:E48"/>
    <mergeCell ref="F47:F48"/>
    <mergeCell ref="J47:J48"/>
    <mergeCell ref="K47:K48"/>
    <mergeCell ref="L47:L48"/>
    <mergeCell ref="Q39:Q42"/>
    <mergeCell ref="R39:R42"/>
    <mergeCell ref="A43:R43"/>
    <mergeCell ref="A44:A45"/>
    <mergeCell ref="B44:B45"/>
    <mergeCell ref="C44:C45"/>
    <mergeCell ref="D44:D45"/>
    <mergeCell ref="E44:E45"/>
    <mergeCell ref="F44:F45"/>
    <mergeCell ref="J44:J45"/>
    <mergeCell ref="K44:K45"/>
    <mergeCell ref="A36:A38"/>
    <mergeCell ref="B36:B38"/>
    <mergeCell ref="C36:C38"/>
    <mergeCell ref="D36:D38"/>
    <mergeCell ref="E36:E38"/>
    <mergeCell ref="F36:F38"/>
    <mergeCell ref="G36:G37"/>
    <mergeCell ref="J36:J38"/>
    <mergeCell ref="K36:K38"/>
    <mergeCell ref="A25:R25"/>
    <mergeCell ref="A27:A28"/>
    <mergeCell ref="B27:B28"/>
    <mergeCell ref="C27:C28"/>
    <mergeCell ref="D27:D28"/>
    <mergeCell ref="E27:E28"/>
    <mergeCell ref="F27:F28"/>
    <mergeCell ref="J27:J28"/>
    <mergeCell ref="K27:K28"/>
    <mergeCell ref="L27:L28"/>
    <mergeCell ref="M27:M28"/>
    <mergeCell ref="N27:N28"/>
    <mergeCell ref="O27:O28"/>
    <mergeCell ref="P27:P28"/>
    <mergeCell ref="Q27:Q28"/>
    <mergeCell ref="R27:R28"/>
    <mergeCell ref="A21:R21"/>
    <mergeCell ref="A23:A24"/>
    <mergeCell ref="B23:B24"/>
    <mergeCell ref="C23:C24"/>
    <mergeCell ref="D23:D24"/>
    <mergeCell ref="E23:E24"/>
    <mergeCell ref="F23:F24"/>
    <mergeCell ref="J23:J24"/>
    <mergeCell ref="K23:K24"/>
    <mergeCell ref="L23:L24"/>
    <mergeCell ref="M23:M24"/>
    <mergeCell ref="N23:N24"/>
    <mergeCell ref="O23:O24"/>
    <mergeCell ref="P23:P24"/>
    <mergeCell ref="Q23:Q24"/>
    <mergeCell ref="R23:R24"/>
    <mergeCell ref="A17:R17"/>
    <mergeCell ref="A19:A20"/>
    <mergeCell ref="B19:B20"/>
    <mergeCell ref="C19:C20"/>
    <mergeCell ref="D19:D20"/>
    <mergeCell ref="E19:E20"/>
    <mergeCell ref="F19:F20"/>
    <mergeCell ref="J19:J20"/>
    <mergeCell ref="K19:K20"/>
    <mergeCell ref="L19:L20"/>
    <mergeCell ref="M19:M20"/>
    <mergeCell ref="N19:N20"/>
    <mergeCell ref="O19:O20"/>
    <mergeCell ref="P19:P20"/>
    <mergeCell ref="Q19:Q20"/>
    <mergeCell ref="R19:R20"/>
    <mergeCell ref="R11:R12"/>
    <mergeCell ref="A13:R13"/>
    <mergeCell ref="A15:A16"/>
    <mergeCell ref="B15:B16"/>
    <mergeCell ref="C15:C16"/>
    <mergeCell ref="D15:D16"/>
    <mergeCell ref="E15:E16"/>
    <mergeCell ref="F15:F16"/>
    <mergeCell ref="J15:J16"/>
    <mergeCell ref="K15:K16"/>
    <mergeCell ref="L15:L16"/>
    <mergeCell ref="M15:M16"/>
    <mergeCell ref="N15:N16"/>
    <mergeCell ref="O15:O16"/>
    <mergeCell ref="P15:P16"/>
    <mergeCell ref="Q15:Q16"/>
    <mergeCell ref="R15:R16"/>
    <mergeCell ref="Q11:Q12"/>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K7:K8"/>
    <mergeCell ref="L7:L8"/>
    <mergeCell ref="M7:M8"/>
    <mergeCell ref="N7:N8"/>
    <mergeCell ref="O7:O8"/>
    <mergeCell ref="P7:P8"/>
    <mergeCell ref="A11:A12"/>
    <mergeCell ref="B11:B12"/>
    <mergeCell ref="C11:C12"/>
    <mergeCell ref="D11:D12"/>
    <mergeCell ref="E11:E12"/>
    <mergeCell ref="F11:F12"/>
    <mergeCell ref="J11:J12"/>
    <mergeCell ref="K11:K12"/>
    <mergeCell ref="L11:L12"/>
    <mergeCell ref="M11:M12"/>
    <mergeCell ref="N11:N12"/>
    <mergeCell ref="O11:O12"/>
    <mergeCell ref="P11:P12"/>
    <mergeCell ref="A29:R29"/>
    <mergeCell ref="A33:R33"/>
    <mergeCell ref="A31:A32"/>
    <mergeCell ref="B31:B32"/>
    <mergeCell ref="C31:C32"/>
    <mergeCell ref="D31:D32"/>
    <mergeCell ref="E31:E32"/>
    <mergeCell ref="F31:F32"/>
    <mergeCell ref="J31:J32"/>
    <mergeCell ref="K31:K32"/>
    <mergeCell ref="L31:L32"/>
    <mergeCell ref="M31:M32"/>
    <mergeCell ref="N31:N32"/>
    <mergeCell ref="O31:O32"/>
    <mergeCell ref="P31:P32"/>
    <mergeCell ref="Q31:Q32"/>
    <mergeCell ref="R31:R32"/>
    <mergeCell ref="A39:A42"/>
    <mergeCell ref="B39:B42"/>
    <mergeCell ref="C39:C42"/>
    <mergeCell ref="D39:D42"/>
    <mergeCell ref="E39:E42"/>
    <mergeCell ref="F39:F42"/>
    <mergeCell ref="G39:G40"/>
    <mergeCell ref="J39:J42"/>
    <mergeCell ref="K39:K42"/>
    <mergeCell ref="L39:L42"/>
    <mergeCell ref="M39:M42"/>
    <mergeCell ref="N39:N42"/>
    <mergeCell ref="O39:O42"/>
    <mergeCell ref="P39:P42"/>
    <mergeCell ref="L44:L45"/>
    <mergeCell ref="M44:M45"/>
    <mergeCell ref="N44:N45"/>
    <mergeCell ref="O44:O45"/>
    <mergeCell ref="P44:P45"/>
    <mergeCell ref="R55:R56"/>
    <mergeCell ref="A57:R57"/>
    <mergeCell ref="A60:A62"/>
    <mergeCell ref="B60:B62"/>
    <mergeCell ref="J60:J62"/>
    <mergeCell ref="K60:K62"/>
    <mergeCell ref="L60:L62"/>
    <mergeCell ref="M60:M62"/>
    <mergeCell ref="N60:N62"/>
    <mergeCell ref="O60:O62"/>
    <mergeCell ref="C60:C62"/>
    <mergeCell ref="D60:D62"/>
    <mergeCell ref="E60:E62"/>
    <mergeCell ref="F60:F62"/>
    <mergeCell ref="B55:B56"/>
    <mergeCell ref="C55:C56"/>
    <mergeCell ref="D55:D56"/>
    <mergeCell ref="E55:E56"/>
    <mergeCell ref="F55:F56"/>
    <mergeCell ref="J55:J56"/>
    <mergeCell ref="K55:K56"/>
    <mergeCell ref="L55:L56"/>
    <mergeCell ref="M55:M56"/>
    <mergeCell ref="P60:P62"/>
    <mergeCell ref="Q44:Q45"/>
    <mergeCell ref="R44:R45"/>
    <mergeCell ref="M47:M48"/>
    <mergeCell ref="N47:N48"/>
    <mergeCell ref="A53:R53"/>
    <mergeCell ref="A55:A56"/>
    <mergeCell ref="O47:O48"/>
    <mergeCell ref="P47:P48"/>
    <mergeCell ref="Q47:Q48"/>
    <mergeCell ref="R47:R48"/>
    <mergeCell ref="A51:A52"/>
    <mergeCell ref="B51:B52"/>
    <mergeCell ref="C51:C52"/>
    <mergeCell ref="D51:D52"/>
    <mergeCell ref="E51:E52"/>
    <mergeCell ref="F51:F52"/>
    <mergeCell ref="J51:J52"/>
    <mergeCell ref="K51:K52"/>
    <mergeCell ref="L51:L52"/>
    <mergeCell ref="M51:M52"/>
    <mergeCell ref="N55:N56"/>
    <mergeCell ref="O55:O56"/>
    <mergeCell ref="P55:P56"/>
    <mergeCell ref="Q55:Q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Podsumowanie</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Lenovo</cp:lastModifiedBy>
  <cp:lastPrinted>2020-12-30T12:35:26Z</cp:lastPrinted>
  <dcterms:created xsi:type="dcterms:W3CDTF">2020-01-15T10:30:37Z</dcterms:created>
  <dcterms:modified xsi:type="dcterms:W3CDTF">2020-12-30T12:38:20Z</dcterms:modified>
</cp:coreProperties>
</file>